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71615200\Desktop\週休2日改正\20210901_01\20210901_改正通知(浄書)\外部用\"/>
    </mc:Choice>
  </mc:AlternateContent>
  <bookViews>
    <workbookView xWindow="0" yWindow="0" windowWidth="22260" windowHeight="12648"/>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【別紙３】!$A$1:$P$44</definedName>
    <definedName name="_xlnm.Print_Area" localSheetId="0">入力シート!$A$1:$X$29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B14" i="3" l="1"/>
  <c r="E13" i="8"/>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C20" i="8" l="1"/>
  <c r="E9" i="8"/>
  <c r="A6" i="8" l="1"/>
  <c r="C19" i="3"/>
  <c r="C18" i="3"/>
  <c r="A7" i="8" l="1"/>
  <c r="A5" i="3"/>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11" i="3"/>
  <c r="B16" i="3"/>
  <c r="C20" i="3"/>
  <c r="B25" i="3"/>
  <c r="C2" i="7" s="1"/>
  <c r="B30" i="3"/>
  <c r="E35" i="3"/>
  <c r="E33" i="3"/>
  <c r="B35" i="3"/>
  <c r="C9" i="7" s="1"/>
  <c r="B33" i="3"/>
  <c r="AY21" i="7" l="1"/>
  <c r="BL21" i="7" s="1"/>
  <c r="C10" i="7"/>
  <c r="RP2" i="7"/>
  <c r="RC2" i="7"/>
  <c r="QC2" i="7"/>
  <c r="PC2" i="7"/>
  <c r="OP2" i="7"/>
  <c r="NP2" i="7"/>
  <c r="MP2" i="7"/>
  <c r="LP2" i="7"/>
  <c r="KP2" i="7"/>
  <c r="JP2" i="7"/>
  <c r="IP2" i="7"/>
  <c r="HP2" i="7"/>
  <c r="SC2" i="7"/>
  <c r="QP2" i="7"/>
  <c r="PP2" i="7"/>
  <c r="OC2" i="7"/>
  <c r="NC2" i="7"/>
  <c r="MC2" i="7"/>
  <c r="LC2" i="7"/>
  <c r="KC2" i="7"/>
  <c r="JC2" i="7"/>
  <c r="IC2" i="7"/>
  <c r="AC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FP2" i="7"/>
  <c r="DP2" i="7"/>
  <c r="BP2" i="7"/>
  <c r="HC2" i="7"/>
  <c r="FC2" i="7"/>
  <c r="DC2" i="7"/>
  <c r="BC2" i="7"/>
  <c r="GP2" i="7"/>
  <c r="EP2" i="7"/>
  <c r="CP2" i="7"/>
  <c r="AP2" i="7"/>
  <c r="GC2" i="7"/>
  <c r="EC2" i="7"/>
  <c r="CC2" i="7"/>
  <c r="P2" i="7"/>
  <c r="A7" i="3"/>
  <c r="E71" i="4"/>
  <c r="E72" i="4"/>
  <c r="D73" i="4"/>
  <c r="E73" i="4" s="1"/>
  <c r="B72" i="4"/>
  <c r="B73" i="4"/>
  <c r="B68" i="4"/>
  <c r="D68" i="4" s="1"/>
  <c r="E68" i="4" s="1"/>
  <c r="B69" i="4"/>
  <c r="D69" i="4" s="1"/>
  <c r="E69" i="4" s="1"/>
  <c r="B70" i="4"/>
  <c r="D70" i="4" s="1"/>
  <c r="E70" i="4" s="1"/>
  <c r="E48" i="4"/>
  <c r="E49" i="4"/>
  <c r="B48" i="4"/>
  <c r="B49" i="4"/>
  <c r="B46" i="4"/>
  <c r="D46" i="4" s="1"/>
  <c r="E46" i="4" s="1"/>
  <c r="B44" i="4"/>
  <c r="D44" i="4" s="1"/>
  <c r="E44" i="4" s="1"/>
  <c r="B45" i="4"/>
  <c r="D45" i="4" s="1"/>
  <c r="E45" i="4" s="1"/>
  <c r="BY21" i="7" l="1"/>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K3" i="3"/>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M3" i="3"/>
  <c r="L3" i="3" s="1"/>
  <c r="B46" i="7"/>
  <c r="AC32" i="7" l="1"/>
  <c r="AD32" i="7" s="1"/>
  <c r="L9" i="7"/>
  <c r="L13" i="7" s="1"/>
  <c r="F46" i="7"/>
  <c r="L54" i="7"/>
  <c r="L60" i="7" s="1"/>
  <c r="AC33" i="7" l="1"/>
  <c r="AD33" i="7" s="1"/>
  <c r="F54" i="7"/>
  <c r="L62" i="7"/>
  <c r="K25" i="7" s="1"/>
  <c r="L19" i="7"/>
  <c r="L56" i="7"/>
  <c r="N3" i="3"/>
  <c r="K4" i="3"/>
  <c r="O9" i="7"/>
  <c r="AC34" i="7" l="1"/>
  <c r="AD34" i="7" s="1"/>
  <c r="L23" i="7"/>
  <c r="O3" i="3"/>
  <c r="S9" i="7"/>
  <c r="O10" i="7"/>
  <c r="P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K5" i="3"/>
  <c r="S45" i="7"/>
  <c r="Y50" i="7"/>
  <c r="Y52" i="7"/>
  <c r="U6" i="7"/>
  <c r="O46" i="7"/>
  <c r="M4" i="3"/>
  <c r="L4" i="3" s="1"/>
  <c r="Y9" i="7" l="1"/>
  <c r="Y13" i="7" s="1"/>
  <c r="AP35" i="7"/>
  <c r="AQ35" i="7" s="1"/>
  <c r="S46" i="7"/>
  <c r="AB6" i="7"/>
  <c r="AB9" i="7"/>
  <c r="AF9" i="7" s="1"/>
  <c r="N4" i="3" l="1"/>
  <c r="Y19" i="7"/>
  <c r="AP36" i="7"/>
  <c r="AQ36" i="7" s="1"/>
  <c r="Y56" i="7"/>
  <c r="Y54" i="7"/>
  <c r="Y60" i="7" s="1"/>
  <c r="Y62" i="7"/>
  <c r="AB10" i="7"/>
  <c r="AF10" i="7" s="1"/>
  <c r="AB11" i="7"/>
  <c r="O4" i="3" l="1"/>
  <c r="Y23" i="7"/>
  <c r="X25" i="7"/>
  <c r="AP37" i="7"/>
  <c r="AQ37" i="7" s="1"/>
  <c r="AF11" i="7"/>
  <c r="AB12" i="7"/>
  <c r="P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M5" i="3"/>
  <c r="L5" i="3" s="1"/>
  <c r="AL9" i="7" l="1"/>
  <c r="AL13" i="7" s="1"/>
  <c r="BC35" i="7"/>
  <c r="BD35" i="7" s="1"/>
  <c r="AL54" i="7"/>
  <c r="AL60" i="7" s="1"/>
  <c r="AL62" i="7"/>
  <c r="AO6" i="7"/>
  <c r="AO9" i="7"/>
  <c r="AS9" i="7" s="1"/>
  <c r="K6" i="3"/>
  <c r="AL19" i="7" l="1"/>
  <c r="AK25" i="7" s="1"/>
  <c r="AL56" i="7"/>
  <c r="BC36" i="7"/>
  <c r="BD36" i="7" s="1"/>
  <c r="AO10" i="7"/>
  <c r="AS10" i="7" s="1"/>
  <c r="N5" i="3"/>
  <c r="AL23" i="7" l="1"/>
  <c r="BC37" i="7"/>
  <c r="BD37" i="7" s="1"/>
  <c r="O5" i="3"/>
  <c r="AO11" i="7"/>
  <c r="AS11" i="7" s="1"/>
  <c r="P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M6" i="3"/>
  <c r="L6" i="3" s="1"/>
  <c r="AY50" i="7"/>
  <c r="BP37" i="7" l="1"/>
  <c r="BQ37" i="7" s="1"/>
  <c r="AS46" i="7"/>
  <c r="AY62" i="7" s="1"/>
  <c r="BB6" i="7"/>
  <c r="BB9" i="7"/>
  <c r="K7" i="3"/>
  <c r="AY9" i="7"/>
  <c r="AY13" i="7" s="1"/>
  <c r="AY54" i="7" l="1"/>
  <c r="AY60" i="7" s="1"/>
  <c r="BP38" i="7"/>
  <c r="BQ38" i="7" s="1"/>
  <c r="BF9" i="7"/>
  <c r="BB10" i="7"/>
  <c r="AY19" i="7"/>
  <c r="AX25" i="7" s="1"/>
  <c r="N6" i="3"/>
  <c r="AY56" i="7"/>
  <c r="BP39" i="7" l="1"/>
  <c r="BQ39" i="7" s="1"/>
  <c r="O6" i="3"/>
  <c r="P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M7" i="3"/>
  <c r="L7" i="3" s="1"/>
  <c r="CC38" i="7" l="1"/>
  <c r="CD38" i="7" s="1"/>
  <c r="BL54" i="7"/>
  <c r="BL60" i="7" s="1"/>
  <c r="BL62" i="7"/>
  <c r="BO6" i="7"/>
  <c r="BL9" i="7"/>
  <c r="BL13" i="7" s="1"/>
  <c r="BO9" i="7"/>
  <c r="K8" i="3"/>
  <c r="CC39" i="7" l="1"/>
  <c r="CD39" i="7" s="1"/>
  <c r="N7" i="3"/>
  <c r="O7" i="3" s="1"/>
  <c r="BL56" i="7"/>
  <c r="BL19" i="7"/>
  <c r="BK25" i="7" s="1"/>
  <c r="BS9" i="7"/>
  <c r="BO10" i="7"/>
  <c r="P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M8" i="3"/>
  <c r="L8" i="3" s="1"/>
  <c r="BY50" i="7"/>
  <c r="CQ37" i="7" l="1"/>
  <c r="CP38" i="7"/>
  <c r="BY54" i="7"/>
  <c r="BY60" i="7" s="1"/>
  <c r="BY62" i="7"/>
  <c r="CB6" i="7"/>
  <c r="BY9" i="7"/>
  <c r="BY13" i="7" s="1"/>
  <c r="CB9" i="7"/>
  <c r="K9" i="3"/>
  <c r="CQ38" i="7" l="1"/>
  <c r="CP39" i="7"/>
  <c r="BY19" i="7"/>
  <c r="BX25" i="7" s="1"/>
  <c r="BY56" i="7"/>
  <c r="N8" i="3"/>
  <c r="CB10" i="7"/>
  <c r="CF9" i="7"/>
  <c r="CQ39" i="7" l="1"/>
  <c r="CP40" i="7"/>
  <c r="BY23" i="7"/>
  <c r="O8" i="3"/>
  <c r="CF10" i="7"/>
  <c r="CB11" i="7"/>
  <c r="P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M9" i="3"/>
  <c r="L9" i="3" s="1"/>
  <c r="DD37" i="7" l="1"/>
  <c r="DC38" i="7"/>
  <c r="CL54" i="7"/>
  <c r="CL60" i="7" s="1"/>
  <c r="CL62" i="7"/>
  <c r="CO6" i="7"/>
  <c r="CL9" i="7"/>
  <c r="CL13" i="7" s="1"/>
  <c r="CO9" i="7"/>
  <c r="K10" i="3"/>
  <c r="DD38" i="7" l="1"/>
  <c r="DC39" i="7"/>
  <c r="CS9" i="7"/>
  <c r="CO10" i="7"/>
  <c r="N9" i="3"/>
  <c r="CL19" i="7"/>
  <c r="CK25" i="7" s="1"/>
  <c r="CL56" i="7"/>
  <c r="DD39" i="7" l="1"/>
  <c r="DC40" i="7"/>
  <c r="O9" i="3"/>
  <c r="CS10" i="7"/>
  <c r="CO11" i="7"/>
  <c r="CL23" i="7"/>
  <c r="P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M10" i="3"/>
  <c r="L10" i="3" s="1"/>
  <c r="CY50" i="7"/>
  <c r="DQ38" i="7" l="1"/>
  <c r="DP39" i="7"/>
  <c r="CY54" i="7"/>
  <c r="CY60" i="7" s="1"/>
  <c r="CY62" i="7"/>
  <c r="DB6" i="7"/>
  <c r="CY9" i="7"/>
  <c r="CY13" i="7" s="1"/>
  <c r="K11" i="3"/>
  <c r="DB9" i="7"/>
  <c r="DQ39" i="7" l="1"/>
  <c r="DP40" i="7"/>
  <c r="N10" i="3"/>
  <c r="O10" i="3" s="1"/>
  <c r="CY56" i="7"/>
  <c r="CY19" i="7"/>
  <c r="CX25" i="7" s="1"/>
  <c r="DF9" i="7"/>
  <c r="DB10" i="7"/>
  <c r="P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M11" i="3"/>
  <c r="L11" i="3" s="1"/>
  <c r="DL50" i="7"/>
  <c r="ED38" i="7" l="1"/>
  <c r="EC39" i="7"/>
  <c r="DL54" i="7"/>
  <c r="DL60" i="7" s="1"/>
  <c r="DL62" i="7"/>
  <c r="DO6" i="7"/>
  <c r="K12" i="3"/>
  <c r="DO9" i="7"/>
  <c r="DL9" i="7"/>
  <c r="DL13" i="7" s="1"/>
  <c r="ED39" i="7" l="1"/>
  <c r="EC40" i="7"/>
  <c r="DS9" i="7"/>
  <c r="DL19" i="7"/>
  <c r="DK25" i="7" s="1"/>
  <c r="N11" i="3"/>
  <c r="DL56" i="7"/>
  <c r="DO10" i="7"/>
  <c r="ED40" i="7" l="1"/>
  <c r="EC41" i="7"/>
  <c r="O11" i="3"/>
  <c r="DS10" i="7"/>
  <c r="DO11" i="7"/>
  <c r="DL23" i="7"/>
  <c r="P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M12" i="3"/>
  <c r="L12" i="3" s="1"/>
  <c r="EQ38" i="7" l="1"/>
  <c r="EP39" i="7"/>
  <c r="DY54" i="7"/>
  <c r="DY60" i="7" s="1"/>
  <c r="DY62" i="7"/>
  <c r="EB6" i="7"/>
  <c r="K13" i="3"/>
  <c r="EB9" i="7"/>
  <c r="DY9" i="7"/>
  <c r="DY13" i="7" s="1"/>
  <c r="EQ39" i="7" l="1"/>
  <c r="EP40" i="7"/>
  <c r="EF9" i="7"/>
  <c r="EB10" i="7"/>
  <c r="DY19" i="7"/>
  <c r="DX25" i="7" s="1"/>
  <c r="N12" i="3"/>
  <c r="DY56" i="7"/>
  <c r="EQ40" i="7" l="1"/>
  <c r="EP41" i="7"/>
  <c r="O12" i="3"/>
  <c r="DY23" i="7"/>
  <c r="EB11" i="7"/>
  <c r="EF10" i="7"/>
  <c r="P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M13" i="3"/>
  <c r="L13" i="3" s="1"/>
  <c r="EL50" i="7"/>
  <c r="FD38" i="7" l="1"/>
  <c r="FC39" i="7"/>
  <c r="EL54" i="7"/>
  <c r="EL60" i="7" s="1"/>
  <c r="EL62" i="7"/>
  <c r="K14" i="3"/>
  <c r="EO9" i="7"/>
  <c r="EL9" i="7"/>
  <c r="EL13" i="7" s="1"/>
  <c r="FD39" i="7" l="1"/>
  <c r="FC40" i="7"/>
  <c r="EO10" i="7"/>
  <c r="N13" i="3"/>
  <c r="EL19" i="7"/>
  <c r="EK25" i="7" s="1"/>
  <c r="EL56" i="7"/>
  <c r="ES9" i="7"/>
  <c r="FD40" i="7" l="1"/>
  <c r="FC41" i="7"/>
  <c r="O13" i="3"/>
  <c r="EL23" i="7"/>
  <c r="ES10" i="7"/>
  <c r="EO11" i="7"/>
  <c r="P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M14" i="3"/>
  <c r="L14" i="3" s="1"/>
  <c r="FQ39" i="7" l="1"/>
  <c r="FP40" i="7"/>
  <c r="EY54" i="7"/>
  <c r="EY60" i="7" s="1"/>
  <c r="EY62" i="7"/>
  <c r="FB6" i="7"/>
  <c r="EY9" i="7"/>
  <c r="EY13" i="7" s="1"/>
  <c r="K15" i="3"/>
  <c r="FB9" i="7"/>
  <c r="FQ40" i="7" l="1"/>
  <c r="FP41" i="7"/>
  <c r="EY19" i="7"/>
  <c r="EX25" i="7" s="1"/>
  <c r="EY56" i="7"/>
  <c r="N14" i="3"/>
  <c r="FF9" i="7"/>
  <c r="FB10" i="7"/>
  <c r="FQ41" i="7" l="1"/>
  <c r="FP42" i="7"/>
  <c r="EY23" i="7"/>
  <c r="O14" i="3"/>
  <c r="FF10" i="7"/>
  <c r="FB11" i="7"/>
  <c r="P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M15" i="3"/>
  <c r="L15" i="3" s="1"/>
  <c r="GD41" i="7" l="1"/>
  <c r="GC42" i="7"/>
  <c r="FL54" i="7"/>
  <c r="FL60" i="7" s="1"/>
  <c r="FL62" i="7"/>
  <c r="FO6" i="7"/>
  <c r="FL9" i="7"/>
  <c r="FL13" i="7" s="1"/>
  <c r="FO9" i="7"/>
  <c r="K16" i="3"/>
  <c r="GD42" i="7" l="1"/>
  <c r="GC43" i="7"/>
  <c r="FS9" i="7"/>
  <c r="FO10" i="7"/>
  <c r="FL56" i="7"/>
  <c r="FL19" i="7"/>
  <c r="FK25" i="7" s="1"/>
  <c r="N15" i="3"/>
  <c r="GD43" i="7" l="1"/>
  <c r="GC44" i="7"/>
  <c r="O15" i="3"/>
  <c r="P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M16" i="3"/>
  <c r="L16" i="3" s="1"/>
  <c r="FY50" i="7"/>
  <c r="FY52" i="7"/>
  <c r="FY54" i="7" l="1"/>
  <c r="FY60" i="7" s="1"/>
  <c r="FY62" i="7"/>
  <c r="FY9" i="7"/>
  <c r="FY13" i="7" s="1"/>
  <c r="GQ41" i="7"/>
  <c r="GP42" i="7"/>
  <c r="GB9" i="7"/>
  <c r="K17" i="3"/>
  <c r="FY56" i="7" l="1"/>
  <c r="N16" i="3"/>
  <c r="O16" i="3" s="1"/>
  <c r="P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M17" i="3"/>
  <c r="L17" i="3" s="1"/>
  <c r="GL50" i="7"/>
  <c r="HD41" i="7" l="1"/>
  <c r="HC42" i="7"/>
  <c r="GL54" i="7"/>
  <c r="GL60" i="7" s="1"/>
  <c r="GL62" i="7"/>
  <c r="GO6" i="7"/>
  <c r="GL9" i="7"/>
  <c r="GL13" i="7" s="1"/>
  <c r="GO9" i="7"/>
  <c r="K18" i="3"/>
  <c r="HD42" i="7" l="1"/>
  <c r="HC43" i="7"/>
  <c r="GL19" i="7"/>
  <c r="GK25" i="7" s="1"/>
  <c r="GS9" i="7"/>
  <c r="GL56" i="7"/>
  <c r="N17" i="3"/>
  <c r="GO10" i="7"/>
  <c r="HD43" i="7" l="1"/>
  <c r="HC44" i="7"/>
  <c r="GL23" i="7"/>
  <c r="O17" i="3"/>
  <c r="P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M18" i="3"/>
  <c r="L18" i="3" s="1"/>
  <c r="GY50" i="7"/>
  <c r="HQ41" i="7" l="1"/>
  <c r="HP42" i="7"/>
  <c r="GY54" i="7"/>
  <c r="GY60" i="7" s="1"/>
  <c r="GY62" i="7"/>
  <c r="HB6" i="7"/>
  <c r="K19" i="3"/>
  <c r="GY9" i="7"/>
  <c r="GY13" i="7" s="1"/>
  <c r="HB9" i="7"/>
  <c r="HQ42" i="7" l="1"/>
  <c r="HP43" i="7"/>
  <c r="N18" i="3"/>
  <c r="O18" i="3" s="1"/>
  <c r="P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M19" i="3"/>
  <c r="L19" i="3" s="1"/>
  <c r="HL52" i="7"/>
  <c r="HB46" i="7"/>
  <c r="HF46" i="7" s="1"/>
  <c r="HL50" i="7"/>
  <c r="ID41" i="7" l="1"/>
  <c r="IC42" i="7"/>
  <c r="HL54" i="7"/>
  <c r="HL60" i="7" s="1"/>
  <c r="HL62" i="7"/>
  <c r="HO6" i="7"/>
  <c r="K20" i="3"/>
  <c r="HO9" i="7"/>
  <c r="HL9" i="7"/>
  <c r="HL13" i="7" s="1"/>
  <c r="ID42" i="7" l="1"/>
  <c r="IC43" i="7"/>
  <c r="HS9" i="7"/>
  <c r="HO10" i="7"/>
  <c r="HL19" i="7"/>
  <c r="HK25" i="7" s="1"/>
  <c r="N19" i="3"/>
  <c r="HL56" i="7"/>
  <c r="ID43" i="7" l="1"/>
  <c r="IC44" i="7"/>
  <c r="HS10" i="7"/>
  <c r="HO11" i="7"/>
  <c r="HL23" i="7"/>
  <c r="O19" i="3"/>
  <c r="P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M20" i="3"/>
  <c r="L20" i="3" s="1"/>
  <c r="HY50" i="7"/>
  <c r="HU6" i="7"/>
  <c r="IQ41" i="7" l="1"/>
  <c r="IP42" i="7"/>
  <c r="HY54" i="7"/>
  <c r="HY60" i="7" s="1"/>
  <c r="HY62" i="7"/>
  <c r="HY9" i="7"/>
  <c r="HY13" i="7" s="1"/>
  <c r="IB6" i="7"/>
  <c r="K21" i="3"/>
  <c r="IB9" i="7"/>
  <c r="IQ42" i="7" l="1"/>
  <c r="IP43" i="7"/>
  <c r="IB10" i="7"/>
  <c r="IF9" i="7"/>
  <c r="N20" i="3"/>
  <c r="HY56" i="7"/>
  <c r="HY19" i="7"/>
  <c r="HX25" i="7" s="1"/>
  <c r="IQ43" i="7" l="1"/>
  <c r="IP44" i="7"/>
  <c r="IF10" i="7"/>
  <c r="HY23" i="7"/>
  <c r="O20" i="3"/>
  <c r="IB11" i="7"/>
  <c r="IQ44" i="7" l="1"/>
  <c r="IP45" i="7"/>
  <c r="IF11" i="7"/>
  <c r="IB12" i="7"/>
  <c r="IF12" i="7" s="1"/>
  <c r="P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M21" i="3"/>
  <c r="L21" i="3" s="1"/>
  <c r="IL50" i="7"/>
  <c r="IH6" i="7"/>
  <c r="IL62" i="7" l="1"/>
  <c r="JD41" i="7"/>
  <c r="JC42" i="7"/>
  <c r="IL54" i="7"/>
  <c r="IL60" i="7" s="1"/>
  <c r="IL9" i="7"/>
  <c r="IL13" i="7" s="1"/>
  <c r="IO6" i="7"/>
  <c r="K22" i="3"/>
  <c r="IO9" i="7"/>
  <c r="JD42" i="7" l="1"/>
  <c r="JC43" i="7"/>
  <c r="IS9" i="7"/>
  <c r="IO10" i="7"/>
  <c r="N21" i="3"/>
  <c r="O21" i="3" s="1"/>
  <c r="P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M22" i="3"/>
  <c r="L22" i="3" s="1"/>
  <c r="IY50" i="7"/>
  <c r="IU6" i="7"/>
  <c r="JQ41" i="7" l="1"/>
  <c r="JP42" i="7"/>
  <c r="IY54" i="7"/>
  <c r="IY60" i="7" s="1"/>
  <c r="IY62" i="7"/>
  <c r="IY9" i="7"/>
  <c r="IY13" i="7" s="1"/>
  <c r="JB6" i="7"/>
  <c r="K23" i="3"/>
  <c r="JB9" i="7"/>
  <c r="JQ42" i="7" l="1"/>
  <c r="JP43" i="7"/>
  <c r="JB10" i="7"/>
  <c r="JF9" i="7"/>
  <c r="N22" i="3"/>
  <c r="O22" i="3" s="1"/>
  <c r="P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M23" i="3"/>
  <c r="L23" i="3" s="1"/>
  <c r="JL50" i="7"/>
  <c r="JH6" i="7"/>
  <c r="KD41" i="7" l="1"/>
  <c r="KC42" i="7"/>
  <c r="JL54" i="7"/>
  <c r="JL60" i="7" s="1"/>
  <c r="JL62" i="7"/>
  <c r="JL9" i="7"/>
  <c r="JL13" i="7" s="1"/>
  <c r="JO6" i="7"/>
  <c r="K24" i="3"/>
  <c r="JO9" i="7"/>
  <c r="KD42" i="7" l="1"/>
  <c r="KC43" i="7"/>
  <c r="JS9" i="7"/>
  <c r="N23" i="3"/>
  <c r="O23" i="3" s="1"/>
  <c r="P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M24" i="3"/>
  <c r="L24" i="3" s="1"/>
  <c r="JU6" i="7"/>
  <c r="KQ41" i="7" l="1"/>
  <c r="KP42" i="7"/>
  <c r="JY54" i="7"/>
  <c r="JY60" i="7" s="1"/>
  <c r="JY62" i="7"/>
  <c r="JY9" i="7"/>
  <c r="JY13" i="7" s="1"/>
  <c r="KB6" i="7"/>
  <c r="K25" i="3"/>
  <c r="KB9" i="7"/>
  <c r="KQ42" i="7" l="1"/>
  <c r="KP43" i="7"/>
  <c r="KF9" i="7"/>
  <c r="N24" i="3"/>
  <c r="O24" i="3" s="1"/>
  <c r="P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M25" i="3"/>
  <c r="L25" i="3" s="1"/>
  <c r="KL50" i="7"/>
  <c r="LD41" i="7" l="1"/>
  <c r="LC42" i="7"/>
  <c r="KL54" i="7"/>
  <c r="KL60" i="7" s="1"/>
  <c r="KL62" i="7"/>
  <c r="KL9" i="7"/>
  <c r="KL13" i="7" s="1"/>
  <c r="K26" i="3"/>
  <c r="KO9" i="7"/>
  <c r="KO6" i="7"/>
  <c r="LD42" i="7" l="1"/>
  <c r="LC43" i="7"/>
  <c r="KS9" i="7"/>
  <c r="KO10" i="7"/>
  <c r="N25" i="3"/>
  <c r="O25" i="3" s="1"/>
  <c r="P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M26" i="3"/>
  <c r="L26" i="3" s="1"/>
  <c r="KY50" i="7"/>
  <c r="KU6" i="7"/>
  <c r="LQ41" i="7" l="1"/>
  <c r="LP42" i="7"/>
  <c r="KY54" i="7"/>
  <c r="KY60" i="7" s="1"/>
  <c r="KY62" i="7"/>
  <c r="KY9" i="7"/>
  <c r="KY13" i="7" s="1"/>
  <c r="K27" i="3"/>
  <c r="LB9" i="7"/>
  <c r="LB6" i="7"/>
  <c r="LQ42" i="7" l="1"/>
  <c r="LP43" i="7"/>
  <c r="LB10" i="7"/>
  <c r="LF10" i="7" s="1"/>
  <c r="LF9" i="7"/>
  <c r="N26" i="3"/>
  <c r="O26" i="3" s="1"/>
  <c r="P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M27" i="3"/>
  <c r="L27" i="3" s="1"/>
  <c r="MD41" i="7" l="1"/>
  <c r="MC42" i="7"/>
  <c r="LL54" i="7"/>
  <c r="LL60" i="7" s="1"/>
  <c r="LL62" i="7"/>
  <c r="LL9" i="7"/>
  <c r="LL13" i="7" s="1"/>
  <c r="LO9" i="7"/>
  <c r="LO6" i="7"/>
  <c r="K28" i="3"/>
  <c r="MD42" i="7" l="1"/>
  <c r="MC43" i="7"/>
  <c r="LS9" i="7"/>
  <c r="LO10" i="7"/>
  <c r="N27" i="3"/>
  <c r="LL56" i="7"/>
  <c r="LL19" i="7"/>
  <c r="LK25" i="7" s="1"/>
  <c r="O27" i="3" l="1"/>
  <c r="P27" i="3"/>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M28" i="3"/>
  <c r="L28" i="3" s="1"/>
  <c r="LY50" i="7"/>
  <c r="LU6" i="7"/>
  <c r="MQ41" i="7" l="1"/>
  <c r="MP42" i="7"/>
  <c r="LY54" i="7"/>
  <c r="LY60" i="7" s="1"/>
  <c r="LY62" i="7"/>
  <c r="LY9" i="7"/>
  <c r="LY13" i="7" s="1"/>
  <c r="MB6" i="7"/>
  <c r="K29" i="3"/>
  <c r="MB9" i="7"/>
  <c r="MQ42" i="7" l="1"/>
  <c r="MP43" i="7"/>
  <c r="MF9" i="7"/>
  <c r="MB10" i="7"/>
  <c r="MF10" i="7" s="1"/>
  <c r="N28" i="3"/>
  <c r="O28" i="3" s="1"/>
  <c r="P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M29" i="3"/>
  <c r="L29" i="3" s="1"/>
  <c r="ND41" i="7" l="1"/>
  <c r="NC42" i="7"/>
  <c r="ML54" i="7"/>
  <c r="ML60" i="7" s="1"/>
  <c r="ML62" i="7"/>
  <c r="ML9" i="7"/>
  <c r="ML13" i="7" s="1"/>
  <c r="K30" i="3"/>
  <c r="MO9" i="7"/>
  <c r="MO6" i="7"/>
  <c r="ND42" i="7" l="1"/>
  <c r="NC43" i="7"/>
  <c r="MS9" i="7"/>
  <c r="N29" i="3"/>
  <c r="O29" i="3" s="1"/>
  <c r="P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M30" i="3"/>
  <c r="L30" i="3" s="1"/>
  <c r="NQ41" i="7" l="1"/>
  <c r="NP42" i="7"/>
  <c r="MY54" i="7"/>
  <c r="MY60" i="7" s="1"/>
  <c r="MY62" i="7"/>
  <c r="MY9" i="7"/>
  <c r="MY13" i="7" s="1"/>
  <c r="NB9" i="7"/>
  <c r="NB6" i="7"/>
  <c r="K31" i="3"/>
  <c r="NQ42" i="7" l="1"/>
  <c r="NP43" i="7"/>
  <c r="NF9" i="7"/>
  <c r="NB10" i="7"/>
  <c r="N30" i="3"/>
  <c r="O30" i="3" s="1"/>
  <c r="P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M31" i="3"/>
  <c r="L31" i="3" s="1"/>
  <c r="OD41" i="7" l="1"/>
  <c r="OC42" i="7"/>
  <c r="NL54" i="7"/>
  <c r="NL60" i="7" s="1"/>
  <c r="NL62" i="7"/>
  <c r="NL9" i="7"/>
  <c r="NL13" i="7" s="1"/>
  <c r="K32" i="3"/>
  <c r="NO9" i="7"/>
  <c r="NO6" i="7"/>
  <c r="OD42" i="7" l="1"/>
  <c r="OC43" i="7"/>
  <c r="NS9" i="7"/>
  <c r="NO10" i="7"/>
  <c r="NS10" i="7" s="1"/>
  <c r="N31" i="3"/>
  <c r="O31" i="3" s="1"/>
  <c r="P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M32" i="3"/>
  <c r="L32" i="3" s="1"/>
  <c r="NY50" i="7"/>
  <c r="NU6" i="7"/>
  <c r="OQ41" i="7" l="1"/>
  <c r="OP42" i="7"/>
  <c r="NY54" i="7"/>
  <c r="NY60" i="7" s="1"/>
  <c r="NY62" i="7"/>
  <c r="NY9" i="7"/>
  <c r="NY13" i="7" s="1"/>
  <c r="OB9" i="7"/>
  <c r="OB6" i="7"/>
  <c r="K33" i="3"/>
  <c r="OQ42" i="7" l="1"/>
  <c r="OP43" i="7"/>
  <c r="OB10" i="7"/>
  <c r="OF9" i="7"/>
  <c r="N32" i="3"/>
  <c r="O32" i="3" s="1"/>
  <c r="P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M33" i="3"/>
  <c r="L33" i="3" s="1"/>
  <c r="OH6" i="7"/>
  <c r="PD41" i="7" l="1"/>
  <c r="PC42" i="7"/>
  <c r="OL54" i="7"/>
  <c r="OL60" i="7" s="1"/>
  <c r="OL62" i="7"/>
  <c r="OL9" i="7"/>
  <c r="OL13" i="7" s="1"/>
  <c r="K34" i="3"/>
  <c r="OO9" i="7"/>
  <c r="OO6" i="7"/>
  <c r="PD42" i="7" l="1"/>
  <c r="PC43" i="7"/>
  <c r="OS9" i="7"/>
  <c r="N33" i="3"/>
  <c r="O33" i="3" s="1"/>
  <c r="P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M34" i="3"/>
  <c r="L34" i="3" s="1"/>
  <c r="PQ41" i="7" l="1"/>
  <c r="PP42" i="7"/>
  <c r="OY54" i="7"/>
  <c r="OY60" i="7" s="1"/>
  <c r="OY9" i="7"/>
  <c r="OY13" i="7" s="1"/>
  <c r="PB6" i="7"/>
  <c r="K35" i="3"/>
  <c r="PB9" i="7"/>
  <c r="PQ42" i="7" l="1"/>
  <c r="PP43" i="7"/>
  <c r="N34" i="3"/>
  <c r="O34" i="3" s="1"/>
  <c r="P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M35" i="3"/>
  <c r="L35" i="3" s="1"/>
  <c r="PL50" i="7"/>
  <c r="QD41" i="7" l="1"/>
  <c r="QC42" i="7"/>
  <c r="PL54" i="7"/>
  <c r="PL60" i="7" s="1"/>
  <c r="PL62" i="7"/>
  <c r="PL9" i="7"/>
  <c r="PL13" i="7" s="1"/>
  <c r="K36" i="3"/>
  <c r="PO9" i="7"/>
  <c r="PO6" i="7"/>
  <c r="QD42" i="7" l="1"/>
  <c r="QC43" i="7"/>
  <c r="PS9" i="7"/>
  <c r="N35" i="3"/>
  <c r="O35" i="3" s="1"/>
  <c r="P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M36" i="3"/>
  <c r="L36" i="3" s="1"/>
  <c r="QQ41" i="7" l="1"/>
  <c r="QP42" i="7"/>
  <c r="PY54" i="7"/>
  <c r="PY60" i="7" s="1"/>
  <c r="PY62" i="7"/>
  <c r="PY9" i="7"/>
  <c r="PY13" i="7" s="1"/>
  <c r="QB9" i="7"/>
  <c r="QB6" i="7"/>
  <c r="K37" i="3"/>
  <c r="QQ42" i="7" l="1"/>
  <c r="QP43" i="7"/>
  <c r="QF9" i="7"/>
  <c r="QB10" i="7"/>
  <c r="N36" i="3"/>
  <c r="O36" i="3" s="1"/>
  <c r="P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M37" i="3"/>
  <c r="L37" i="3" s="1"/>
  <c r="QH6" i="7"/>
  <c r="RD41" i="7" l="1"/>
  <c r="RC42" i="7"/>
  <c r="QL54" i="7"/>
  <c r="QL60" i="7" s="1"/>
  <c r="QL62" i="7"/>
  <c r="QL9" i="7"/>
  <c r="QL13" i="7" s="1"/>
  <c r="QO9" i="7"/>
  <c r="QO6" i="7"/>
  <c r="K38" i="3"/>
  <c r="RD42" i="7" l="1"/>
  <c r="RC43" i="7"/>
  <c r="N37" i="3"/>
  <c r="O37" i="3" s="1"/>
  <c r="P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M38" i="3"/>
  <c r="L38" i="3" s="1"/>
  <c r="QU6" i="7"/>
  <c r="RQ41" i="7" l="1"/>
  <c r="RP42" i="7"/>
  <c r="QY54" i="7"/>
  <c r="QY60" i="7" s="1"/>
  <c r="QY62" i="7"/>
  <c r="QY9" i="7"/>
  <c r="QY13" i="7" s="1"/>
  <c r="RB6" i="7"/>
  <c r="K39" i="3"/>
  <c r="RB9" i="7"/>
  <c r="RQ42" i="7" l="1"/>
  <c r="RP43" i="7"/>
  <c r="RB10" i="7"/>
  <c r="RF9" i="7"/>
  <c r="N38" i="3"/>
  <c r="O38" i="3" s="1"/>
  <c r="P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M39" i="3"/>
  <c r="L39" i="3" s="1"/>
  <c r="RL50" i="7"/>
  <c r="SD41" i="7" l="1"/>
  <c r="SC42" i="7"/>
  <c r="RL54" i="7"/>
  <c r="RL60" i="7" s="1"/>
  <c r="RL62" i="7"/>
  <c r="RL9" i="7"/>
  <c r="RL13" i="7" s="1"/>
  <c r="RO9" i="7"/>
  <c r="RO6" i="7"/>
  <c r="K40" i="3"/>
  <c r="SD42" i="7" l="1"/>
  <c r="SC43" i="7"/>
  <c r="RS9" i="7"/>
  <c r="RO10" i="7"/>
  <c r="N39" i="3"/>
  <c r="O39" i="3" s="1"/>
  <c r="P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M40" i="3"/>
  <c r="L40" i="3" s="1"/>
  <c r="RU6" i="7"/>
  <c r="RY50" i="7"/>
  <c r="RY54" i="7" l="1"/>
  <c r="RY60" i="7" s="1"/>
  <c r="RY62" i="7"/>
  <c r="RY9" i="7"/>
  <c r="RY13" i="7" s="1"/>
  <c r="SB6" i="7"/>
  <c r="K41" i="3"/>
  <c r="SB9" i="7"/>
  <c r="SF9" i="7" l="1"/>
  <c r="N40" i="3"/>
  <c r="RY19" i="7"/>
  <c r="RX25" i="7" s="1"/>
  <c r="RY56" i="7"/>
  <c r="SB10" i="7"/>
  <c r="SF10" i="7" s="1"/>
  <c r="P40" i="3" l="1"/>
  <c r="O40" i="3"/>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M41" i="3"/>
  <c r="L41" i="3" s="1"/>
  <c r="SL50" i="7"/>
  <c r="SL54" i="7" l="1"/>
  <c r="SL60" i="7" s="1"/>
  <c r="SL9" i="7"/>
  <c r="SL13" i="7" s="1"/>
  <c r="N41" i="3" l="1"/>
  <c r="N42" i="3" s="1"/>
  <c r="SL19" i="7"/>
  <c r="SL56" i="7"/>
  <c r="O41" i="3" l="1"/>
  <c r="SK25" i="7"/>
  <c r="SL23" i="7"/>
  <c r="O42" i="3" l="1"/>
  <c r="P42" i="3" s="1"/>
  <c r="N44" i="3"/>
  <c r="A37" i="3" s="1"/>
  <c r="P41" i="3"/>
</calcChain>
</file>

<file path=xl/sharedStrings.xml><?xml version="1.0" encoding="utf-8"?>
<sst xmlns="http://schemas.openxmlformats.org/spreadsheetml/2006/main" count="1303" uniqueCount="144">
  <si>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</si>
  <si>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</si>
  <si>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</si>
  <si>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</si>
  <si>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</si>
  <si>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</si>
  <si>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</si>
  <si>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</si>
  <si>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</si>
  <si>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</si>
  <si>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</si>
  <si>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</si>
  <si>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</si>
  <si>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</si>
  <si>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</si>
  <si>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</si>
  <si>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</si>
  <si>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</si>
  <si>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</si>
  <si>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</si>
  <si>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</si>
  <si>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</si>
  <si>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</si>
  <si>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</si>
  <si>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</si>
  <si>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</si>
  <si>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</si>
  <si>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</si>
  <si>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</si>
  <si>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</si>
  <si>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電話番号</t>
    <rPh sb="0" eb="2">
      <t>デンワ</t>
    </rPh>
    <rPh sb="2" eb="4">
      <t>バンゴウ</t>
    </rPh>
    <phoneticPr fontId="1"/>
  </si>
  <si>
    <t>工事名</t>
    <rPh sb="0" eb="2">
      <t>コウジ</t>
    </rPh>
    <rPh sb="2" eb="3">
      <t>メイ</t>
    </rPh>
    <phoneticPr fontId="1"/>
  </si>
  <si>
    <t>受注者</t>
    <rPh sb="0" eb="3">
      <t>ジュチュウシャ</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</si>
  <si>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</si>
  <si>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</si>
  <si>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</si>
  <si>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</si>
  <si>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t>
    <phoneticPr fontId="1"/>
  </si>
  <si>
    <t>全体日数</t>
    <rPh sb="0" eb="2">
      <t>ゼンタイ</t>
    </rPh>
    <rPh sb="2" eb="4">
      <t>ニッスウ</t>
    </rPh>
    <phoneticPr fontId="1"/>
  </si>
  <si>
    <t>対象期間</t>
    <rPh sb="0" eb="2">
      <t>タイショウ</t>
    </rPh>
    <rPh sb="2" eb="4">
      <t>キカン</t>
    </rPh>
    <phoneticPr fontId="1"/>
  </si>
  <si>
    <t>～</t>
    <phoneticPr fontId="1"/>
  </si>
  <si>
    <t>主任(監理)技術者</t>
    <rPh sb="0" eb="2">
      <t>シュニン</t>
    </rPh>
    <rPh sb="3" eb="5">
      <t>カンリ</t>
    </rPh>
    <rPh sb="6" eb="9">
      <t>ギジュツシャ</t>
    </rPh>
    <phoneticPr fontId="1"/>
  </si>
  <si>
    <t>発注事務所</t>
    <rPh sb="0" eb="2">
      <t>ハッチュウ</t>
    </rPh>
    <rPh sb="2" eb="4">
      <t>ジム</t>
    </rPh>
    <rPh sb="4" eb="5">
      <t>ショ</t>
    </rPh>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</si>
  <si>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</si>
  <si>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</si>
  <si>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</si>
  <si>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</si>
  <si>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</si>
  <si>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</si>
  <si>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</si>
  <si>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</si>
  <si>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</si>
  <si>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</si>
  <si>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</si>
  <si>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</si>
  <si>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</si>
  <si>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名　前</t>
    <rPh sb="0" eb="1">
      <t>ナ</t>
    </rPh>
    <rPh sb="2" eb="3">
      <t>マエ</t>
    </rPh>
    <phoneticPr fontId="1"/>
  </si>
  <si>
    <t>週休２日の実施</t>
    <rPh sb="0" eb="2">
      <t>シュウキュウ</t>
    </rPh>
    <rPh sb="3" eb="4">
      <t>ニチ</t>
    </rPh>
    <rPh sb="5" eb="7">
      <t>ジッシ</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</si>
  <si>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</si>
  <si>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</si>
  <si>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</si>
  <si>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</si>
  <si>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</si>
  <si>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</si>
  <si>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</si>
  <si>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</si>
  <si>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</si>
  <si>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</si>
  <si>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</si>
  <si>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</si>
  <si>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</si>
  <si>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</si>
  <si>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</si>
  <si>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</si>
  <si>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</si>
  <si>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</si>
  <si>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</si>
  <si>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</si>
  <si>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</si>
  <si>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</si>
  <si>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</si>
  <si>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</si>
  <si>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</si>
  <si>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</si>
  <si>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</si>
  <si>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</si>
  <si>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</si>
  <si>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</si>
  <si>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</si>
  <si>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</si>
  <si>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</si>
  <si>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</si>
  <si>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</si>
  <si>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</si>
  <si>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神奈川県〇〇市〇〇</t>
    <rPh sb="0" eb="4">
      <t>カナガワケン</t>
    </rPh>
    <rPh sb="6" eb="7">
      <t>シ</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</si>
  <si>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</si>
  <si>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</si>
  <si>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</si>
  <si>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</si>
  <si>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神奈川県○○市〇〇地内</t>
    <rPh sb="0" eb="4">
      <t>カナガワケン</t>
    </rPh>
    <rPh sb="6" eb="7">
      <t>シ</t>
    </rPh>
    <rPh sb="9" eb="10">
      <t>チ</t>
    </rPh>
    <rPh sb="10" eb="11">
      <t>ナイ</t>
    </rPh>
    <phoneticPr fontId="1"/>
  </si>
  <si>
    <t>代表
者印</t>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</si>
  <si>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</si>
  <si>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</si>
  <si>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</si>
  <si>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</si>
  <si>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</si>
  <si>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</si>
  <si>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</si>
  <si>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</si>
  <si>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</si>
  <si>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</si>
  <si>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</si>
  <si>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</si>
  <si>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</si>
  <si>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○○○事務所（センター）所</t>
    <rPh sb="12" eb="13">
      <t>ショ</t>
    </rPh>
    <phoneticPr fontId="1"/>
  </si>
  <si>
    <t>　次のとおり、週休２日制確保モデル工事の実施結果を報告します。</t>
    <rPh sb="1" eb="2">
      <t>ツギ</t>
    </rPh>
    <rPh sb="7" eb="9">
      <t>シュウキュウ</t>
    </rPh>
    <rPh sb="10" eb="11">
      <t>ニチ</t>
    </rPh>
    <rPh sb="11" eb="12">
      <t>セイ</t>
    </rPh>
    <rPh sb="12" eb="14">
      <t>カクホ</t>
    </rPh>
    <rPh sb="17" eb="19">
      <t>コウジ</t>
    </rPh>
    <rPh sb="18" eb="19">
      <t>セコウ</t>
    </rPh>
    <rPh sb="20" eb="22">
      <t>ジッシ</t>
    </rPh>
    <rPh sb="22" eb="24">
      <t>ケッカ</t>
    </rPh>
    <rPh sb="25" eb="27">
      <t>ホウコク</t>
    </rPh>
    <phoneticPr fontId="1"/>
  </si>
  <si>
    <t>令和〇年度〇〇〇工事公共（その〇）県単（その〇）</t>
    <rPh sb="0" eb="1">
      <t>レイ</t>
    </rPh>
    <rPh sb="1" eb="2">
      <t>カズ</t>
    </rPh>
    <rPh sb="3" eb="5">
      <t>ネンド</t>
    </rPh>
    <rPh sb="8" eb="10">
      <t>コウジ</t>
    </rPh>
    <rPh sb="10" eb="12">
      <t>コウキョウ</t>
    </rPh>
    <rPh sb="17" eb="18">
      <t>ケン</t>
    </rPh>
    <rPh sb="18" eb="19">
      <t>タン</t>
    </rPh>
    <phoneticPr fontId="1"/>
  </si>
  <si>
    <t>環農　花子</t>
    <rPh sb="0" eb="1">
      <t>ワ</t>
    </rPh>
    <rPh sb="1" eb="2">
      <t>ノウ</t>
    </rPh>
    <rPh sb="3" eb="5">
      <t>ハナコ</t>
    </rPh>
    <phoneticPr fontId="1"/>
  </si>
  <si>
    <t>境政　太郎</t>
    <rPh sb="0" eb="1">
      <t>サカイ</t>
    </rPh>
    <rPh sb="1" eb="2">
      <t>セイ</t>
    </rPh>
    <rPh sb="3" eb="5">
      <t>タロウ</t>
    </rPh>
    <phoneticPr fontId="1"/>
  </si>
  <si>
    <t>自然環境保全センター</t>
    <rPh sb="0" eb="2">
      <t>シゼン</t>
    </rPh>
    <rPh sb="2" eb="4">
      <t>カンキョウ</t>
    </rPh>
    <rPh sb="4" eb="6">
      <t>ホゼン</t>
    </rPh>
    <phoneticPr fontId="1"/>
  </si>
  <si>
    <t>東部漁港事務所</t>
    <rPh sb="0" eb="2">
      <t>トウブ</t>
    </rPh>
    <rPh sb="2" eb="4">
      <t>ギョコウ</t>
    </rPh>
    <rPh sb="4" eb="6">
      <t>ジム</t>
    </rPh>
    <rPh sb="6" eb="7">
      <t>ショ</t>
    </rPh>
    <phoneticPr fontId="1"/>
  </si>
  <si>
    <t>西部漁港事務所</t>
    <rPh sb="0" eb="2">
      <t>セイブ</t>
    </rPh>
    <rPh sb="2" eb="4">
      <t>ギョコウ</t>
    </rPh>
    <rPh sb="4" eb="6">
      <t>ジム</t>
    </rPh>
    <rPh sb="6" eb="7">
      <t>ショ</t>
    </rPh>
    <phoneticPr fontId="1"/>
  </si>
  <si>
    <t>横須賀三浦地域県政総合センター</t>
    <rPh sb="0" eb="3">
      <t>ヨコスカ</t>
    </rPh>
    <rPh sb="3" eb="5">
      <t>ミウラ</t>
    </rPh>
    <rPh sb="5" eb="7">
      <t>チイキ</t>
    </rPh>
    <rPh sb="7" eb="9">
      <t>ケンセイ</t>
    </rPh>
    <rPh sb="9" eb="11">
      <t>ソウゴウ</t>
    </rPh>
    <phoneticPr fontId="1"/>
  </si>
  <si>
    <t>県央地域県政総合センター</t>
    <rPh sb="0" eb="2">
      <t>ケンオウ</t>
    </rPh>
    <rPh sb="2" eb="4">
      <t>チイキ</t>
    </rPh>
    <rPh sb="4" eb="6">
      <t>ケンセイ</t>
    </rPh>
    <rPh sb="6" eb="8">
      <t>ソウゴウ</t>
    </rPh>
    <phoneticPr fontId="1"/>
  </si>
  <si>
    <t>湘南地域県政総合センター</t>
    <rPh sb="0" eb="2">
      <t>ショウナン</t>
    </rPh>
    <rPh sb="2" eb="4">
      <t>チイキ</t>
    </rPh>
    <rPh sb="4" eb="6">
      <t>ケンセイ</t>
    </rPh>
    <rPh sb="6" eb="8">
      <t>ソウゴウ</t>
    </rPh>
    <phoneticPr fontId="1"/>
  </si>
  <si>
    <t>県西地域県政総合センター</t>
    <rPh sb="0" eb="1">
      <t>ケン</t>
    </rPh>
    <rPh sb="1" eb="2">
      <t>ニシ</t>
    </rPh>
    <rPh sb="2" eb="4">
      <t>チイキ</t>
    </rPh>
    <rPh sb="4" eb="6">
      <t>ケンセイ</t>
    </rPh>
    <rPh sb="6" eb="8">
      <t>ソウゴウ</t>
    </rPh>
    <phoneticPr fontId="1"/>
  </si>
  <si>
    <t>環境農政局総務室</t>
    <rPh sb="0" eb="2">
      <t>カンキョウ</t>
    </rPh>
    <rPh sb="2" eb="5">
      <t>ノウセイキョク</t>
    </rPh>
    <rPh sb="5" eb="8">
      <t>ソウムシツ</t>
    </rPh>
    <phoneticPr fontId="1"/>
  </si>
  <si>
    <t>環境科学センター</t>
    <rPh sb="0" eb="2">
      <t>カンキョウ</t>
    </rPh>
    <rPh sb="2" eb="4">
      <t>カガク</t>
    </rPh>
    <phoneticPr fontId="1"/>
  </si>
  <si>
    <t>横浜川崎地区農政事務所</t>
    <rPh sb="0" eb="2">
      <t>ヨコハマ</t>
    </rPh>
    <rPh sb="2" eb="4">
      <t>カワサキ</t>
    </rPh>
    <rPh sb="4" eb="6">
      <t>チク</t>
    </rPh>
    <rPh sb="6" eb="8">
      <t>ノウセイ</t>
    </rPh>
    <rPh sb="8" eb="10">
      <t>ジム</t>
    </rPh>
    <rPh sb="10" eb="11">
      <t>ショ</t>
    </rPh>
    <phoneticPr fontId="1"/>
  </si>
  <si>
    <t>農業技術センター</t>
    <rPh sb="0" eb="2">
      <t>ノウギョウ</t>
    </rPh>
    <rPh sb="2" eb="4">
      <t>ギジュツ</t>
    </rPh>
    <phoneticPr fontId="1"/>
  </si>
  <si>
    <t>農業技術センター横浜川崎地区事務所</t>
    <rPh sb="0" eb="2">
      <t>ノウギョウ</t>
    </rPh>
    <rPh sb="2" eb="4">
      <t>ギジュツ</t>
    </rPh>
    <rPh sb="8" eb="10">
      <t>ヨコハマ</t>
    </rPh>
    <rPh sb="10" eb="12">
      <t>カワサキ</t>
    </rPh>
    <rPh sb="12" eb="14">
      <t>チク</t>
    </rPh>
    <rPh sb="14" eb="16">
      <t>ジム</t>
    </rPh>
    <rPh sb="16" eb="17">
      <t>ショ</t>
    </rPh>
    <phoneticPr fontId="1"/>
  </si>
  <si>
    <t>農業技術センター北相地区事務所</t>
    <rPh sb="0" eb="2">
      <t>ノウギョウ</t>
    </rPh>
    <rPh sb="2" eb="4">
      <t>ギジュツ</t>
    </rPh>
    <rPh sb="8" eb="10">
      <t>ホクソウ</t>
    </rPh>
    <rPh sb="10" eb="12">
      <t>チク</t>
    </rPh>
    <rPh sb="12" eb="14">
      <t>ジム</t>
    </rPh>
    <rPh sb="14" eb="15">
      <t>ショ</t>
    </rPh>
    <phoneticPr fontId="1"/>
  </si>
  <si>
    <t>農業技術センター三浦半島地区事務所</t>
    <rPh sb="0" eb="4">
      <t>ノウギョウギジュツ</t>
    </rPh>
    <rPh sb="8" eb="10">
      <t>ミウラ</t>
    </rPh>
    <rPh sb="10" eb="12">
      <t>ハントウ</t>
    </rPh>
    <rPh sb="12" eb="14">
      <t>チク</t>
    </rPh>
    <rPh sb="14" eb="16">
      <t>ジム</t>
    </rPh>
    <rPh sb="16" eb="17">
      <t>ショ</t>
    </rPh>
    <phoneticPr fontId="1"/>
  </si>
  <si>
    <t>農業技術センター足柄地区事務所</t>
    <rPh sb="0" eb="4">
      <t>ノウギョウギジュツ</t>
    </rPh>
    <rPh sb="8" eb="10">
      <t>アシガラ</t>
    </rPh>
    <rPh sb="10" eb="12">
      <t>チク</t>
    </rPh>
    <rPh sb="12" eb="14">
      <t>ジム</t>
    </rPh>
    <rPh sb="14" eb="15">
      <t>ショ</t>
    </rPh>
    <phoneticPr fontId="1"/>
  </si>
  <si>
    <t>かながわ農業アカデミー</t>
    <rPh sb="4" eb="6">
      <t>ノウギョウ</t>
    </rPh>
    <phoneticPr fontId="1"/>
  </si>
  <si>
    <t>畜産技術センター</t>
    <rPh sb="0" eb="2">
      <t>チクサン</t>
    </rPh>
    <rPh sb="2" eb="4">
      <t>ギジュツ</t>
    </rPh>
    <phoneticPr fontId="1"/>
  </si>
  <si>
    <t>県央家畜保健事務所</t>
    <rPh sb="0" eb="2">
      <t>ケンオウ</t>
    </rPh>
    <rPh sb="2" eb="4">
      <t>カチク</t>
    </rPh>
    <rPh sb="4" eb="6">
      <t>ホケン</t>
    </rPh>
    <rPh sb="6" eb="8">
      <t>ジム</t>
    </rPh>
    <rPh sb="8" eb="9">
      <t>ショ</t>
    </rPh>
    <phoneticPr fontId="1"/>
  </si>
  <si>
    <t>湘南家畜保健事務所</t>
    <rPh sb="0" eb="2">
      <t>ショウナン</t>
    </rPh>
    <rPh sb="2" eb="4">
      <t>カチク</t>
    </rPh>
    <rPh sb="4" eb="6">
      <t>ホケン</t>
    </rPh>
    <rPh sb="6" eb="8">
      <t>ジム</t>
    </rPh>
    <rPh sb="8" eb="9">
      <t>ショ</t>
    </rPh>
    <phoneticPr fontId="1"/>
  </si>
  <si>
    <t>水産技術センター</t>
    <rPh sb="0" eb="2">
      <t>スイサン</t>
    </rPh>
    <rPh sb="2" eb="4">
      <t>ギジュツ</t>
    </rPh>
    <phoneticPr fontId="1"/>
  </si>
  <si>
    <t>水産技術センター相模湾試験場</t>
    <rPh sb="0" eb="2">
      <t>スイサン</t>
    </rPh>
    <rPh sb="2" eb="4">
      <t>ギジュツ</t>
    </rPh>
    <rPh sb="8" eb="10">
      <t>サガミ</t>
    </rPh>
    <rPh sb="10" eb="11">
      <t>ワン</t>
    </rPh>
    <rPh sb="11" eb="14">
      <t>シケンジョウ</t>
    </rPh>
    <phoneticPr fontId="1"/>
  </si>
  <si>
    <t>水産技術センター内水面試験場</t>
    <rPh sb="0" eb="4">
      <t>スイサンギジュツ</t>
    </rPh>
    <rPh sb="8" eb="11">
      <t>ナイスイメン</t>
    </rPh>
    <rPh sb="11" eb="14">
      <t>シケンジョウ</t>
    </rPh>
    <phoneticPr fontId="1"/>
  </si>
  <si>
    <t>①このファイルは2021年７月１日～2030年３月31日までの間に実施される工事に対応しています。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</si>
  <si>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②このファイルは工期が３年間ある工事まで対応できます。工期がそれ以上になる場合は、神奈川県環境農政局総務室経理グループまで問い合わせてください。</t>
    <rPh sb="8" eb="10">
      <t>コウキ</t>
    </rPh>
    <rPh sb="12" eb="14">
      <t>ネンカン</t>
    </rPh>
    <rPh sb="16" eb="18">
      <t>コウジ</t>
    </rPh>
    <rPh sb="20" eb="22">
      <t>タイオウ</t>
    </rPh>
    <rPh sb="27" eb="29">
      <t>コウキ</t>
    </rPh>
    <rPh sb="32" eb="34">
      <t>イジョウ</t>
    </rPh>
    <rPh sb="37" eb="39">
      <t>バアイ</t>
    </rPh>
    <rPh sb="41" eb="45">
      <t>カナガワケン</t>
    </rPh>
    <rPh sb="45" eb="47">
      <t>カンキョウ</t>
    </rPh>
    <rPh sb="47" eb="50">
      <t>ノウセイキョク</t>
    </rPh>
    <rPh sb="50" eb="53">
      <t>ソウムシツ</t>
    </rPh>
    <rPh sb="53" eb="55">
      <t>ケイリ</t>
    </rPh>
    <rPh sb="61" eb="62">
      <t>ト</t>
    </rPh>
    <rPh sb="63" eb="64">
      <t>ア</t>
    </rPh>
    <phoneticPr fontId="1"/>
  </si>
  <si>
    <t>月</t>
    <rPh sb="0" eb="1">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</si>
</sst>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m&quot;月&quot;d&quot;日&quot;;@"/>
    <numFmt numFmtId="178" formatCode="aaa"/>
    <numFmt numFmtId="179" formatCode="[$-F800]dddd\,\ mmmm\ dd\,\ yyyy"/>
    <numFmt numFmtId="180" formatCode="0&quot;日&quot;"/>
    <numFmt numFmtId="181" formatCode="0&quot;ページ&quot;"/>
  </numFmts>
  <fonts count="23">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61">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Protection="1"/>
    <xf numFmtId="0" fontId="9" fillId="3" borderId="0" xfId="0" applyFont="1" applyFill="1" applyAlignment="1" applyProtection="1">
      <alignment vertical="center" wrapText="1"/>
    </xf>
    <xf numFmtId="0" fontId="9" fillId="3" borderId="0" xfId="0" applyFont="1" applyFill="1" applyAlignment="1" applyProtection="1"/>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1" fillId="3" borderId="0" xfId="0" applyFont="1" applyFill="1" applyAlignment="1" applyProtection="1">
      <alignment horizontal="center" vertic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9" fillId="3" borderId="0" xfId="0" applyFont="1" applyFill="1" applyAlignment="1" applyProtection="1">
      <alignment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179" fontId="12" fillId="3" borderId="0" xfId="0" applyNumberFormat="1" applyFont="1" applyFill="1" applyAlignment="1" applyProtection="1">
      <alignment horizontal="right"/>
    </xf>
    <xf numFmtId="0" fontId="9" fillId="3" borderId="0" xfId="0" applyFont="1" applyFill="1" applyAlignment="1" applyProtection="1">
      <alignment horizontal="right"/>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right"/>
    </xf>
    <xf numFmtId="0" fontId="0" fillId="3" borderId="4" xfId="0" applyFill="1" applyBorder="1" applyAlignment="1">
      <alignment horizontal="right"/>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13" fillId="3"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179" fontId="9" fillId="3" borderId="7"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19"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9" fillId="3" borderId="0" xfId="0" applyFont="1" applyFill="1" applyBorder="1" applyAlignment="1">
      <alignment horizontal="center" vertical="center"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xf>
    <xf numFmtId="10" fontId="9" fillId="3" borderId="26" xfId="2" applyNumberFormat="1" applyFont="1" applyFill="1" applyBorder="1" applyAlignment="1">
      <alignment horizontal="right"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7"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28"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180" fontId="9" fillId="3" borderId="32" xfId="0" applyNumberFormat="1" applyFont="1" applyFill="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180" fontId="9" fillId="3" borderId="37" xfId="0" applyNumberFormat="1" applyFont="1" applyFill="1" applyBorder="1" applyAlignment="1">
      <alignment horizontal="righ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21" fillId="3" borderId="1" xfId="0" applyFont="1" applyFill="1" applyBorder="1" applyAlignment="1">
      <alignment horizontal="center" vertical="center"/>
    </xf>
    <xf numFmtId="0" fontId="9" fillId="3" borderId="0" xfId="0" applyFont="1" applyFill="1" applyAlignment="1" applyProtection="1">
      <alignment horizontal="left"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3" borderId="0" xfId="0" applyFont="1" applyFill="1" applyAlignment="1" applyProtection="1">
      <alignment horizontal="center" vertical="center"/>
    </xf>
    <xf numFmtId="179" fontId="9" fillId="3" borderId="9"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179" fontId="9" fillId="3" borderId="10" xfId="0" applyNumberFormat="1" applyFont="1" applyFill="1" applyBorder="1" applyAlignment="1" applyProtection="1">
      <alignment horizontal="center" vertical="center"/>
    </xf>
    <xf numFmtId="179" fontId="9" fillId="3" borderId="5" xfId="0" applyNumberFormat="1" applyFont="1" applyFill="1" applyBorder="1" applyAlignment="1" applyProtection="1">
      <alignment horizontal="center" vertical="center"/>
    </xf>
    <xf numFmtId="179" fontId="9" fillId="3" borderId="4" xfId="0" applyNumberFormat="1" applyFont="1" applyFill="1" applyBorder="1" applyAlignment="1" applyProtection="1">
      <alignment horizontal="center" vertical="center"/>
    </xf>
    <xf numFmtId="179" fontId="9" fillId="3" borderId="6" xfId="0" applyNumberFormat="1" applyFont="1" applyFill="1" applyBorder="1" applyAlignment="1" applyProtection="1">
      <alignment horizontal="center" vertical="center"/>
    </xf>
    <xf numFmtId="0" fontId="9" fillId="3" borderId="1" xfId="0" applyFont="1" applyFill="1" applyBorder="1" applyAlignment="1" applyProtection="1">
      <alignment horizontal="left" vertical="center" wrapText="1"/>
    </xf>
    <xf numFmtId="0" fontId="9" fillId="3" borderId="3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Alignment="1" applyProtection="1">
      <alignment horizontal="center"/>
    </xf>
    <xf numFmtId="0" fontId="9" fillId="3" borderId="48" xfId="0" applyFont="1" applyFill="1" applyBorder="1" applyAlignment="1" applyProtection="1">
      <alignment horizontal="center"/>
    </xf>
    <xf numFmtId="0" fontId="9" fillId="3" borderId="0" xfId="0" applyFont="1" applyFill="1" applyAlignment="1" applyProtection="1">
      <alignment horizontal="left" vertical="center" wrapText="1"/>
    </xf>
    <xf numFmtId="0" fontId="9" fillId="3" borderId="0" xfId="0" applyFont="1" applyFill="1" applyBorder="1" applyAlignment="1" applyProtection="1">
      <alignment horizontal="center" vertical="center" wrapText="1"/>
    </xf>
    <xf numFmtId="0" fontId="9" fillId="3" borderId="0" xfId="0" applyFont="1" applyFill="1" applyAlignment="1">
      <alignment horizontal="left" wrapText="1"/>
    </xf>
    <xf numFmtId="0" fontId="9" fillId="3" borderId="7" xfId="0" applyFont="1" applyFill="1" applyBorder="1" applyAlignment="1">
      <alignment horizontal="left"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shrinkToFit="1"/>
    </xf>
    <xf numFmtId="0" fontId="9" fillId="3" borderId="0" xfId="0" applyFont="1" applyFill="1" applyAlignment="1">
      <alignment horizontal="left"/>
    </xf>
    <xf numFmtId="0" fontId="15"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5" xfId="0" applyFont="1" applyFill="1" applyBorder="1" applyAlignment="1">
      <alignment horizontal="center" vertical="center"/>
    </xf>
    <xf numFmtId="0" fontId="9" fillId="3" borderId="1" xfId="0" applyFont="1" applyFill="1" applyBorder="1" applyAlignment="1" applyProtection="1">
      <alignment horizontal="left" vertical="center"/>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日前（建築工事等は</a:t>
          </a:r>
          <a:r>
            <a:rPr kumimoji="1" lang="en-US" altLang="ja-JP" sz="1100" u="sng">
              <a:solidFill>
                <a:srgbClr val="FF0000"/>
              </a:solidFill>
            </a:rPr>
            <a:t>30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6</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5</xdr:col>
      <xdr:colOff>112059</xdr:colOff>
      <xdr:row>4</xdr:row>
      <xdr:rowOff>134470</xdr:rowOff>
    </xdr:from>
    <xdr:to>
      <xdr:col>8</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134470</xdr:colOff>
      <xdr:row>15</xdr:row>
      <xdr:rowOff>108856</xdr:rowOff>
    </xdr:from>
    <xdr:to>
      <xdr:col>8</xdr:col>
      <xdr:colOff>100852</xdr:colOff>
      <xdr:row>19</xdr:row>
      <xdr:rowOff>86445</xdr:rowOff>
    </xdr:to>
    <xdr:sp macro="" textlink="">
      <xdr:nvSpPr>
        <xdr:cNvPr id="4" name="四角形吹き出し 3"/>
        <xdr:cNvSpPr/>
      </xdr:nvSpPr>
      <xdr:spPr>
        <a:xfrm>
          <a:off x="3631506" y="3170463"/>
          <a:ext cx="2211560" cy="794018"/>
        </a:xfrm>
        <a:prstGeom prst="wedgeRectCallout">
          <a:avLst>
            <a:gd name="adj1" fmla="val 35117"/>
            <a:gd name="adj2" fmla="val -957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twoCellAnchor>
    <xdr:from>
      <xdr:col>2</xdr:col>
      <xdr:colOff>1</xdr:colOff>
      <xdr:row>41</xdr:row>
      <xdr:rowOff>62753</xdr:rowOff>
    </xdr:from>
    <xdr:to>
      <xdr:col>6</xdr:col>
      <xdr:colOff>331694</xdr:colOff>
      <xdr:row>43</xdr:row>
      <xdr:rowOff>134472</xdr:rowOff>
    </xdr:to>
    <xdr:sp macro="" textlink="">
      <xdr:nvSpPr>
        <xdr:cNvPr id="5" name="テキスト ボックス 4"/>
        <xdr:cNvSpPr txBox="1"/>
      </xdr:nvSpPr>
      <xdr:spPr>
        <a:xfrm>
          <a:off x="1999130" y="8884024"/>
          <a:ext cx="2689411"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6</xdr:col>
      <xdr:colOff>259977</xdr:colOff>
      <xdr:row>44</xdr:row>
      <xdr:rowOff>170331</xdr:rowOff>
    </xdr:from>
    <xdr:to>
      <xdr:col>8</xdr:col>
      <xdr:colOff>89647</xdr:colOff>
      <xdr:row>50</xdr:row>
      <xdr:rowOff>26895</xdr:rowOff>
    </xdr:to>
    <xdr:sp macro="" textlink="">
      <xdr:nvSpPr>
        <xdr:cNvPr id="6" name="円/楕円 5"/>
        <xdr:cNvSpPr>
          <a:spLocks noChangeAspect="1"/>
        </xdr:cNvSpPr>
      </xdr:nvSpPr>
      <xdr:spPr>
        <a:xfrm>
          <a:off x="4616824" y="9484660"/>
          <a:ext cx="1201270" cy="1201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b" anchorCtr="0"/>
        <a:lstStyle/>
        <a:p>
          <a:pPr algn="ctr"/>
          <a:r>
            <a:rPr kumimoji="1" lang="ja-JP" altLang="en-US" sz="900">
              <a:solidFill>
                <a:srgbClr val="FF0000"/>
              </a:solidFill>
            </a:rPr>
            <a:t>神奈川県</a:t>
          </a:r>
          <a:endParaRPr kumimoji="1" lang="en-US" altLang="ja-JP" sz="900">
            <a:solidFill>
              <a:srgbClr val="FF0000"/>
            </a:solidFill>
          </a:endParaRPr>
        </a:p>
        <a:p>
          <a:pPr algn="ctr"/>
          <a:endParaRPr kumimoji="1" lang="en-US" altLang="ja-JP" sz="900">
            <a:solidFill>
              <a:srgbClr val="FF0000"/>
            </a:solidFill>
          </a:endParaRPr>
        </a:p>
        <a:p>
          <a:pPr algn="ctr"/>
          <a:r>
            <a:rPr kumimoji="1" lang="ja-JP" altLang="en-US" sz="800">
              <a:solidFill>
                <a:srgbClr val="FF0000"/>
              </a:solidFill>
            </a:rPr>
            <a:t>〇年〇月〇日</a:t>
          </a:r>
          <a:endParaRPr kumimoji="1" lang="en-US" altLang="ja-JP" sz="800">
            <a:solidFill>
              <a:srgbClr val="FF0000"/>
            </a:solidFill>
          </a:endParaRPr>
        </a:p>
        <a:p>
          <a:pPr algn="ctr"/>
          <a:endParaRPr kumimoji="1" lang="en-US" altLang="ja-JP" sz="600">
            <a:solidFill>
              <a:srgbClr val="FF0000"/>
            </a:solidFill>
          </a:endParaRPr>
        </a:p>
        <a:p>
          <a:pPr algn="ctr"/>
          <a:r>
            <a:rPr kumimoji="1" lang="ja-JP" altLang="en-US" sz="900">
              <a:solidFill>
                <a:srgbClr val="FF0000"/>
              </a:solidFill>
            </a:rPr>
            <a:t>収受印</a:t>
          </a:r>
        </a:p>
      </xdr:txBody>
    </xdr:sp>
    <xdr:clientData/>
  </xdr:twoCellAnchor>
  <xdr:twoCellAnchor>
    <xdr:from>
      <xdr:col>4</xdr:col>
      <xdr:colOff>53789</xdr:colOff>
      <xdr:row>34</xdr:row>
      <xdr:rowOff>17929</xdr:rowOff>
    </xdr:from>
    <xdr:to>
      <xdr:col>8</xdr:col>
      <xdr:colOff>20171</xdr:colOff>
      <xdr:row>39</xdr:row>
      <xdr:rowOff>210671</xdr:rowOff>
    </xdr:to>
    <xdr:sp macro="" textlink="">
      <xdr:nvSpPr>
        <xdr:cNvPr id="8" name="四角形吹き出し 7"/>
        <xdr:cNvSpPr/>
      </xdr:nvSpPr>
      <xdr:spPr>
        <a:xfrm>
          <a:off x="3550024" y="7333129"/>
          <a:ext cx="2198594" cy="1268507"/>
        </a:xfrm>
        <a:prstGeom prst="wedgeRectCallout">
          <a:avLst>
            <a:gd name="adj1" fmla="val 39602"/>
            <a:gd name="adj2" fmla="val 860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zoomScale="85" zoomScaleNormal="85" zoomScaleSheetLayoutView="85" workbookViewId="0">
      <selection activeCell="F19" sqref="F19"/>
    </sheetView>
  </sheetViews>
  <sheetFormatPr defaultColWidth="9" defaultRowHeight="18"/>
  <cols>
    <col min="1" max="1" width="4.8984375" style="39" customWidth="1"/>
    <col min="2" max="2" width="19.59765625" style="39" customWidth="1"/>
    <col min="3" max="4" width="5.59765625" style="39" customWidth="1"/>
    <col min="5" max="10" width="3.59765625" style="39" customWidth="1"/>
    <col min="11" max="11" width="5.59765625" style="39" customWidth="1"/>
    <col min="12" max="16" width="3.59765625" style="39" customWidth="1"/>
    <col min="17" max="22" width="9" style="39"/>
    <col min="23" max="23" width="10.69921875" style="39" bestFit="1" customWidth="1"/>
    <col min="24" max="24" width="11.3984375" style="39" customWidth="1"/>
    <col min="25" max="25" width="12.3984375" style="39" customWidth="1"/>
    <col min="26" max="26" width="3.69921875" style="39" customWidth="1"/>
    <col min="27" max="27" width="11.3984375" style="39" customWidth="1"/>
    <col min="28" max="28" width="11" style="39" customWidth="1"/>
    <col min="29" max="29" width="9" style="39" customWidth="1"/>
    <col min="30" max="16384" width="9" style="39"/>
  </cols>
  <sheetData>
    <row r="1" spans="1:29">
      <c r="A1" s="39" t="s">
        <v>141</v>
      </c>
    </row>
    <row r="2" spans="1:29">
      <c r="A2" s="39" t="s">
        <v>142</v>
      </c>
    </row>
    <row r="3" spans="1:29">
      <c r="A3" s="39" t="s">
        <v>105</v>
      </c>
      <c r="AC3" s="39" t="s">
        <v>55</v>
      </c>
    </row>
    <row r="4" spans="1:29">
      <c r="A4" s="39" t="s">
        <v>106</v>
      </c>
      <c r="AB4" s="39" t="s">
        <v>110</v>
      </c>
      <c r="AC4" s="39" t="s">
        <v>114</v>
      </c>
    </row>
    <row r="5" spans="1:29">
      <c r="A5" s="39" t="s">
        <v>107</v>
      </c>
      <c r="AB5" s="39" t="s">
        <v>111</v>
      </c>
      <c r="AC5" s="39" t="s">
        <v>119</v>
      </c>
    </row>
    <row r="6" spans="1:29">
      <c r="AB6" s="39" t="s">
        <v>108</v>
      </c>
      <c r="AC6" s="39" t="s">
        <v>120</v>
      </c>
    </row>
    <row r="7" spans="1:29">
      <c r="B7" s="40" t="s">
        <v>58</v>
      </c>
      <c r="C7" s="128" t="s">
        <v>108</v>
      </c>
      <c r="D7" s="128"/>
      <c r="E7" s="128"/>
      <c r="F7" s="128"/>
      <c r="G7" s="128"/>
      <c r="H7" s="128"/>
      <c r="I7" s="128"/>
      <c r="J7" s="128"/>
      <c r="K7" s="128"/>
      <c r="L7" s="128"/>
      <c r="M7" s="128"/>
      <c r="N7" s="128"/>
      <c r="O7" s="128"/>
      <c r="P7" s="128"/>
      <c r="AB7" s="39" t="s">
        <v>109</v>
      </c>
      <c r="AC7" s="39" t="s">
        <v>121</v>
      </c>
    </row>
    <row r="8" spans="1:29">
      <c r="B8" s="40" t="s">
        <v>42</v>
      </c>
      <c r="C8" s="128" t="s">
        <v>114</v>
      </c>
      <c r="D8" s="128"/>
      <c r="E8" s="128"/>
      <c r="F8" s="128"/>
      <c r="G8" s="128"/>
      <c r="H8" s="128"/>
      <c r="I8" s="128"/>
      <c r="J8" s="128"/>
      <c r="K8" s="128"/>
      <c r="L8" s="128"/>
      <c r="M8" s="128"/>
      <c r="N8" s="128"/>
      <c r="O8" s="128"/>
      <c r="P8" s="128"/>
      <c r="AB8" s="39" t="s">
        <v>59</v>
      </c>
      <c r="AC8" s="39" t="s">
        <v>122</v>
      </c>
    </row>
    <row r="9" spans="1:29" ht="39.9" customHeight="1">
      <c r="B9" s="40" t="s">
        <v>87</v>
      </c>
      <c r="C9" s="132" t="s">
        <v>104</v>
      </c>
      <c r="D9" s="132"/>
      <c r="E9" s="132"/>
      <c r="F9" s="132"/>
      <c r="G9" s="132"/>
      <c r="H9" s="132"/>
      <c r="I9" s="132"/>
      <c r="J9" s="132"/>
      <c r="K9" s="132"/>
      <c r="L9" s="132"/>
      <c r="M9" s="132"/>
      <c r="N9" s="132"/>
      <c r="O9" s="132"/>
      <c r="P9" s="132"/>
      <c r="AC9" s="39" t="s">
        <v>123</v>
      </c>
    </row>
    <row r="10" spans="1:29" ht="39.9" customHeight="1">
      <c r="B10" s="40" t="s">
        <v>88</v>
      </c>
      <c r="C10" s="133" t="s">
        <v>112</v>
      </c>
      <c r="D10" s="134"/>
      <c r="E10" s="134"/>
      <c r="F10" s="134"/>
      <c r="G10" s="134"/>
      <c r="H10" s="134"/>
      <c r="I10" s="134"/>
      <c r="J10" s="134"/>
      <c r="K10" s="134"/>
      <c r="L10" s="134"/>
      <c r="M10" s="134"/>
      <c r="N10" s="134"/>
      <c r="O10" s="134"/>
      <c r="P10" s="135"/>
      <c r="AC10" s="39" t="s">
        <v>124</v>
      </c>
    </row>
    <row r="11" spans="1:29" ht="39" customHeight="1">
      <c r="B11" s="40" t="s">
        <v>43</v>
      </c>
      <c r="C11" s="132" t="s">
        <v>94</v>
      </c>
      <c r="D11" s="132"/>
      <c r="E11" s="132"/>
      <c r="F11" s="132"/>
      <c r="G11" s="132"/>
      <c r="H11" s="132"/>
      <c r="I11" s="132"/>
      <c r="J11" s="132"/>
      <c r="K11" s="132"/>
      <c r="L11" s="132"/>
      <c r="M11" s="132"/>
      <c r="N11" s="132"/>
      <c r="O11" s="132"/>
      <c r="P11" s="132"/>
      <c r="AC11" s="39" t="s">
        <v>125</v>
      </c>
    </row>
    <row r="12" spans="1:29">
      <c r="B12" s="40" t="s">
        <v>34</v>
      </c>
      <c r="C12" s="128" t="s">
        <v>117</v>
      </c>
      <c r="D12" s="128"/>
      <c r="E12" s="128"/>
      <c r="F12" s="128"/>
      <c r="G12" s="128"/>
      <c r="H12" s="128"/>
      <c r="I12" s="128"/>
      <c r="J12" s="128"/>
      <c r="K12" s="128"/>
      <c r="L12" s="128"/>
      <c r="M12" s="128"/>
      <c r="N12" s="128"/>
      <c r="O12" s="128"/>
      <c r="P12" s="128"/>
      <c r="AC12" s="39" t="s">
        <v>126</v>
      </c>
    </row>
    <row r="13" spans="1:29">
      <c r="B13" s="40" t="s">
        <v>44</v>
      </c>
      <c r="C13" s="128" t="s">
        <v>118</v>
      </c>
      <c r="D13" s="128"/>
      <c r="E13" s="128"/>
      <c r="F13" s="128"/>
      <c r="G13" s="128"/>
      <c r="H13" s="128"/>
      <c r="I13" s="128"/>
      <c r="J13" s="128"/>
      <c r="K13" s="128"/>
      <c r="L13" s="128"/>
      <c r="M13" s="128"/>
      <c r="N13" s="128"/>
      <c r="O13" s="128"/>
      <c r="P13" s="128"/>
      <c r="AC13" s="39" t="s">
        <v>127</v>
      </c>
    </row>
    <row r="14" spans="1:29">
      <c r="B14" s="40" t="s">
        <v>45</v>
      </c>
      <c r="C14" s="128" t="s">
        <v>113</v>
      </c>
      <c r="D14" s="128"/>
      <c r="E14" s="128"/>
      <c r="F14" s="128"/>
      <c r="G14" s="128"/>
      <c r="H14" s="128"/>
      <c r="I14" s="128"/>
      <c r="J14" s="128"/>
      <c r="K14" s="128"/>
      <c r="L14" s="128"/>
      <c r="M14" s="128"/>
      <c r="N14" s="128"/>
      <c r="O14" s="128"/>
      <c r="P14" s="128"/>
      <c r="AC14" s="39" t="s">
        <v>128</v>
      </c>
    </row>
    <row r="15" spans="1:29">
      <c r="B15" s="125"/>
      <c r="C15" s="125"/>
      <c r="D15" s="125"/>
      <c r="E15" s="125"/>
      <c r="F15" s="125"/>
      <c r="G15" s="125"/>
      <c r="H15" s="125"/>
      <c r="I15" s="125"/>
      <c r="J15" s="125"/>
      <c r="K15" s="125"/>
      <c r="L15" s="125"/>
      <c r="M15" s="125"/>
      <c r="N15" s="125"/>
      <c r="O15" s="125"/>
      <c r="P15" s="125"/>
      <c r="AC15" s="39" t="s">
        <v>129</v>
      </c>
    </row>
    <row r="16" spans="1:29" ht="99.9" customHeight="1">
      <c r="B16" s="40" t="s">
        <v>31</v>
      </c>
      <c r="C16" s="132" t="s">
        <v>116</v>
      </c>
      <c r="D16" s="132"/>
      <c r="E16" s="132"/>
      <c r="F16" s="132"/>
      <c r="G16" s="132"/>
      <c r="H16" s="132"/>
      <c r="I16" s="132"/>
      <c r="J16" s="132"/>
      <c r="K16" s="132"/>
      <c r="L16" s="132"/>
      <c r="M16" s="132"/>
      <c r="N16" s="132"/>
      <c r="O16" s="132"/>
      <c r="P16" s="132"/>
      <c r="AC16" s="39" t="s">
        <v>130</v>
      </c>
    </row>
    <row r="17" spans="2:29" ht="50.1" customHeight="1">
      <c r="B17" s="40" t="s">
        <v>81</v>
      </c>
      <c r="C17" s="132" t="s">
        <v>99</v>
      </c>
      <c r="D17" s="132"/>
      <c r="E17" s="132"/>
      <c r="F17" s="132"/>
      <c r="G17" s="132"/>
      <c r="H17" s="132"/>
      <c r="I17" s="132"/>
      <c r="J17" s="132"/>
      <c r="K17" s="132"/>
      <c r="L17" s="132"/>
      <c r="M17" s="132"/>
      <c r="N17" s="132"/>
      <c r="O17" s="132"/>
      <c r="P17" s="132"/>
      <c r="AC17" s="39" t="s">
        <v>131</v>
      </c>
    </row>
    <row r="18" spans="2:29">
      <c r="B18" s="40" t="s">
        <v>46</v>
      </c>
      <c r="C18" s="42" t="s">
        <v>48</v>
      </c>
      <c r="D18" s="58">
        <v>2021</v>
      </c>
      <c r="E18" s="43" t="s">
        <v>49</v>
      </c>
      <c r="F18" s="58">
        <v>7</v>
      </c>
      <c r="G18" s="43" t="s">
        <v>143</v>
      </c>
      <c r="H18" s="58">
        <v>1</v>
      </c>
      <c r="I18" s="43" t="s">
        <v>51</v>
      </c>
      <c r="J18" s="43" t="s">
        <v>36</v>
      </c>
      <c r="K18" s="58">
        <v>2022</v>
      </c>
      <c r="L18" s="43" t="s">
        <v>49</v>
      </c>
      <c r="M18" s="58">
        <v>1</v>
      </c>
      <c r="N18" s="43" t="s">
        <v>50</v>
      </c>
      <c r="O18" s="58">
        <v>31</v>
      </c>
      <c r="P18" s="41" t="s">
        <v>51</v>
      </c>
      <c r="AC18" s="39" t="s">
        <v>132</v>
      </c>
    </row>
    <row r="19" spans="2:29">
      <c r="B19" s="40" t="s">
        <v>47</v>
      </c>
      <c r="C19" s="42" t="s">
        <v>48</v>
      </c>
      <c r="D19" s="58">
        <v>2021</v>
      </c>
      <c r="E19" s="43" t="s">
        <v>49</v>
      </c>
      <c r="F19" s="58">
        <v>7</v>
      </c>
      <c r="G19" s="43" t="s">
        <v>50</v>
      </c>
      <c r="H19" s="58">
        <v>24</v>
      </c>
      <c r="I19" s="43" t="s">
        <v>51</v>
      </c>
      <c r="J19" s="43" t="s">
        <v>36</v>
      </c>
      <c r="K19" s="58">
        <v>2022</v>
      </c>
      <c r="L19" s="43" t="s">
        <v>49</v>
      </c>
      <c r="M19" s="58">
        <v>1</v>
      </c>
      <c r="N19" s="43" t="s">
        <v>50</v>
      </c>
      <c r="O19" s="58">
        <v>10</v>
      </c>
      <c r="P19" s="41" t="s">
        <v>51</v>
      </c>
      <c r="AC19" s="39" t="s">
        <v>133</v>
      </c>
    </row>
    <row r="20" spans="2:29">
      <c r="B20" s="129"/>
      <c r="C20" s="130"/>
      <c r="D20" s="130"/>
      <c r="E20" s="130"/>
      <c r="F20" s="130"/>
      <c r="G20" s="130"/>
      <c r="H20" s="130"/>
      <c r="I20" s="130"/>
      <c r="J20" s="130"/>
      <c r="K20" s="130"/>
      <c r="L20" s="130"/>
      <c r="M20" s="130"/>
      <c r="N20" s="130"/>
      <c r="O20" s="130"/>
      <c r="P20" s="131"/>
      <c r="AC20" s="39" t="s">
        <v>134</v>
      </c>
    </row>
    <row r="21" spans="2:29">
      <c r="B21" s="125" t="s">
        <v>64</v>
      </c>
      <c r="C21" s="125" t="s">
        <v>101</v>
      </c>
      <c r="D21" s="125"/>
      <c r="E21" s="125"/>
      <c r="F21" s="125"/>
      <c r="G21" s="125"/>
      <c r="H21" s="125"/>
      <c r="I21" s="126" t="s">
        <v>48</v>
      </c>
      <c r="J21" s="127"/>
      <c r="K21" s="58">
        <v>2021</v>
      </c>
      <c r="L21" s="43" t="s">
        <v>49</v>
      </c>
      <c r="M21" s="58">
        <v>8</v>
      </c>
      <c r="N21" s="43" t="s">
        <v>50</v>
      </c>
      <c r="O21" s="58">
        <v>11</v>
      </c>
      <c r="P21" s="41" t="s">
        <v>51</v>
      </c>
      <c r="AC21" s="39" t="s">
        <v>135</v>
      </c>
    </row>
    <row r="22" spans="2:29">
      <c r="B22" s="125"/>
      <c r="C22" s="125" t="s">
        <v>102</v>
      </c>
      <c r="D22" s="125"/>
      <c r="E22" s="125"/>
      <c r="F22" s="125"/>
      <c r="G22" s="125"/>
      <c r="H22" s="125"/>
      <c r="I22" s="126" t="s">
        <v>48</v>
      </c>
      <c r="J22" s="127"/>
      <c r="K22" s="58">
        <v>2021</v>
      </c>
      <c r="L22" s="43" t="s">
        <v>49</v>
      </c>
      <c r="M22" s="58">
        <v>8</v>
      </c>
      <c r="N22" s="43" t="s">
        <v>50</v>
      </c>
      <c r="O22" s="58">
        <v>12</v>
      </c>
      <c r="P22" s="41" t="s">
        <v>51</v>
      </c>
      <c r="AC22" s="39" t="s">
        <v>136</v>
      </c>
    </row>
    <row r="23" spans="2:29">
      <c r="B23" s="125"/>
      <c r="C23" s="125" t="s">
        <v>103</v>
      </c>
      <c r="D23" s="125"/>
      <c r="E23" s="125"/>
      <c r="F23" s="125"/>
      <c r="G23" s="125"/>
      <c r="H23" s="125"/>
      <c r="I23" s="126" t="s">
        <v>48</v>
      </c>
      <c r="J23" s="127"/>
      <c r="K23" s="58">
        <v>2021</v>
      </c>
      <c r="L23" s="43" t="s">
        <v>49</v>
      </c>
      <c r="M23" s="58">
        <v>8</v>
      </c>
      <c r="N23" s="43" t="s">
        <v>50</v>
      </c>
      <c r="O23" s="58">
        <v>13</v>
      </c>
      <c r="P23" s="41" t="s">
        <v>51</v>
      </c>
      <c r="AC23" s="39" t="s">
        <v>137</v>
      </c>
    </row>
    <row r="24" spans="2:29">
      <c r="B24" s="125" t="s">
        <v>65</v>
      </c>
      <c r="C24" s="125" t="s">
        <v>101</v>
      </c>
      <c r="D24" s="125"/>
      <c r="E24" s="125"/>
      <c r="F24" s="125"/>
      <c r="G24" s="125"/>
      <c r="H24" s="125"/>
      <c r="I24" s="126" t="s">
        <v>48</v>
      </c>
      <c r="J24" s="127"/>
      <c r="K24" s="58"/>
      <c r="L24" s="43" t="s">
        <v>49</v>
      </c>
      <c r="M24" s="58"/>
      <c r="N24" s="43" t="s">
        <v>50</v>
      </c>
      <c r="O24" s="58"/>
      <c r="P24" s="41" t="s">
        <v>51</v>
      </c>
      <c r="AC24" s="39" t="s">
        <v>138</v>
      </c>
    </row>
    <row r="25" spans="2:29">
      <c r="B25" s="125"/>
      <c r="C25" s="125" t="s">
        <v>102</v>
      </c>
      <c r="D25" s="125"/>
      <c r="E25" s="125"/>
      <c r="F25" s="125"/>
      <c r="G25" s="125"/>
      <c r="H25" s="125"/>
      <c r="I25" s="126" t="s">
        <v>48</v>
      </c>
      <c r="J25" s="127"/>
      <c r="K25" s="58"/>
      <c r="L25" s="43" t="s">
        <v>49</v>
      </c>
      <c r="M25" s="58"/>
      <c r="N25" s="43" t="s">
        <v>50</v>
      </c>
      <c r="O25" s="58"/>
      <c r="P25" s="41" t="s">
        <v>51</v>
      </c>
      <c r="AC25" s="39" t="s">
        <v>139</v>
      </c>
    </row>
    <row r="26" spans="2:29">
      <c r="B26" s="125"/>
      <c r="C26" s="125" t="s">
        <v>103</v>
      </c>
      <c r="D26" s="125"/>
      <c r="E26" s="125"/>
      <c r="F26" s="125"/>
      <c r="G26" s="125"/>
      <c r="H26" s="125"/>
      <c r="I26" s="126" t="s">
        <v>48</v>
      </c>
      <c r="J26" s="127"/>
      <c r="K26" s="58"/>
      <c r="L26" s="43" t="s">
        <v>49</v>
      </c>
      <c r="M26" s="58"/>
      <c r="N26" s="43" t="s">
        <v>50</v>
      </c>
      <c r="O26" s="58"/>
      <c r="P26" s="41" t="s">
        <v>51</v>
      </c>
      <c r="AC26" s="39" t="s">
        <v>140</v>
      </c>
    </row>
    <row r="27" spans="2:29">
      <c r="B27" s="125" t="s">
        <v>66</v>
      </c>
      <c r="C27" s="125" t="s">
        <v>101</v>
      </c>
      <c r="D27" s="125"/>
      <c r="E27" s="125"/>
      <c r="F27" s="125"/>
      <c r="G27" s="125"/>
      <c r="H27" s="125"/>
      <c r="I27" s="126" t="s">
        <v>48</v>
      </c>
      <c r="J27" s="127"/>
      <c r="K27" s="58"/>
      <c r="L27" s="43" t="s">
        <v>49</v>
      </c>
      <c r="M27" s="58"/>
      <c r="N27" s="43" t="s">
        <v>50</v>
      </c>
      <c r="O27" s="58"/>
      <c r="P27" s="41" t="s">
        <v>51</v>
      </c>
    </row>
    <row r="28" spans="2:29">
      <c r="B28" s="125"/>
      <c r="C28" s="125" t="s">
        <v>102</v>
      </c>
      <c r="D28" s="125"/>
      <c r="E28" s="125"/>
      <c r="F28" s="125"/>
      <c r="G28" s="125"/>
      <c r="H28" s="125"/>
      <c r="I28" s="126" t="s">
        <v>48</v>
      </c>
      <c r="J28" s="127"/>
      <c r="K28" s="58"/>
      <c r="L28" s="43" t="s">
        <v>49</v>
      </c>
      <c r="M28" s="58"/>
      <c r="N28" s="43" t="s">
        <v>50</v>
      </c>
      <c r="O28" s="58"/>
      <c r="P28" s="41" t="s">
        <v>51</v>
      </c>
    </row>
    <row r="29" spans="2:29">
      <c r="B29" s="125"/>
      <c r="C29" s="125" t="s">
        <v>103</v>
      </c>
      <c r="D29" s="125"/>
      <c r="E29" s="125"/>
      <c r="F29" s="125"/>
      <c r="G29" s="125"/>
      <c r="H29" s="125"/>
      <c r="I29" s="126" t="s">
        <v>48</v>
      </c>
      <c r="J29" s="127"/>
      <c r="K29" s="58"/>
      <c r="L29" s="43" t="s">
        <v>49</v>
      </c>
      <c r="M29" s="58"/>
      <c r="N29" s="43" t="s">
        <v>50</v>
      </c>
      <c r="O29" s="58"/>
      <c r="P29" s="41" t="s">
        <v>51</v>
      </c>
    </row>
  </sheetData>
  <sheetProtection selectLockedCells="1"/>
  <mergeCells count="33">
    <mergeCell ref="C7:P7"/>
    <mergeCell ref="B20:P20"/>
    <mergeCell ref="C11:P11"/>
    <mergeCell ref="C9:P9"/>
    <mergeCell ref="C8:P8"/>
    <mergeCell ref="C17:P17"/>
    <mergeCell ref="C16:P16"/>
    <mergeCell ref="C14:P14"/>
    <mergeCell ref="C13:P13"/>
    <mergeCell ref="C12:P12"/>
    <mergeCell ref="B15:P15"/>
    <mergeCell ref="C10:P10"/>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B27:B29"/>
    <mergeCell ref="C27:H27"/>
    <mergeCell ref="I27:J27"/>
    <mergeCell ref="C28:H28"/>
    <mergeCell ref="I28:J28"/>
    <mergeCell ref="C29:H29"/>
    <mergeCell ref="I29:J29"/>
  </mergeCells>
  <phoneticPr fontId="1"/>
  <dataValidations count="5">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$AB$4:$AB$8</formula1>
    </dataValidation>
    <dataValidation type="list" allowBlank="1" showInputMessage="1" showErrorMessage="1" sqref="C8:P8">
      <formula1>$AC$4:$AC$26</formula1>
    </dataValidation>
  </dataValidations>
  <pageMargins left="0.7" right="0.7" top="0.75" bottom="0.75" header="0.3" footer="0.3"/>
  <pageSetup paperSize="9" scale="6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4"/>
  <sheetViews>
    <sheetView view="pageBreakPreview" topLeftCell="A13" zoomScaleNormal="100" zoomScaleSheetLayoutView="100" workbookViewId="0">
      <selection activeCell="F5" sqref="F5:H5"/>
    </sheetView>
  </sheetViews>
  <sheetFormatPr defaultColWidth="9" defaultRowHeight="13.2"/>
  <cols>
    <col min="1" max="8" width="10" style="45" customWidth="1"/>
    <col min="9" max="16384" width="9" style="45"/>
  </cols>
  <sheetData>
    <row r="1" spans="1:8" ht="23.1" customHeight="1">
      <c r="A1" s="65"/>
      <c r="B1" s="66"/>
      <c r="C1" s="66"/>
      <c r="D1" s="66"/>
      <c r="E1" s="66"/>
      <c r="F1" s="66"/>
      <c r="G1" s="66"/>
      <c r="H1" s="67" t="s">
        <v>67</v>
      </c>
    </row>
    <row r="2" spans="1:8" ht="23.1" customHeight="1">
      <c r="A2" s="65"/>
      <c r="B2" s="66"/>
      <c r="C2" s="66"/>
      <c r="D2" s="66"/>
      <c r="E2" s="66"/>
      <c r="F2" s="66"/>
      <c r="G2" s="66"/>
      <c r="H2" s="98"/>
    </row>
    <row r="3" spans="1:8" ht="23.1" customHeight="1">
      <c r="A3" s="136" t="s">
        <v>89</v>
      </c>
      <c r="B3" s="136"/>
      <c r="C3" s="136"/>
      <c r="D3" s="136"/>
      <c r="E3" s="136"/>
      <c r="F3" s="136"/>
      <c r="G3" s="136"/>
      <c r="H3" s="136"/>
    </row>
    <row r="4" spans="1:8" ht="23.1" customHeight="1">
      <c r="A4" s="68"/>
      <c r="B4" s="68"/>
      <c r="C4" s="68"/>
      <c r="D4" s="68"/>
      <c r="E4" s="68"/>
      <c r="F4" s="68"/>
      <c r="G4" s="68"/>
      <c r="H4" s="68"/>
    </row>
    <row r="5" spans="1:8" ht="23.1" customHeight="1">
      <c r="A5" s="65"/>
      <c r="B5" s="65"/>
      <c r="C5" s="65"/>
      <c r="D5" s="65"/>
      <c r="E5" s="65"/>
      <c r="F5" s="139" t="s">
        <v>95</v>
      </c>
      <c r="G5" s="139"/>
      <c r="H5" s="139"/>
    </row>
    <row r="6" spans="1:8" ht="23.1" customHeight="1">
      <c r="A6" s="143" t="str">
        <f>IF(OR(E9="",E12="",C16="",C20=0),"入力シートに必要事項を記入してください。","")</f>
        <v/>
      </c>
      <c r="B6" s="143"/>
      <c r="C6" s="143"/>
      <c r="D6" s="143"/>
      <c r="E6" s="143"/>
      <c r="F6" s="143"/>
      <c r="G6" s="143"/>
      <c r="H6" s="143"/>
    </row>
    <row r="7" spans="1:8" ht="23.1" customHeight="1">
      <c r="A7" s="144" t="str">
        <f>入力シート!C8&amp;"長　殿"</f>
        <v>○○○事務所（センター）所長　殿</v>
      </c>
      <c r="B7" s="144"/>
      <c r="C7" s="144"/>
      <c r="D7" s="144"/>
      <c r="E7" s="144"/>
      <c r="F7" s="144"/>
      <c r="G7" s="65"/>
      <c r="H7" s="65"/>
    </row>
    <row r="8" spans="1:8" ht="23.1" customHeight="1">
      <c r="A8" s="65"/>
      <c r="B8" s="65"/>
      <c r="C8" s="65"/>
      <c r="D8" s="65"/>
      <c r="E8" s="65"/>
      <c r="F8" s="65"/>
      <c r="G8" s="65"/>
      <c r="H8" s="65"/>
    </row>
    <row r="9" spans="1:8" ht="23.1" customHeight="1">
      <c r="A9" s="65"/>
      <c r="B9" s="65"/>
      <c r="C9" s="65"/>
      <c r="D9" s="140" t="s">
        <v>29</v>
      </c>
      <c r="E9" s="142" t="str">
        <f>IF(入力シート!C11="","",入力シート!C11)</f>
        <v>神奈川県〇〇市〇〇</v>
      </c>
      <c r="F9" s="142"/>
      <c r="G9" s="142"/>
      <c r="H9" s="142"/>
    </row>
    <row r="10" spans="1:8" ht="23.1" customHeight="1">
      <c r="A10" s="65"/>
      <c r="B10" s="65"/>
      <c r="C10" s="65"/>
      <c r="D10" s="140"/>
      <c r="E10" s="142"/>
      <c r="F10" s="142"/>
      <c r="G10" s="142"/>
      <c r="H10" s="142"/>
    </row>
    <row r="11" spans="1:8" ht="23.1" customHeight="1">
      <c r="A11" s="65"/>
      <c r="B11" s="65"/>
      <c r="C11" s="65"/>
      <c r="D11" s="140"/>
      <c r="E11" s="142"/>
      <c r="F11" s="142"/>
      <c r="G11" s="142"/>
      <c r="H11" s="142"/>
    </row>
    <row r="12" spans="1:8" ht="50.1" customHeight="1">
      <c r="A12" s="65"/>
      <c r="B12" s="65"/>
      <c r="C12" s="65"/>
      <c r="D12" s="140" t="s">
        <v>56</v>
      </c>
      <c r="E12" s="142" t="str">
        <f>IF(入力シート!C9="","",入力シート!C9)</f>
        <v>○○工業株式会社</v>
      </c>
      <c r="F12" s="142"/>
      <c r="G12" s="142"/>
      <c r="H12" s="141"/>
    </row>
    <row r="13" spans="1:8" ht="50.1" customHeight="1">
      <c r="A13" s="65"/>
      <c r="B13" s="65"/>
      <c r="C13" s="65"/>
      <c r="D13" s="140"/>
      <c r="E13" s="142" t="str">
        <f>IF(入力シート!C10="","",入力シート!C10)</f>
        <v>代表取締役　○○　××</v>
      </c>
      <c r="F13" s="142"/>
      <c r="G13" s="142"/>
      <c r="H13" s="140"/>
    </row>
    <row r="14" spans="1:8" ht="23.1" customHeight="1">
      <c r="A14" s="65"/>
      <c r="B14" s="65"/>
      <c r="C14" s="65"/>
      <c r="D14" s="65"/>
      <c r="E14" s="65"/>
      <c r="F14" s="65"/>
      <c r="G14" s="65"/>
      <c r="H14" s="65"/>
    </row>
    <row r="15" spans="1:8" ht="23.1" customHeight="1">
      <c r="A15" s="65" t="s">
        <v>90</v>
      </c>
      <c r="B15" s="65"/>
      <c r="C15" s="65"/>
      <c r="D15" s="65"/>
      <c r="E15" s="65"/>
      <c r="F15" s="65"/>
      <c r="G15" s="65"/>
      <c r="H15" s="65"/>
    </row>
    <row r="16" spans="1:8" ht="23.1" customHeight="1">
      <c r="A16" s="137" t="s">
        <v>31</v>
      </c>
      <c r="B16" s="137"/>
      <c r="C16" s="138" t="str">
        <f>IF(入力シート!C16="","",入力シート!C16)</f>
        <v>令和〇年度〇〇〇工事公共（その〇）県単（その〇）</v>
      </c>
      <c r="D16" s="138"/>
      <c r="E16" s="138"/>
      <c r="F16" s="138"/>
      <c r="G16" s="138"/>
      <c r="H16" s="138"/>
    </row>
    <row r="17" spans="1:8" ht="23.1" customHeight="1">
      <c r="A17" s="137"/>
      <c r="B17" s="137"/>
      <c r="C17" s="138"/>
      <c r="D17" s="138"/>
      <c r="E17" s="138"/>
      <c r="F17" s="138"/>
      <c r="G17" s="138"/>
      <c r="H17" s="138"/>
    </row>
    <row r="18" spans="1:8" ht="23.1" customHeight="1">
      <c r="A18" s="137"/>
      <c r="B18" s="137"/>
      <c r="C18" s="138"/>
      <c r="D18" s="138"/>
      <c r="E18" s="138"/>
      <c r="F18" s="138"/>
      <c r="G18" s="138"/>
      <c r="H18" s="138"/>
    </row>
    <row r="19" spans="1:8" ht="23.1" customHeight="1">
      <c r="A19" s="137"/>
      <c r="B19" s="137"/>
      <c r="C19" s="138"/>
      <c r="D19" s="138"/>
      <c r="E19" s="138"/>
      <c r="F19" s="138"/>
      <c r="G19" s="138"/>
      <c r="H19" s="138"/>
    </row>
    <row r="20" spans="1:8" ht="23.1" customHeight="1">
      <c r="A20" s="137" t="s">
        <v>57</v>
      </c>
      <c r="B20" s="137"/>
      <c r="C20" s="137" t="str">
        <f>入力シート!C7</f>
        <v>同意します。(4週8休以上目標）</v>
      </c>
      <c r="D20" s="137"/>
      <c r="E20" s="137"/>
      <c r="F20" s="137"/>
      <c r="G20" s="137"/>
      <c r="H20" s="137"/>
    </row>
    <row r="21" spans="1:8" ht="23.1" customHeight="1">
      <c r="A21" s="137"/>
      <c r="B21" s="137"/>
      <c r="C21" s="137"/>
      <c r="D21" s="137"/>
      <c r="E21" s="137"/>
      <c r="F21" s="137"/>
      <c r="G21" s="137"/>
      <c r="H21" s="137"/>
    </row>
    <row r="22" spans="1:8" ht="23.1" customHeight="1">
      <c r="A22" s="137"/>
      <c r="B22" s="137"/>
      <c r="C22" s="137"/>
      <c r="D22" s="137"/>
      <c r="E22" s="137"/>
      <c r="F22" s="137"/>
      <c r="G22" s="137"/>
      <c r="H22" s="137"/>
    </row>
    <row r="23" spans="1:8" ht="23.1" customHeight="1">
      <c r="A23" s="137"/>
      <c r="B23" s="137"/>
      <c r="C23" s="137"/>
      <c r="D23" s="137"/>
      <c r="E23" s="137"/>
      <c r="F23" s="137"/>
      <c r="G23" s="137"/>
      <c r="H23" s="137"/>
    </row>
    <row r="24" spans="1:8" ht="23.1" customHeight="1">
      <c r="A24" s="65"/>
      <c r="B24" s="65"/>
      <c r="C24" s="65"/>
      <c r="D24" s="65"/>
      <c r="E24" s="65"/>
      <c r="F24" s="65"/>
      <c r="G24" s="65"/>
      <c r="H24" s="65"/>
    </row>
  </sheetData>
  <sheetProtection algorithmName="SHA-512" hashValue="n6CiShlDEQvRrlUgjulMKTwVca7x+SWgQjbtrLkCxhYX4y2E0+rrIk0NsrPI4HOoe/hzC6bmaTPiuG90BAPQDQ==" saltValue="cC86Z3vSsYqknOVxGcR2fw==" spinCount="100000" sheet="1" objects="1" scenarios="1" selectLockedCells="1"/>
  <mergeCells count="14">
    <mergeCell ref="A3:H3"/>
    <mergeCell ref="A16:B19"/>
    <mergeCell ref="C16:H19"/>
    <mergeCell ref="A20:B23"/>
    <mergeCell ref="C20:H2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3"/>
  <sheetViews>
    <sheetView view="pageBreakPreview" zoomScale="85" zoomScaleNormal="70" zoomScaleSheetLayoutView="85" workbookViewId="0">
      <selection activeCell="H18" sqref="H18:I18"/>
    </sheetView>
  </sheetViews>
  <sheetFormatPr defaultRowHeight="18"/>
  <cols>
    <col min="1" max="1" width="1.59765625" style="11" customWidth="1"/>
    <col min="2" max="2" width="5.3984375" style="14" customWidth="1"/>
    <col min="3" max="3" width="8.59765625" style="23" customWidth="1"/>
    <col min="4" max="4" width="5.59765625" style="14" hidden="1" customWidth="1"/>
    <col min="5" max="5" width="5.59765625" style="14" customWidth="1"/>
    <col min="6" max="6" width="5.59765625" style="14" hidden="1" customWidth="1"/>
    <col min="7" max="7" width="5.59765625" style="14" customWidth="1"/>
    <col min="8" max="8" width="19.59765625" style="11" customWidth="1"/>
    <col min="9" max="9" width="6.59765625" style="11" customWidth="1"/>
    <col min="10" max="10" width="1.59765625" style="11" customWidth="1"/>
    <col min="11" max="12" width="12.59765625" style="9" customWidth="1"/>
    <col min="13" max="14" width="1.59765625" style="11" customWidth="1"/>
    <col min="15" max="15" width="5.3984375" style="14" customWidth="1"/>
    <col min="16" max="16" width="8.59765625" style="23" customWidth="1"/>
    <col min="17" max="17" width="5.59765625" style="14" hidden="1" customWidth="1"/>
    <col min="18" max="18" width="5.59765625" style="14" customWidth="1"/>
    <col min="19" max="19" width="5.59765625" style="14" hidden="1" customWidth="1"/>
    <col min="20" max="20" width="5.59765625" style="14" customWidth="1"/>
    <col min="21" max="21" width="19.59765625" style="11" customWidth="1"/>
    <col min="22" max="22" width="6.59765625" style="11" customWidth="1"/>
    <col min="23" max="23" width="1.59765625" style="11" customWidth="1"/>
    <col min="24" max="25" width="12.59765625" style="9" customWidth="1"/>
    <col min="26" max="27" width="1.59765625" style="11" customWidth="1"/>
    <col min="28" max="28" width="5.3984375" style="14" customWidth="1"/>
    <col min="29" max="29" width="8.59765625" style="23" customWidth="1"/>
    <col min="30" max="30" width="5.59765625" style="14" hidden="1" customWidth="1"/>
    <col min="31" max="31" width="5.59765625" style="14" customWidth="1"/>
    <col min="32" max="32" width="5.59765625" style="14" hidden="1" customWidth="1"/>
    <col min="33" max="33" width="5.59765625" style="14" customWidth="1"/>
    <col min="34" max="34" width="19.59765625" style="11" customWidth="1"/>
    <col min="35" max="35" width="6.59765625" style="11" customWidth="1"/>
    <col min="36" max="36" width="1.59765625" style="11" customWidth="1"/>
    <col min="37" max="38" width="12.59765625" style="11" customWidth="1"/>
    <col min="39" max="40" width="1.59765625" style="11" customWidth="1"/>
    <col min="41" max="41" width="5.3984375" style="14" customWidth="1"/>
    <col min="42" max="42" width="8.59765625" style="23" customWidth="1"/>
    <col min="43" max="43" width="5.69921875" style="14" hidden="1" customWidth="1"/>
    <col min="44" max="44" width="5.59765625" style="14" customWidth="1"/>
    <col min="45" max="45" width="5.59765625" style="14" hidden="1" customWidth="1"/>
    <col min="46" max="46" width="5.59765625" style="14" customWidth="1"/>
    <col min="47" max="47" width="19.59765625" style="11" customWidth="1"/>
    <col min="48" max="48" width="6.59765625" style="11" customWidth="1"/>
    <col min="49" max="49" width="1.59765625" style="11" customWidth="1"/>
    <col min="50" max="51" width="12.59765625" style="11" customWidth="1"/>
    <col min="52" max="53" width="1.59765625" style="11" customWidth="1"/>
    <col min="54" max="54" width="5.3984375" style="14" customWidth="1"/>
    <col min="55" max="55" width="8.59765625" style="23" customWidth="1"/>
    <col min="56" max="56" width="5.59765625" style="14" hidden="1" customWidth="1"/>
    <col min="57" max="57" width="5.59765625" style="14" customWidth="1"/>
    <col min="58" max="58" width="5.59765625" style="14" hidden="1" customWidth="1"/>
    <col min="59" max="59" width="5.59765625" style="14" customWidth="1"/>
    <col min="60" max="60" width="19.59765625" style="11" customWidth="1"/>
    <col min="61" max="61" width="6.59765625" style="11" customWidth="1"/>
    <col min="62" max="62" width="1.59765625" style="11" customWidth="1"/>
    <col min="63" max="64" width="12.59765625" style="11" customWidth="1"/>
    <col min="65" max="66" width="1.59765625" style="11" customWidth="1"/>
    <col min="67" max="67" width="5.3984375" style="14" customWidth="1"/>
    <col min="68" max="68" width="8.59765625" style="23" customWidth="1"/>
    <col min="69" max="69" width="5.69921875" style="14" hidden="1" customWidth="1"/>
    <col min="70" max="70" width="5.59765625" style="14" customWidth="1"/>
    <col min="71" max="71" width="5.59765625" style="14" hidden="1" customWidth="1"/>
    <col min="72" max="72" width="5.59765625" style="14" customWidth="1"/>
    <col min="73" max="73" width="19.59765625" style="11" customWidth="1"/>
    <col min="74" max="74" width="6.59765625" style="11" customWidth="1"/>
    <col min="75" max="75" width="1.59765625" style="11" customWidth="1"/>
    <col min="76" max="77" width="12.59765625" style="11" customWidth="1"/>
    <col min="78" max="79" width="1.59765625" style="11" customWidth="1"/>
    <col min="80" max="80" width="5.3984375" style="14" customWidth="1"/>
    <col min="81" max="81" width="8.59765625" style="23" customWidth="1"/>
    <col min="82" max="82" width="5.59765625" style="14" hidden="1" customWidth="1"/>
    <col min="83" max="83" width="5.59765625" style="14" customWidth="1"/>
    <col min="84" max="84" width="5.59765625" style="14" hidden="1" customWidth="1"/>
    <col min="85" max="85" width="5.59765625" style="14" customWidth="1"/>
    <col min="86" max="86" width="19.59765625" style="11" customWidth="1"/>
    <col min="87" max="87" width="6.59765625" style="11" customWidth="1"/>
    <col min="88" max="88" width="1.59765625" style="11" customWidth="1"/>
    <col min="89" max="90" width="12.59765625" style="11" customWidth="1"/>
    <col min="91" max="92" width="1.59765625" style="11" customWidth="1"/>
    <col min="93" max="93" width="5.3984375" style="14" customWidth="1"/>
    <col min="94" max="94" width="8.59765625" style="23" customWidth="1"/>
    <col min="95" max="95" width="5.59765625" style="14" hidden="1" customWidth="1"/>
    <col min="96" max="96" width="5.59765625" style="14" customWidth="1"/>
    <col min="97" max="97" width="5.59765625" style="14" hidden="1" customWidth="1"/>
    <col min="98" max="98" width="5.59765625" style="14" customWidth="1"/>
    <col min="99" max="99" width="19.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4" customWidth="1"/>
    <col min="107" max="107" width="8.59765625" style="23" customWidth="1"/>
    <col min="108" max="108" width="5.59765625" style="14" hidden="1" customWidth="1"/>
    <col min="109" max="109" width="5.59765625" style="14" customWidth="1"/>
    <col min="110" max="110" width="5.59765625" style="14" hidden="1" customWidth="1"/>
    <col min="111" max="111" width="5.59765625" style="14" customWidth="1"/>
    <col min="112" max="112" width="19.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4" customWidth="1"/>
    <col min="120" max="120" width="8.59765625" style="23" customWidth="1"/>
    <col min="121" max="121" width="5.59765625" style="14" hidden="1" customWidth="1"/>
    <col min="122" max="122" width="5.59765625" style="14" customWidth="1"/>
    <col min="123" max="123" width="5.59765625" style="14" hidden="1" customWidth="1"/>
    <col min="124" max="124" width="5.59765625" style="14" customWidth="1"/>
    <col min="125" max="125" width="19.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4" customWidth="1"/>
    <col min="133" max="133" width="8.59765625" style="23" customWidth="1"/>
    <col min="134" max="134" width="5.59765625" style="14" hidden="1" customWidth="1"/>
    <col min="135" max="135" width="5.59765625" style="14" customWidth="1"/>
    <col min="136" max="136" width="5.59765625" style="14" hidden="1" customWidth="1"/>
    <col min="137" max="137" width="5.59765625" style="14" customWidth="1"/>
    <col min="138" max="138" width="19.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4" customWidth="1"/>
    <col min="146" max="146" width="8.59765625" style="23" customWidth="1"/>
    <col min="147" max="147" width="5.59765625" style="14" hidden="1" customWidth="1"/>
    <col min="148" max="148" width="5.59765625" style="14" customWidth="1"/>
    <col min="149" max="149" width="5.59765625" style="14" hidden="1" customWidth="1"/>
    <col min="150" max="150" width="5.59765625" style="14" customWidth="1"/>
    <col min="151" max="151" width="19.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4" customWidth="1"/>
    <col min="159" max="159" width="8.59765625" style="23" customWidth="1"/>
    <col min="160" max="160" width="5.59765625" style="14" hidden="1" customWidth="1"/>
    <col min="161" max="161" width="5.59765625" style="14" customWidth="1"/>
    <col min="162" max="162" width="5.59765625" style="14" hidden="1" customWidth="1"/>
    <col min="163" max="163" width="5.59765625" style="14" customWidth="1"/>
    <col min="164" max="164" width="19.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4" customWidth="1"/>
    <col min="172" max="172" width="8.59765625" style="23" customWidth="1"/>
    <col min="173" max="173" width="5.19921875" style="14" hidden="1" customWidth="1"/>
    <col min="174" max="174" width="5.59765625" style="14" customWidth="1"/>
    <col min="175" max="175" width="5.59765625" style="14" hidden="1" customWidth="1"/>
    <col min="176" max="176" width="5.59765625" style="14" customWidth="1"/>
    <col min="177" max="177" width="19.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4" customWidth="1"/>
    <col min="185" max="185" width="8.59765625" style="23" customWidth="1"/>
    <col min="186" max="186" width="5.19921875" style="14" hidden="1" customWidth="1"/>
    <col min="187" max="187" width="5.59765625" style="14" customWidth="1"/>
    <col min="188" max="188" width="5.59765625" style="14" hidden="1" customWidth="1"/>
    <col min="189" max="189" width="5.59765625" style="14" customWidth="1"/>
    <col min="190" max="190" width="19.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4" customWidth="1"/>
    <col min="198" max="198" width="8.59765625" style="23" customWidth="1"/>
    <col min="199" max="199" width="5.19921875" style="14" hidden="1" customWidth="1"/>
    <col min="200" max="200" width="5.59765625" style="14" customWidth="1"/>
    <col min="201" max="201" width="5.59765625" style="14" hidden="1" customWidth="1"/>
    <col min="202" max="202" width="5.59765625" style="14" customWidth="1"/>
    <col min="203" max="203" width="19.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4" customWidth="1"/>
    <col min="211" max="211" width="8.59765625" style="23" customWidth="1"/>
    <col min="212" max="212" width="5.19921875" style="14" hidden="1" customWidth="1"/>
    <col min="213" max="213" width="5.59765625" style="14" customWidth="1"/>
    <col min="214" max="214" width="5.19921875" style="14" hidden="1" customWidth="1"/>
    <col min="215" max="215" width="5.59765625" style="14" customWidth="1"/>
    <col min="216" max="216" width="19.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4" customWidth="1"/>
    <col min="224" max="224" width="8" style="23" bestFit="1" customWidth="1"/>
    <col min="225" max="225" width="5.19921875" style="14" hidden="1" customWidth="1"/>
    <col min="226" max="226" width="5.59765625" style="14" customWidth="1"/>
    <col min="227" max="227" width="5.19921875" style="14" hidden="1" customWidth="1"/>
    <col min="228" max="228" width="5.59765625" style="14" customWidth="1"/>
    <col min="229" max="229" width="19.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4" customWidth="1"/>
    <col min="237" max="237" width="8.59765625" style="23" customWidth="1"/>
    <col min="238" max="238" width="5.19921875" style="14" hidden="1" customWidth="1"/>
    <col min="239" max="239" width="5.59765625" style="14" customWidth="1"/>
    <col min="240" max="240" width="5.59765625" style="14" hidden="1" customWidth="1"/>
    <col min="241" max="241" width="5.59765625" style="14" customWidth="1"/>
    <col min="242" max="242" width="19.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4" customWidth="1"/>
    <col min="250" max="250" width="8.59765625" style="23" customWidth="1"/>
    <col min="251" max="251" width="5.19921875" style="14" hidden="1" customWidth="1"/>
    <col min="252" max="252" width="5.59765625" style="14" customWidth="1"/>
    <col min="253" max="253" width="5.59765625" style="14" hidden="1" customWidth="1"/>
    <col min="254" max="254" width="5.59765625" style="14" customWidth="1"/>
    <col min="255" max="255" width="19.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4" customWidth="1"/>
    <col min="263" max="263" width="8.59765625" style="23" customWidth="1"/>
    <col min="264" max="264" width="5.19921875" style="14" hidden="1" customWidth="1"/>
    <col min="265" max="265" width="5.59765625" style="14" customWidth="1"/>
    <col min="266" max="266" width="5.59765625" style="14" hidden="1" customWidth="1"/>
    <col min="267" max="267" width="5.59765625" style="14" customWidth="1"/>
    <col min="268" max="268" width="19.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4" customWidth="1"/>
    <col min="276" max="276" width="8.59765625" style="23" customWidth="1"/>
    <col min="277" max="277" width="5.19921875" style="14" hidden="1" customWidth="1"/>
    <col min="278" max="278" width="5.59765625" style="14" customWidth="1"/>
    <col min="279" max="279" width="5.59765625" style="14" hidden="1" customWidth="1"/>
    <col min="280" max="280" width="5.59765625" style="14" customWidth="1"/>
    <col min="281" max="281" width="19.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4" customWidth="1"/>
    <col min="289" max="289" width="8.59765625" style="23" customWidth="1"/>
    <col min="290" max="290" width="5.19921875" style="14" hidden="1" customWidth="1"/>
    <col min="291" max="291" width="5.59765625" style="14" customWidth="1"/>
    <col min="292" max="292" width="5.59765625" style="14" hidden="1" customWidth="1"/>
    <col min="293" max="293" width="5.59765625" style="14" customWidth="1"/>
    <col min="294" max="294" width="19.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4" customWidth="1"/>
    <col min="302" max="302" width="8.59765625" style="23" customWidth="1"/>
    <col min="303" max="303" width="5.59765625" style="14" hidden="1" customWidth="1"/>
    <col min="304" max="304" width="5.59765625" style="14" customWidth="1"/>
    <col min="305" max="305" width="5.59765625" style="14" hidden="1" customWidth="1"/>
    <col min="306" max="306" width="5.59765625" style="14" customWidth="1"/>
    <col min="307" max="307" width="19.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4" customWidth="1"/>
    <col min="315" max="315" width="8.59765625" style="23" customWidth="1"/>
    <col min="316" max="316" width="5.59765625" style="14" hidden="1" customWidth="1"/>
    <col min="317" max="317" width="5.59765625" style="14" customWidth="1"/>
    <col min="318" max="318" width="5.59765625" style="14" hidden="1" customWidth="1"/>
    <col min="319" max="319" width="5.59765625" style="14" customWidth="1"/>
    <col min="320" max="320" width="19.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4" customWidth="1"/>
    <col min="328" max="328" width="8.59765625" style="23" customWidth="1"/>
    <col min="329" max="329" width="5.59765625" style="14" hidden="1" customWidth="1"/>
    <col min="330" max="330" width="5.59765625" style="14" customWidth="1"/>
    <col min="331" max="331" width="5.59765625" style="14" hidden="1" customWidth="1"/>
    <col min="332" max="332" width="5.59765625" style="14" customWidth="1"/>
    <col min="333" max="333" width="19.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4" customWidth="1"/>
    <col min="341" max="341" width="8.59765625" style="23" customWidth="1"/>
    <col min="342" max="342" width="5.59765625" style="14" hidden="1" customWidth="1"/>
    <col min="343" max="343" width="5.59765625" style="14" customWidth="1"/>
    <col min="344" max="344" width="5.59765625" style="14" hidden="1" customWidth="1"/>
    <col min="345" max="345" width="5.59765625" style="14" customWidth="1"/>
    <col min="346" max="346" width="19.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4" customWidth="1"/>
    <col min="354" max="354" width="8.59765625" style="23" customWidth="1"/>
    <col min="355" max="355" width="5.59765625" style="14" hidden="1" customWidth="1"/>
    <col min="356" max="356" width="5.59765625" style="14" customWidth="1"/>
    <col min="357" max="357" width="5.59765625" style="14" hidden="1" customWidth="1"/>
    <col min="358" max="358" width="5.59765625" style="14" customWidth="1"/>
    <col min="359" max="359" width="19.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4" customWidth="1"/>
    <col min="367" max="367" width="8.59765625" style="23" customWidth="1"/>
    <col min="368" max="368" width="5.59765625" style="14" hidden="1" customWidth="1"/>
    <col min="369" max="369" width="5.59765625" style="14" customWidth="1"/>
    <col min="370" max="370" width="5.59765625" style="14" hidden="1" customWidth="1"/>
    <col min="371" max="371" width="5.59765625" style="14" customWidth="1"/>
    <col min="372" max="372" width="19.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4" customWidth="1"/>
    <col min="380" max="380" width="8.59765625" style="23" customWidth="1"/>
    <col min="381" max="381" width="5.59765625" style="14" hidden="1" customWidth="1"/>
    <col min="382" max="382" width="5.59765625" style="14" customWidth="1"/>
    <col min="383" max="383" width="5.59765625" style="14" hidden="1" customWidth="1"/>
    <col min="384" max="384" width="5.59765625" style="14" customWidth="1"/>
    <col min="385" max="385" width="19.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4" customWidth="1"/>
    <col min="393" max="393" width="8.59765625" style="23" customWidth="1"/>
    <col min="394" max="394" width="5.59765625" style="14" hidden="1" customWidth="1"/>
    <col min="395" max="395" width="5.59765625" style="14" customWidth="1"/>
    <col min="396" max="396" width="5.59765625" style="14" hidden="1" customWidth="1"/>
    <col min="397" max="397" width="5.59765625" style="14" customWidth="1"/>
    <col min="398" max="398" width="19.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4" customWidth="1"/>
    <col min="406" max="406" width="8.59765625" style="23" customWidth="1"/>
    <col min="407" max="407" width="5.59765625" style="14" hidden="1" customWidth="1"/>
    <col min="408" max="408" width="5.59765625" style="14" customWidth="1"/>
    <col min="409" max="409" width="5.59765625" style="14" hidden="1" customWidth="1"/>
    <col min="410" max="410" width="5.59765625" style="14" customWidth="1"/>
    <col min="411" max="411" width="19.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4" customWidth="1"/>
    <col min="419" max="419" width="8.59765625" style="23" customWidth="1"/>
    <col min="420" max="420" width="5.59765625" style="14" hidden="1" customWidth="1"/>
    <col min="421" max="421" width="5.59765625" style="14" customWidth="1"/>
    <col min="422" max="422" width="5.59765625" style="14" hidden="1" customWidth="1"/>
    <col min="423" max="423" width="5.59765625" style="14" customWidth="1"/>
    <col min="424" max="424" width="19.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4" customWidth="1"/>
    <col min="432" max="432" width="8.59765625" style="23" customWidth="1"/>
    <col min="433" max="433" width="5.59765625" style="14" hidden="1" customWidth="1"/>
    <col min="434" max="434" width="5.59765625" style="14" customWidth="1"/>
    <col min="435" max="435" width="5.59765625" style="14" hidden="1" customWidth="1"/>
    <col min="436" max="436" width="5.59765625" style="14" customWidth="1"/>
    <col min="437" max="437" width="19.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4" customWidth="1"/>
    <col min="445" max="445" width="8.59765625" style="23" customWidth="1"/>
    <col min="446" max="446" width="5.59765625" style="14" hidden="1" customWidth="1"/>
    <col min="447" max="447" width="5.59765625" style="14" customWidth="1"/>
    <col min="448" max="448" width="5.59765625" style="14" hidden="1" customWidth="1"/>
    <col min="449" max="449" width="5.59765625" style="14" customWidth="1"/>
    <col min="450" max="450" width="19.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4" customWidth="1"/>
    <col min="458" max="458" width="8.59765625" style="23" customWidth="1"/>
    <col min="459" max="459" width="5.59765625" style="14" hidden="1" customWidth="1"/>
    <col min="460" max="460" width="5.59765625" style="14" customWidth="1"/>
    <col min="461" max="461" width="5.59765625" style="14" hidden="1" customWidth="1"/>
    <col min="462" max="462" width="5.59765625" style="14" customWidth="1"/>
    <col min="463" max="463" width="19.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4" customWidth="1"/>
    <col min="471" max="471" width="8.59765625" style="23" customWidth="1"/>
    <col min="472" max="472" width="5.59765625" style="14" hidden="1" customWidth="1"/>
    <col min="473" max="473" width="5.59765625" style="14" customWidth="1"/>
    <col min="474" max="474" width="5.59765625" style="14" hidden="1" customWidth="1"/>
    <col min="475" max="475" width="5.59765625" style="14" customWidth="1"/>
    <col min="476" max="476" width="19.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4" customWidth="1"/>
    <col min="484" max="484" width="8.59765625" style="23" customWidth="1"/>
    <col min="485" max="485" width="5.59765625" style="14" hidden="1" customWidth="1"/>
    <col min="486" max="486" width="5.59765625" style="14" customWidth="1"/>
    <col min="487" max="487" width="5.59765625" style="14" hidden="1" customWidth="1"/>
    <col min="488" max="488" width="5.59765625" style="14" customWidth="1"/>
    <col min="489" max="489" width="19.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4" customWidth="1"/>
    <col min="497" max="497" width="8.59765625" style="23" customWidth="1"/>
    <col min="498" max="498" width="5.59765625" style="14" hidden="1" customWidth="1"/>
    <col min="499" max="499" width="5.59765625" style="14" customWidth="1"/>
    <col min="500" max="500" width="5.69921875" style="14" hidden="1" customWidth="1"/>
    <col min="501" max="501" width="5.59765625" style="14" customWidth="1"/>
    <col min="502" max="502" width="19.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63" customFormat="1" ht="30" customHeight="1">
      <c r="A1" s="60"/>
      <c r="B1" s="194" t="str">
        <f>IF(C2=0,"入力シートに必要事項を記入してください。","現場閉所実績報告書")</f>
        <v>現場閉所実績報告書</v>
      </c>
      <c r="C1" s="194"/>
      <c r="D1" s="194"/>
      <c r="E1" s="194"/>
      <c r="F1" s="194"/>
      <c r="G1" s="194"/>
      <c r="H1" s="194"/>
      <c r="I1" s="194"/>
      <c r="J1" s="194"/>
      <c r="K1" s="194"/>
      <c r="L1" s="61" t="s">
        <v>68</v>
      </c>
      <c r="M1" s="62"/>
      <c r="N1" s="60"/>
      <c r="O1" s="194" t="str">
        <f>B1</f>
        <v>現場閉所実績報告書</v>
      </c>
      <c r="P1" s="194"/>
      <c r="Q1" s="194"/>
      <c r="R1" s="194"/>
      <c r="S1" s="194"/>
      <c r="T1" s="194"/>
      <c r="U1" s="194"/>
      <c r="V1" s="194"/>
      <c r="W1" s="194"/>
      <c r="X1" s="194"/>
      <c r="Y1" s="61" t="s">
        <v>68</v>
      </c>
      <c r="Z1" s="62"/>
      <c r="AA1" s="60"/>
      <c r="AB1" s="194" t="str">
        <f>O1</f>
        <v>現場閉所実績報告書</v>
      </c>
      <c r="AC1" s="194"/>
      <c r="AD1" s="194"/>
      <c r="AE1" s="194"/>
      <c r="AF1" s="194"/>
      <c r="AG1" s="194"/>
      <c r="AH1" s="194"/>
      <c r="AI1" s="194"/>
      <c r="AJ1" s="194"/>
      <c r="AK1" s="194"/>
      <c r="AL1" s="61" t="s">
        <v>68</v>
      </c>
      <c r="AM1" s="62"/>
      <c r="AN1" s="60"/>
      <c r="AO1" s="194" t="str">
        <f>AB1</f>
        <v>現場閉所実績報告書</v>
      </c>
      <c r="AP1" s="194"/>
      <c r="AQ1" s="194"/>
      <c r="AR1" s="194"/>
      <c r="AS1" s="194"/>
      <c r="AT1" s="194"/>
      <c r="AU1" s="194"/>
      <c r="AV1" s="194"/>
      <c r="AW1" s="194"/>
      <c r="AX1" s="194"/>
      <c r="AY1" s="61" t="s">
        <v>68</v>
      </c>
      <c r="AZ1" s="62"/>
      <c r="BA1" s="60"/>
      <c r="BB1" s="194" t="str">
        <f>AO1</f>
        <v>現場閉所実績報告書</v>
      </c>
      <c r="BC1" s="194"/>
      <c r="BD1" s="194"/>
      <c r="BE1" s="194"/>
      <c r="BF1" s="194"/>
      <c r="BG1" s="194"/>
      <c r="BH1" s="194"/>
      <c r="BI1" s="194"/>
      <c r="BJ1" s="194"/>
      <c r="BK1" s="194"/>
      <c r="BL1" s="61" t="s">
        <v>68</v>
      </c>
      <c r="BM1" s="62"/>
      <c r="BN1" s="60"/>
      <c r="BO1" s="194" t="str">
        <f>BB1</f>
        <v>現場閉所実績報告書</v>
      </c>
      <c r="BP1" s="194"/>
      <c r="BQ1" s="194"/>
      <c r="BR1" s="194"/>
      <c r="BS1" s="194"/>
      <c r="BT1" s="194"/>
      <c r="BU1" s="194"/>
      <c r="BV1" s="194"/>
      <c r="BW1" s="194"/>
      <c r="BX1" s="194"/>
      <c r="BY1" s="61" t="s">
        <v>68</v>
      </c>
      <c r="BZ1" s="62"/>
      <c r="CA1" s="60"/>
      <c r="CB1" s="194" t="str">
        <f>BO1</f>
        <v>現場閉所実績報告書</v>
      </c>
      <c r="CC1" s="194"/>
      <c r="CD1" s="194"/>
      <c r="CE1" s="194"/>
      <c r="CF1" s="194"/>
      <c r="CG1" s="194"/>
      <c r="CH1" s="194"/>
      <c r="CI1" s="194"/>
      <c r="CJ1" s="194"/>
      <c r="CK1" s="194"/>
      <c r="CL1" s="61" t="s">
        <v>68</v>
      </c>
      <c r="CM1" s="62"/>
      <c r="CN1" s="60"/>
      <c r="CO1" s="194" t="str">
        <f>CB1</f>
        <v>現場閉所実績報告書</v>
      </c>
      <c r="CP1" s="194"/>
      <c r="CQ1" s="194"/>
      <c r="CR1" s="194"/>
      <c r="CS1" s="194"/>
      <c r="CT1" s="194"/>
      <c r="CU1" s="194"/>
      <c r="CV1" s="194"/>
      <c r="CW1" s="194"/>
      <c r="CX1" s="194"/>
      <c r="CY1" s="61" t="s">
        <v>68</v>
      </c>
      <c r="CZ1" s="62"/>
      <c r="DA1" s="60"/>
      <c r="DB1" s="194" t="str">
        <f>CO1</f>
        <v>現場閉所実績報告書</v>
      </c>
      <c r="DC1" s="194"/>
      <c r="DD1" s="194"/>
      <c r="DE1" s="194"/>
      <c r="DF1" s="194"/>
      <c r="DG1" s="194"/>
      <c r="DH1" s="194"/>
      <c r="DI1" s="194"/>
      <c r="DJ1" s="194"/>
      <c r="DK1" s="194"/>
      <c r="DL1" s="61" t="s">
        <v>68</v>
      </c>
      <c r="DM1" s="62"/>
      <c r="DN1" s="60"/>
      <c r="DO1" s="194" t="str">
        <f>DB1</f>
        <v>現場閉所実績報告書</v>
      </c>
      <c r="DP1" s="194"/>
      <c r="DQ1" s="194"/>
      <c r="DR1" s="194"/>
      <c r="DS1" s="194"/>
      <c r="DT1" s="194"/>
      <c r="DU1" s="194"/>
      <c r="DV1" s="194"/>
      <c r="DW1" s="194"/>
      <c r="DX1" s="194"/>
      <c r="DY1" s="61" t="s">
        <v>68</v>
      </c>
      <c r="DZ1" s="62"/>
      <c r="EA1" s="60"/>
      <c r="EB1" s="194" t="str">
        <f>DO1</f>
        <v>現場閉所実績報告書</v>
      </c>
      <c r="EC1" s="194"/>
      <c r="ED1" s="194"/>
      <c r="EE1" s="194"/>
      <c r="EF1" s="194"/>
      <c r="EG1" s="194"/>
      <c r="EH1" s="194"/>
      <c r="EI1" s="194"/>
      <c r="EJ1" s="194"/>
      <c r="EK1" s="194"/>
      <c r="EL1" s="61" t="s">
        <v>68</v>
      </c>
      <c r="EM1" s="62"/>
      <c r="EN1" s="60"/>
      <c r="EO1" s="194" t="str">
        <f>EB1</f>
        <v>現場閉所実績報告書</v>
      </c>
      <c r="EP1" s="194"/>
      <c r="EQ1" s="194"/>
      <c r="ER1" s="194"/>
      <c r="ES1" s="194"/>
      <c r="ET1" s="194"/>
      <c r="EU1" s="194"/>
      <c r="EV1" s="194"/>
      <c r="EW1" s="194"/>
      <c r="EX1" s="194"/>
      <c r="EY1" s="61" t="s">
        <v>68</v>
      </c>
      <c r="EZ1" s="62"/>
      <c r="FA1" s="60"/>
      <c r="FB1" s="194" t="str">
        <f>EO1</f>
        <v>現場閉所実績報告書</v>
      </c>
      <c r="FC1" s="194"/>
      <c r="FD1" s="194"/>
      <c r="FE1" s="194"/>
      <c r="FF1" s="194"/>
      <c r="FG1" s="194"/>
      <c r="FH1" s="194"/>
      <c r="FI1" s="194"/>
      <c r="FJ1" s="194"/>
      <c r="FK1" s="194"/>
      <c r="FL1" s="61" t="s">
        <v>68</v>
      </c>
      <c r="FM1" s="62"/>
      <c r="FN1" s="60"/>
      <c r="FO1" s="194" t="str">
        <f>FB1</f>
        <v>現場閉所実績報告書</v>
      </c>
      <c r="FP1" s="194"/>
      <c r="FQ1" s="194"/>
      <c r="FR1" s="194"/>
      <c r="FS1" s="194"/>
      <c r="FT1" s="194"/>
      <c r="FU1" s="194"/>
      <c r="FV1" s="194"/>
      <c r="FW1" s="194"/>
      <c r="FX1" s="194"/>
      <c r="FY1" s="61" t="s">
        <v>68</v>
      </c>
      <c r="FZ1" s="62"/>
      <c r="GA1" s="60"/>
      <c r="GB1" s="194" t="str">
        <f>FO1</f>
        <v>現場閉所実績報告書</v>
      </c>
      <c r="GC1" s="194"/>
      <c r="GD1" s="194"/>
      <c r="GE1" s="194"/>
      <c r="GF1" s="194"/>
      <c r="GG1" s="194"/>
      <c r="GH1" s="194"/>
      <c r="GI1" s="194"/>
      <c r="GJ1" s="194"/>
      <c r="GK1" s="194"/>
      <c r="GL1" s="61" t="s">
        <v>68</v>
      </c>
      <c r="GM1" s="62"/>
      <c r="GN1" s="60"/>
      <c r="GO1" s="194" t="str">
        <f>GB1</f>
        <v>現場閉所実績報告書</v>
      </c>
      <c r="GP1" s="194"/>
      <c r="GQ1" s="194"/>
      <c r="GR1" s="194"/>
      <c r="GS1" s="194"/>
      <c r="GT1" s="194"/>
      <c r="GU1" s="194"/>
      <c r="GV1" s="194"/>
      <c r="GW1" s="194"/>
      <c r="GX1" s="194"/>
      <c r="GY1" s="61" t="s">
        <v>68</v>
      </c>
      <c r="GZ1" s="62"/>
      <c r="HA1" s="60"/>
      <c r="HB1" s="194" t="str">
        <f>GO1</f>
        <v>現場閉所実績報告書</v>
      </c>
      <c r="HC1" s="194"/>
      <c r="HD1" s="194"/>
      <c r="HE1" s="194"/>
      <c r="HF1" s="194"/>
      <c r="HG1" s="194"/>
      <c r="HH1" s="194"/>
      <c r="HI1" s="194"/>
      <c r="HJ1" s="194"/>
      <c r="HK1" s="194"/>
      <c r="HL1" s="61" t="s">
        <v>68</v>
      </c>
      <c r="HM1" s="62"/>
      <c r="HN1" s="60"/>
      <c r="HO1" s="194" t="str">
        <f>HB1</f>
        <v>現場閉所実績報告書</v>
      </c>
      <c r="HP1" s="194"/>
      <c r="HQ1" s="194"/>
      <c r="HR1" s="194"/>
      <c r="HS1" s="194"/>
      <c r="HT1" s="194"/>
      <c r="HU1" s="194"/>
      <c r="HV1" s="194"/>
      <c r="HW1" s="194"/>
      <c r="HX1" s="194"/>
      <c r="HY1" s="61" t="s">
        <v>68</v>
      </c>
      <c r="HZ1" s="62"/>
      <c r="IA1" s="60"/>
      <c r="IB1" s="194" t="str">
        <f>HO1</f>
        <v>現場閉所実績報告書</v>
      </c>
      <c r="IC1" s="194"/>
      <c r="ID1" s="194"/>
      <c r="IE1" s="194"/>
      <c r="IF1" s="194"/>
      <c r="IG1" s="194"/>
      <c r="IH1" s="194"/>
      <c r="II1" s="194"/>
      <c r="IJ1" s="194"/>
      <c r="IK1" s="194"/>
      <c r="IL1" s="61" t="s">
        <v>68</v>
      </c>
      <c r="IM1" s="62"/>
      <c r="IN1" s="60"/>
      <c r="IO1" s="194" t="str">
        <f>IB1</f>
        <v>現場閉所実績報告書</v>
      </c>
      <c r="IP1" s="194"/>
      <c r="IQ1" s="194"/>
      <c r="IR1" s="194"/>
      <c r="IS1" s="194"/>
      <c r="IT1" s="194"/>
      <c r="IU1" s="194"/>
      <c r="IV1" s="194"/>
      <c r="IW1" s="194"/>
      <c r="IX1" s="194"/>
      <c r="IY1" s="61" t="s">
        <v>68</v>
      </c>
      <c r="IZ1" s="62"/>
      <c r="JA1" s="60"/>
      <c r="JB1" s="194" t="str">
        <f>IO1</f>
        <v>現場閉所実績報告書</v>
      </c>
      <c r="JC1" s="194"/>
      <c r="JD1" s="194"/>
      <c r="JE1" s="194"/>
      <c r="JF1" s="194"/>
      <c r="JG1" s="194"/>
      <c r="JH1" s="194"/>
      <c r="JI1" s="194"/>
      <c r="JJ1" s="194"/>
      <c r="JK1" s="194"/>
      <c r="JL1" s="61" t="s">
        <v>68</v>
      </c>
      <c r="JM1" s="62"/>
      <c r="JN1" s="60"/>
      <c r="JO1" s="194" t="str">
        <f>JB1</f>
        <v>現場閉所実績報告書</v>
      </c>
      <c r="JP1" s="194"/>
      <c r="JQ1" s="194"/>
      <c r="JR1" s="194"/>
      <c r="JS1" s="194"/>
      <c r="JT1" s="194"/>
      <c r="JU1" s="194"/>
      <c r="JV1" s="194"/>
      <c r="JW1" s="194"/>
      <c r="JX1" s="194"/>
      <c r="JY1" s="61" t="s">
        <v>68</v>
      </c>
      <c r="JZ1" s="62"/>
      <c r="KA1" s="60"/>
      <c r="KB1" s="194" t="str">
        <f>JO1</f>
        <v>現場閉所実績報告書</v>
      </c>
      <c r="KC1" s="194"/>
      <c r="KD1" s="194"/>
      <c r="KE1" s="194"/>
      <c r="KF1" s="194"/>
      <c r="KG1" s="194"/>
      <c r="KH1" s="194"/>
      <c r="KI1" s="194"/>
      <c r="KJ1" s="194"/>
      <c r="KK1" s="194"/>
      <c r="KL1" s="61" t="s">
        <v>68</v>
      </c>
      <c r="KM1" s="62"/>
      <c r="KN1" s="60"/>
      <c r="KO1" s="194" t="str">
        <f>KB1</f>
        <v>現場閉所実績報告書</v>
      </c>
      <c r="KP1" s="194"/>
      <c r="KQ1" s="194"/>
      <c r="KR1" s="194"/>
      <c r="KS1" s="194"/>
      <c r="KT1" s="194"/>
      <c r="KU1" s="194"/>
      <c r="KV1" s="194"/>
      <c r="KW1" s="194"/>
      <c r="KX1" s="194"/>
      <c r="KY1" s="61" t="s">
        <v>68</v>
      </c>
      <c r="KZ1" s="62"/>
      <c r="LA1" s="60"/>
      <c r="LB1" s="194" t="str">
        <f>KO1</f>
        <v>現場閉所実績報告書</v>
      </c>
      <c r="LC1" s="194"/>
      <c r="LD1" s="194"/>
      <c r="LE1" s="194"/>
      <c r="LF1" s="194"/>
      <c r="LG1" s="194"/>
      <c r="LH1" s="194"/>
      <c r="LI1" s="194"/>
      <c r="LJ1" s="194"/>
      <c r="LK1" s="194"/>
      <c r="LL1" s="61" t="s">
        <v>68</v>
      </c>
      <c r="LM1" s="62"/>
      <c r="LN1" s="60"/>
      <c r="LO1" s="194" t="str">
        <f>LB1</f>
        <v>現場閉所実績報告書</v>
      </c>
      <c r="LP1" s="194"/>
      <c r="LQ1" s="194"/>
      <c r="LR1" s="194"/>
      <c r="LS1" s="194"/>
      <c r="LT1" s="194"/>
      <c r="LU1" s="194"/>
      <c r="LV1" s="194"/>
      <c r="LW1" s="194"/>
      <c r="LX1" s="194"/>
      <c r="LY1" s="61" t="s">
        <v>68</v>
      </c>
      <c r="LZ1" s="62"/>
      <c r="MA1" s="60"/>
      <c r="MB1" s="194" t="str">
        <f>LO1</f>
        <v>現場閉所実績報告書</v>
      </c>
      <c r="MC1" s="194"/>
      <c r="MD1" s="194"/>
      <c r="ME1" s="194"/>
      <c r="MF1" s="194"/>
      <c r="MG1" s="194"/>
      <c r="MH1" s="194"/>
      <c r="MI1" s="194"/>
      <c r="MJ1" s="194"/>
      <c r="MK1" s="194"/>
      <c r="ML1" s="61" t="s">
        <v>68</v>
      </c>
      <c r="MM1" s="62"/>
      <c r="MN1" s="60"/>
      <c r="MO1" s="194" t="str">
        <f>MB1</f>
        <v>現場閉所実績報告書</v>
      </c>
      <c r="MP1" s="194"/>
      <c r="MQ1" s="194"/>
      <c r="MR1" s="194"/>
      <c r="MS1" s="194"/>
      <c r="MT1" s="194"/>
      <c r="MU1" s="194"/>
      <c r="MV1" s="194"/>
      <c r="MW1" s="194"/>
      <c r="MX1" s="194"/>
      <c r="MY1" s="61" t="s">
        <v>68</v>
      </c>
      <c r="MZ1" s="62"/>
      <c r="NA1" s="60"/>
      <c r="NB1" s="194" t="str">
        <f>MO1</f>
        <v>現場閉所実績報告書</v>
      </c>
      <c r="NC1" s="194"/>
      <c r="ND1" s="194"/>
      <c r="NE1" s="194"/>
      <c r="NF1" s="194"/>
      <c r="NG1" s="194"/>
      <c r="NH1" s="194"/>
      <c r="NI1" s="194"/>
      <c r="NJ1" s="194"/>
      <c r="NK1" s="194"/>
      <c r="NL1" s="61" t="s">
        <v>68</v>
      </c>
      <c r="NM1" s="62"/>
      <c r="NN1" s="60"/>
      <c r="NO1" s="194" t="str">
        <f>NB1</f>
        <v>現場閉所実績報告書</v>
      </c>
      <c r="NP1" s="194"/>
      <c r="NQ1" s="194"/>
      <c r="NR1" s="194"/>
      <c r="NS1" s="194"/>
      <c r="NT1" s="194"/>
      <c r="NU1" s="194"/>
      <c r="NV1" s="194"/>
      <c r="NW1" s="194"/>
      <c r="NX1" s="194"/>
      <c r="NY1" s="61" t="s">
        <v>68</v>
      </c>
      <c r="NZ1" s="62"/>
      <c r="OA1" s="60"/>
      <c r="OB1" s="194" t="str">
        <f>NO1</f>
        <v>現場閉所実績報告書</v>
      </c>
      <c r="OC1" s="194"/>
      <c r="OD1" s="194"/>
      <c r="OE1" s="194"/>
      <c r="OF1" s="194"/>
      <c r="OG1" s="194"/>
      <c r="OH1" s="194"/>
      <c r="OI1" s="194"/>
      <c r="OJ1" s="194"/>
      <c r="OK1" s="194"/>
      <c r="OL1" s="61" t="s">
        <v>68</v>
      </c>
      <c r="OM1" s="62"/>
      <c r="ON1" s="60"/>
      <c r="OO1" s="194" t="str">
        <f>OB1</f>
        <v>現場閉所実績報告書</v>
      </c>
      <c r="OP1" s="194"/>
      <c r="OQ1" s="194"/>
      <c r="OR1" s="194"/>
      <c r="OS1" s="194"/>
      <c r="OT1" s="194"/>
      <c r="OU1" s="194"/>
      <c r="OV1" s="194"/>
      <c r="OW1" s="194"/>
      <c r="OX1" s="194"/>
      <c r="OY1" s="61" t="s">
        <v>68</v>
      </c>
      <c r="OZ1" s="62"/>
      <c r="PA1" s="60"/>
      <c r="PB1" s="194" t="str">
        <f>OO1</f>
        <v>現場閉所実績報告書</v>
      </c>
      <c r="PC1" s="194"/>
      <c r="PD1" s="194"/>
      <c r="PE1" s="194"/>
      <c r="PF1" s="194"/>
      <c r="PG1" s="194"/>
      <c r="PH1" s="194"/>
      <c r="PI1" s="194"/>
      <c r="PJ1" s="194"/>
      <c r="PK1" s="194"/>
      <c r="PL1" s="61" t="s">
        <v>68</v>
      </c>
      <c r="PM1" s="62"/>
      <c r="PN1" s="60"/>
      <c r="PO1" s="194" t="str">
        <f>PB1</f>
        <v>現場閉所実績報告書</v>
      </c>
      <c r="PP1" s="194"/>
      <c r="PQ1" s="194"/>
      <c r="PR1" s="194"/>
      <c r="PS1" s="194"/>
      <c r="PT1" s="194"/>
      <c r="PU1" s="194"/>
      <c r="PV1" s="194"/>
      <c r="PW1" s="194"/>
      <c r="PX1" s="194"/>
      <c r="PY1" s="61" t="s">
        <v>68</v>
      </c>
      <c r="PZ1" s="62"/>
      <c r="QA1" s="60"/>
      <c r="QB1" s="194" t="str">
        <f>PO1</f>
        <v>現場閉所実績報告書</v>
      </c>
      <c r="QC1" s="194"/>
      <c r="QD1" s="194"/>
      <c r="QE1" s="194"/>
      <c r="QF1" s="194"/>
      <c r="QG1" s="194"/>
      <c r="QH1" s="194"/>
      <c r="QI1" s="194"/>
      <c r="QJ1" s="194"/>
      <c r="QK1" s="194"/>
      <c r="QL1" s="61" t="s">
        <v>68</v>
      </c>
      <c r="QM1" s="62"/>
      <c r="QN1" s="60"/>
      <c r="QO1" s="194" t="str">
        <f>QB1</f>
        <v>現場閉所実績報告書</v>
      </c>
      <c r="QP1" s="194"/>
      <c r="QQ1" s="194"/>
      <c r="QR1" s="194"/>
      <c r="QS1" s="194"/>
      <c r="QT1" s="194"/>
      <c r="QU1" s="194"/>
      <c r="QV1" s="194"/>
      <c r="QW1" s="194"/>
      <c r="QX1" s="194"/>
      <c r="QY1" s="61" t="s">
        <v>68</v>
      </c>
      <c r="QZ1" s="62"/>
      <c r="RA1" s="60"/>
      <c r="RB1" s="194" t="str">
        <f>QO1</f>
        <v>現場閉所実績報告書</v>
      </c>
      <c r="RC1" s="194"/>
      <c r="RD1" s="194"/>
      <c r="RE1" s="194"/>
      <c r="RF1" s="194"/>
      <c r="RG1" s="194"/>
      <c r="RH1" s="194"/>
      <c r="RI1" s="194"/>
      <c r="RJ1" s="194"/>
      <c r="RK1" s="194"/>
      <c r="RL1" s="61" t="s">
        <v>68</v>
      </c>
      <c r="RM1" s="62"/>
      <c r="RN1" s="60"/>
      <c r="RO1" s="194" t="str">
        <f>RB1</f>
        <v>現場閉所実績報告書</v>
      </c>
      <c r="RP1" s="194"/>
      <c r="RQ1" s="194"/>
      <c r="RR1" s="194"/>
      <c r="RS1" s="194"/>
      <c r="RT1" s="194"/>
      <c r="RU1" s="194"/>
      <c r="RV1" s="194"/>
      <c r="RW1" s="194"/>
      <c r="RX1" s="194"/>
      <c r="RY1" s="61" t="s">
        <v>68</v>
      </c>
      <c r="RZ1" s="62"/>
      <c r="SA1" s="60"/>
      <c r="SB1" s="194" t="str">
        <f>RO1</f>
        <v>現場閉所実績報告書</v>
      </c>
      <c r="SC1" s="194"/>
      <c r="SD1" s="194"/>
      <c r="SE1" s="194"/>
      <c r="SF1" s="194"/>
      <c r="SG1" s="194"/>
      <c r="SH1" s="194"/>
      <c r="SI1" s="194"/>
      <c r="SJ1" s="194"/>
      <c r="SK1" s="194"/>
      <c r="SL1" s="61" t="s">
        <v>68</v>
      </c>
      <c r="SM1" s="62"/>
    </row>
    <row r="2" spans="1:507" ht="15" customHeight="1">
      <c r="A2" s="195" t="s">
        <v>31</v>
      </c>
      <c r="B2" s="195"/>
      <c r="C2" s="196" t="str">
        <f>【別紙３】!$B$25</f>
        <v>令和〇年度〇〇〇工事公共（その〇）県単（その〇）</v>
      </c>
      <c r="D2" s="196"/>
      <c r="E2" s="196"/>
      <c r="F2" s="196"/>
      <c r="G2" s="196"/>
      <c r="H2" s="196"/>
      <c r="I2" s="196"/>
      <c r="J2" s="196"/>
      <c r="K2" s="196"/>
      <c r="L2" s="196"/>
      <c r="M2" s="19"/>
      <c r="N2" s="195" t="s">
        <v>31</v>
      </c>
      <c r="O2" s="195"/>
      <c r="P2" s="196" t="str">
        <f>$C$2</f>
        <v>令和〇年度〇〇〇工事公共（その〇）県単（その〇）</v>
      </c>
      <c r="Q2" s="196"/>
      <c r="R2" s="196"/>
      <c r="S2" s="196"/>
      <c r="T2" s="196"/>
      <c r="U2" s="196"/>
      <c r="V2" s="196"/>
      <c r="W2" s="196"/>
      <c r="X2" s="196"/>
      <c r="Y2" s="196"/>
      <c r="Z2" s="19"/>
      <c r="AA2" s="195" t="s">
        <v>31</v>
      </c>
      <c r="AB2" s="195"/>
      <c r="AC2" s="196" t="str">
        <f>$C$2</f>
        <v>令和〇年度〇〇〇工事公共（その〇）県単（その〇）</v>
      </c>
      <c r="AD2" s="196"/>
      <c r="AE2" s="196"/>
      <c r="AF2" s="196"/>
      <c r="AG2" s="196"/>
      <c r="AH2" s="196"/>
      <c r="AI2" s="196"/>
      <c r="AJ2" s="196"/>
      <c r="AK2" s="196"/>
      <c r="AL2" s="196"/>
      <c r="AM2" s="19"/>
      <c r="AN2" s="195" t="s">
        <v>31</v>
      </c>
      <c r="AO2" s="195"/>
      <c r="AP2" s="196" t="str">
        <f>$C$2</f>
        <v>令和〇年度〇〇〇工事公共（その〇）県単（その〇）</v>
      </c>
      <c r="AQ2" s="196"/>
      <c r="AR2" s="196"/>
      <c r="AS2" s="196"/>
      <c r="AT2" s="196"/>
      <c r="AU2" s="196"/>
      <c r="AV2" s="196"/>
      <c r="AW2" s="196"/>
      <c r="AX2" s="196"/>
      <c r="AY2" s="196"/>
      <c r="AZ2" s="19"/>
      <c r="BA2" s="195" t="s">
        <v>31</v>
      </c>
      <c r="BB2" s="195"/>
      <c r="BC2" s="196" t="str">
        <f>$C$2</f>
        <v>令和〇年度〇〇〇工事公共（その〇）県単（その〇）</v>
      </c>
      <c r="BD2" s="196"/>
      <c r="BE2" s="196"/>
      <c r="BF2" s="196"/>
      <c r="BG2" s="196"/>
      <c r="BH2" s="196"/>
      <c r="BI2" s="196"/>
      <c r="BJ2" s="196"/>
      <c r="BK2" s="196"/>
      <c r="BL2" s="196"/>
      <c r="BM2" s="19"/>
      <c r="BN2" s="195" t="s">
        <v>31</v>
      </c>
      <c r="BO2" s="195"/>
      <c r="BP2" s="196" t="str">
        <f>$C$2</f>
        <v>令和〇年度〇〇〇工事公共（その〇）県単（その〇）</v>
      </c>
      <c r="BQ2" s="196"/>
      <c r="BR2" s="196"/>
      <c r="BS2" s="196"/>
      <c r="BT2" s="196"/>
      <c r="BU2" s="196"/>
      <c r="BV2" s="196"/>
      <c r="BW2" s="196"/>
      <c r="BX2" s="196"/>
      <c r="BY2" s="196"/>
      <c r="BZ2" s="19"/>
      <c r="CA2" s="195" t="s">
        <v>31</v>
      </c>
      <c r="CB2" s="195"/>
      <c r="CC2" s="196" t="str">
        <f>$C$2</f>
        <v>令和〇年度〇〇〇工事公共（その〇）県単（その〇）</v>
      </c>
      <c r="CD2" s="196"/>
      <c r="CE2" s="196"/>
      <c r="CF2" s="196"/>
      <c r="CG2" s="196"/>
      <c r="CH2" s="196"/>
      <c r="CI2" s="196"/>
      <c r="CJ2" s="196"/>
      <c r="CK2" s="196"/>
      <c r="CL2" s="196"/>
      <c r="CM2" s="19"/>
      <c r="CN2" s="195" t="s">
        <v>31</v>
      </c>
      <c r="CO2" s="195"/>
      <c r="CP2" s="196" t="str">
        <f>$C$2</f>
        <v>令和〇年度〇〇〇工事公共（その〇）県単（その〇）</v>
      </c>
      <c r="CQ2" s="196"/>
      <c r="CR2" s="196"/>
      <c r="CS2" s="196"/>
      <c r="CT2" s="196"/>
      <c r="CU2" s="196"/>
      <c r="CV2" s="196"/>
      <c r="CW2" s="196"/>
      <c r="CX2" s="196"/>
      <c r="CY2" s="196"/>
      <c r="CZ2" s="19"/>
      <c r="DA2" s="195" t="s">
        <v>31</v>
      </c>
      <c r="DB2" s="195"/>
      <c r="DC2" s="196" t="str">
        <f>$C$2</f>
        <v>令和〇年度〇〇〇工事公共（その〇）県単（その〇）</v>
      </c>
      <c r="DD2" s="196"/>
      <c r="DE2" s="196"/>
      <c r="DF2" s="196"/>
      <c r="DG2" s="196"/>
      <c r="DH2" s="196"/>
      <c r="DI2" s="196"/>
      <c r="DJ2" s="196"/>
      <c r="DK2" s="196"/>
      <c r="DL2" s="196"/>
      <c r="DM2" s="19"/>
      <c r="DN2" s="195" t="s">
        <v>31</v>
      </c>
      <c r="DO2" s="195"/>
      <c r="DP2" s="196" t="str">
        <f>$C$2</f>
        <v>令和〇年度〇〇〇工事公共（その〇）県単（その〇）</v>
      </c>
      <c r="DQ2" s="196"/>
      <c r="DR2" s="196"/>
      <c r="DS2" s="196"/>
      <c r="DT2" s="196"/>
      <c r="DU2" s="196"/>
      <c r="DV2" s="196"/>
      <c r="DW2" s="196"/>
      <c r="DX2" s="196"/>
      <c r="DY2" s="196"/>
      <c r="DZ2" s="19"/>
      <c r="EA2" s="195" t="s">
        <v>31</v>
      </c>
      <c r="EB2" s="195"/>
      <c r="EC2" s="196" t="str">
        <f>$C$2</f>
        <v>令和〇年度〇〇〇工事公共（その〇）県単（その〇）</v>
      </c>
      <c r="ED2" s="196"/>
      <c r="EE2" s="196"/>
      <c r="EF2" s="196"/>
      <c r="EG2" s="196"/>
      <c r="EH2" s="196"/>
      <c r="EI2" s="196"/>
      <c r="EJ2" s="196"/>
      <c r="EK2" s="196"/>
      <c r="EL2" s="196"/>
      <c r="EM2" s="19"/>
      <c r="EN2" s="195" t="s">
        <v>31</v>
      </c>
      <c r="EO2" s="195"/>
      <c r="EP2" s="196" t="str">
        <f>$C$2</f>
        <v>令和〇年度〇〇〇工事公共（その〇）県単（その〇）</v>
      </c>
      <c r="EQ2" s="196"/>
      <c r="ER2" s="196"/>
      <c r="ES2" s="196"/>
      <c r="ET2" s="196"/>
      <c r="EU2" s="196"/>
      <c r="EV2" s="196"/>
      <c r="EW2" s="196"/>
      <c r="EX2" s="196"/>
      <c r="EY2" s="196"/>
      <c r="EZ2" s="19"/>
      <c r="FA2" s="195" t="s">
        <v>31</v>
      </c>
      <c r="FB2" s="195"/>
      <c r="FC2" s="196" t="str">
        <f>$C$2</f>
        <v>令和〇年度〇〇〇工事公共（その〇）県単（その〇）</v>
      </c>
      <c r="FD2" s="196"/>
      <c r="FE2" s="196"/>
      <c r="FF2" s="196"/>
      <c r="FG2" s="196"/>
      <c r="FH2" s="196"/>
      <c r="FI2" s="196"/>
      <c r="FJ2" s="196"/>
      <c r="FK2" s="196"/>
      <c r="FL2" s="196"/>
      <c r="FM2" s="19"/>
      <c r="FN2" s="195" t="s">
        <v>31</v>
      </c>
      <c r="FO2" s="195"/>
      <c r="FP2" s="196" t="str">
        <f>$C$2</f>
        <v>令和〇年度〇〇〇工事公共（その〇）県単（その〇）</v>
      </c>
      <c r="FQ2" s="196"/>
      <c r="FR2" s="196"/>
      <c r="FS2" s="196"/>
      <c r="FT2" s="196"/>
      <c r="FU2" s="196"/>
      <c r="FV2" s="196"/>
      <c r="FW2" s="196"/>
      <c r="FX2" s="196"/>
      <c r="FY2" s="196"/>
      <c r="FZ2" s="19"/>
      <c r="GA2" s="195" t="s">
        <v>31</v>
      </c>
      <c r="GB2" s="195"/>
      <c r="GC2" s="196" t="str">
        <f>$C$2</f>
        <v>令和〇年度〇〇〇工事公共（その〇）県単（その〇）</v>
      </c>
      <c r="GD2" s="196"/>
      <c r="GE2" s="196"/>
      <c r="GF2" s="196"/>
      <c r="GG2" s="196"/>
      <c r="GH2" s="196"/>
      <c r="GI2" s="196"/>
      <c r="GJ2" s="196"/>
      <c r="GK2" s="196"/>
      <c r="GL2" s="196"/>
      <c r="GM2" s="19"/>
      <c r="GN2" s="195" t="s">
        <v>31</v>
      </c>
      <c r="GO2" s="195"/>
      <c r="GP2" s="196" t="str">
        <f>$C$2</f>
        <v>令和〇年度〇〇〇工事公共（その〇）県単（その〇）</v>
      </c>
      <c r="GQ2" s="196"/>
      <c r="GR2" s="196"/>
      <c r="GS2" s="196"/>
      <c r="GT2" s="196"/>
      <c r="GU2" s="196"/>
      <c r="GV2" s="196"/>
      <c r="GW2" s="196"/>
      <c r="GX2" s="196"/>
      <c r="GY2" s="196"/>
      <c r="GZ2" s="19"/>
      <c r="HA2" s="195" t="s">
        <v>31</v>
      </c>
      <c r="HB2" s="195"/>
      <c r="HC2" s="196" t="str">
        <f>$C$2</f>
        <v>令和〇年度〇〇〇工事公共（その〇）県単（その〇）</v>
      </c>
      <c r="HD2" s="196"/>
      <c r="HE2" s="196"/>
      <c r="HF2" s="196"/>
      <c r="HG2" s="196"/>
      <c r="HH2" s="196"/>
      <c r="HI2" s="196"/>
      <c r="HJ2" s="196"/>
      <c r="HK2" s="196"/>
      <c r="HL2" s="196"/>
      <c r="HM2" s="19"/>
      <c r="HN2" s="195" t="s">
        <v>31</v>
      </c>
      <c r="HO2" s="195"/>
      <c r="HP2" s="196" t="str">
        <f>$C$2</f>
        <v>令和〇年度〇〇〇工事公共（その〇）県単（その〇）</v>
      </c>
      <c r="HQ2" s="196"/>
      <c r="HR2" s="196"/>
      <c r="HS2" s="196"/>
      <c r="HT2" s="196"/>
      <c r="HU2" s="196"/>
      <c r="HV2" s="196"/>
      <c r="HW2" s="196"/>
      <c r="HX2" s="196"/>
      <c r="HY2" s="196"/>
      <c r="HZ2" s="19"/>
      <c r="IA2" s="195" t="s">
        <v>31</v>
      </c>
      <c r="IB2" s="195"/>
      <c r="IC2" s="196" t="str">
        <f>$C$2</f>
        <v>令和〇年度〇〇〇工事公共（その〇）県単（その〇）</v>
      </c>
      <c r="ID2" s="196"/>
      <c r="IE2" s="196"/>
      <c r="IF2" s="196"/>
      <c r="IG2" s="196"/>
      <c r="IH2" s="196"/>
      <c r="II2" s="196"/>
      <c r="IJ2" s="196"/>
      <c r="IK2" s="196"/>
      <c r="IL2" s="196"/>
      <c r="IM2" s="19"/>
      <c r="IN2" s="195" t="s">
        <v>31</v>
      </c>
      <c r="IO2" s="195"/>
      <c r="IP2" s="196" t="str">
        <f>$C$2</f>
        <v>令和〇年度〇〇〇工事公共（その〇）県単（その〇）</v>
      </c>
      <c r="IQ2" s="196"/>
      <c r="IR2" s="196"/>
      <c r="IS2" s="196"/>
      <c r="IT2" s="196"/>
      <c r="IU2" s="196"/>
      <c r="IV2" s="196"/>
      <c r="IW2" s="196"/>
      <c r="IX2" s="196"/>
      <c r="IY2" s="196"/>
      <c r="IZ2" s="19"/>
      <c r="JA2" s="195" t="s">
        <v>31</v>
      </c>
      <c r="JB2" s="195"/>
      <c r="JC2" s="196" t="str">
        <f>$C$2</f>
        <v>令和〇年度〇〇〇工事公共（その〇）県単（その〇）</v>
      </c>
      <c r="JD2" s="196"/>
      <c r="JE2" s="196"/>
      <c r="JF2" s="196"/>
      <c r="JG2" s="196"/>
      <c r="JH2" s="196"/>
      <c r="JI2" s="196"/>
      <c r="JJ2" s="196"/>
      <c r="JK2" s="196"/>
      <c r="JL2" s="196"/>
      <c r="JM2" s="19"/>
      <c r="JN2" s="195" t="s">
        <v>31</v>
      </c>
      <c r="JO2" s="195"/>
      <c r="JP2" s="196" t="str">
        <f>$C$2</f>
        <v>令和〇年度〇〇〇工事公共（その〇）県単（その〇）</v>
      </c>
      <c r="JQ2" s="196"/>
      <c r="JR2" s="196"/>
      <c r="JS2" s="196"/>
      <c r="JT2" s="196"/>
      <c r="JU2" s="196"/>
      <c r="JV2" s="196"/>
      <c r="JW2" s="196"/>
      <c r="JX2" s="196"/>
      <c r="JY2" s="196"/>
      <c r="JZ2" s="19"/>
      <c r="KA2" s="195" t="s">
        <v>31</v>
      </c>
      <c r="KB2" s="195"/>
      <c r="KC2" s="196" t="str">
        <f>$C$2</f>
        <v>令和〇年度〇〇〇工事公共（その〇）県単（その〇）</v>
      </c>
      <c r="KD2" s="196"/>
      <c r="KE2" s="196"/>
      <c r="KF2" s="196"/>
      <c r="KG2" s="196"/>
      <c r="KH2" s="196"/>
      <c r="KI2" s="196"/>
      <c r="KJ2" s="196"/>
      <c r="KK2" s="196"/>
      <c r="KL2" s="196"/>
      <c r="KM2" s="19"/>
      <c r="KN2" s="195" t="s">
        <v>31</v>
      </c>
      <c r="KO2" s="195"/>
      <c r="KP2" s="196" t="str">
        <f>$C$2</f>
        <v>令和〇年度〇〇〇工事公共（その〇）県単（その〇）</v>
      </c>
      <c r="KQ2" s="196"/>
      <c r="KR2" s="196"/>
      <c r="KS2" s="196"/>
      <c r="KT2" s="196"/>
      <c r="KU2" s="196"/>
      <c r="KV2" s="196"/>
      <c r="KW2" s="196"/>
      <c r="KX2" s="196"/>
      <c r="KY2" s="196"/>
      <c r="KZ2" s="19"/>
      <c r="LA2" s="195" t="s">
        <v>31</v>
      </c>
      <c r="LB2" s="195"/>
      <c r="LC2" s="196" t="str">
        <f>$C$2</f>
        <v>令和〇年度〇〇〇工事公共（その〇）県単（その〇）</v>
      </c>
      <c r="LD2" s="196"/>
      <c r="LE2" s="196"/>
      <c r="LF2" s="196"/>
      <c r="LG2" s="196"/>
      <c r="LH2" s="196"/>
      <c r="LI2" s="196"/>
      <c r="LJ2" s="196"/>
      <c r="LK2" s="196"/>
      <c r="LL2" s="196"/>
      <c r="LM2" s="19"/>
      <c r="LN2" s="195" t="s">
        <v>31</v>
      </c>
      <c r="LO2" s="195"/>
      <c r="LP2" s="196" t="str">
        <f>$C$2</f>
        <v>令和〇年度〇〇〇工事公共（その〇）県単（その〇）</v>
      </c>
      <c r="LQ2" s="196"/>
      <c r="LR2" s="196"/>
      <c r="LS2" s="196"/>
      <c r="LT2" s="196"/>
      <c r="LU2" s="196"/>
      <c r="LV2" s="196"/>
      <c r="LW2" s="196"/>
      <c r="LX2" s="196"/>
      <c r="LY2" s="196"/>
      <c r="LZ2" s="19"/>
      <c r="MA2" s="195" t="s">
        <v>31</v>
      </c>
      <c r="MB2" s="195"/>
      <c r="MC2" s="196" t="str">
        <f>$C$2</f>
        <v>令和〇年度〇〇〇工事公共（その〇）県単（その〇）</v>
      </c>
      <c r="MD2" s="196"/>
      <c r="ME2" s="196"/>
      <c r="MF2" s="196"/>
      <c r="MG2" s="196"/>
      <c r="MH2" s="196"/>
      <c r="MI2" s="196"/>
      <c r="MJ2" s="196"/>
      <c r="MK2" s="196"/>
      <c r="ML2" s="196"/>
      <c r="MM2" s="19"/>
      <c r="MN2" s="195" t="s">
        <v>31</v>
      </c>
      <c r="MO2" s="195"/>
      <c r="MP2" s="196" t="str">
        <f>$C$2</f>
        <v>令和〇年度〇〇〇工事公共（その〇）県単（その〇）</v>
      </c>
      <c r="MQ2" s="196"/>
      <c r="MR2" s="196"/>
      <c r="MS2" s="196"/>
      <c r="MT2" s="196"/>
      <c r="MU2" s="196"/>
      <c r="MV2" s="196"/>
      <c r="MW2" s="196"/>
      <c r="MX2" s="196"/>
      <c r="MY2" s="196"/>
      <c r="MZ2" s="19"/>
      <c r="NA2" s="195" t="s">
        <v>31</v>
      </c>
      <c r="NB2" s="195"/>
      <c r="NC2" s="196" t="str">
        <f>$C$2</f>
        <v>令和〇年度〇〇〇工事公共（その〇）県単（その〇）</v>
      </c>
      <c r="ND2" s="196"/>
      <c r="NE2" s="196"/>
      <c r="NF2" s="196"/>
      <c r="NG2" s="196"/>
      <c r="NH2" s="196"/>
      <c r="NI2" s="196"/>
      <c r="NJ2" s="196"/>
      <c r="NK2" s="196"/>
      <c r="NL2" s="196"/>
      <c r="NM2" s="19"/>
      <c r="NN2" s="195" t="s">
        <v>31</v>
      </c>
      <c r="NO2" s="195"/>
      <c r="NP2" s="196" t="str">
        <f>$C$2</f>
        <v>令和〇年度〇〇〇工事公共（その〇）県単（その〇）</v>
      </c>
      <c r="NQ2" s="196"/>
      <c r="NR2" s="196"/>
      <c r="NS2" s="196"/>
      <c r="NT2" s="196"/>
      <c r="NU2" s="196"/>
      <c r="NV2" s="196"/>
      <c r="NW2" s="196"/>
      <c r="NX2" s="196"/>
      <c r="NY2" s="196"/>
      <c r="NZ2" s="19"/>
      <c r="OA2" s="195" t="s">
        <v>31</v>
      </c>
      <c r="OB2" s="195"/>
      <c r="OC2" s="196" t="str">
        <f>$C$2</f>
        <v>令和〇年度〇〇〇工事公共（その〇）県単（その〇）</v>
      </c>
      <c r="OD2" s="196"/>
      <c r="OE2" s="196"/>
      <c r="OF2" s="196"/>
      <c r="OG2" s="196"/>
      <c r="OH2" s="196"/>
      <c r="OI2" s="196"/>
      <c r="OJ2" s="196"/>
      <c r="OK2" s="196"/>
      <c r="OL2" s="196"/>
      <c r="OM2" s="19"/>
      <c r="ON2" s="195" t="s">
        <v>31</v>
      </c>
      <c r="OO2" s="195"/>
      <c r="OP2" s="196" t="str">
        <f>$C$2</f>
        <v>令和〇年度〇〇〇工事公共（その〇）県単（その〇）</v>
      </c>
      <c r="OQ2" s="196"/>
      <c r="OR2" s="196"/>
      <c r="OS2" s="196"/>
      <c r="OT2" s="196"/>
      <c r="OU2" s="196"/>
      <c r="OV2" s="196"/>
      <c r="OW2" s="196"/>
      <c r="OX2" s="196"/>
      <c r="OY2" s="196"/>
      <c r="OZ2" s="19"/>
      <c r="PA2" s="195" t="s">
        <v>31</v>
      </c>
      <c r="PB2" s="195"/>
      <c r="PC2" s="196" t="str">
        <f>$C$2</f>
        <v>令和〇年度〇〇〇工事公共（その〇）県単（その〇）</v>
      </c>
      <c r="PD2" s="196"/>
      <c r="PE2" s="196"/>
      <c r="PF2" s="196"/>
      <c r="PG2" s="196"/>
      <c r="PH2" s="196"/>
      <c r="PI2" s="196"/>
      <c r="PJ2" s="196"/>
      <c r="PK2" s="196"/>
      <c r="PL2" s="196"/>
      <c r="PM2" s="19"/>
      <c r="PN2" s="195" t="s">
        <v>31</v>
      </c>
      <c r="PO2" s="195"/>
      <c r="PP2" s="196" t="str">
        <f>$C$2</f>
        <v>令和〇年度〇〇〇工事公共（その〇）県単（その〇）</v>
      </c>
      <c r="PQ2" s="196"/>
      <c r="PR2" s="196"/>
      <c r="PS2" s="196"/>
      <c r="PT2" s="196"/>
      <c r="PU2" s="196"/>
      <c r="PV2" s="196"/>
      <c r="PW2" s="196"/>
      <c r="PX2" s="196"/>
      <c r="PY2" s="196"/>
      <c r="PZ2" s="19"/>
      <c r="QA2" s="195" t="s">
        <v>31</v>
      </c>
      <c r="QB2" s="195"/>
      <c r="QC2" s="196" t="str">
        <f>$C$2</f>
        <v>令和〇年度〇〇〇工事公共（その〇）県単（その〇）</v>
      </c>
      <c r="QD2" s="196"/>
      <c r="QE2" s="196"/>
      <c r="QF2" s="196"/>
      <c r="QG2" s="196"/>
      <c r="QH2" s="196"/>
      <c r="QI2" s="196"/>
      <c r="QJ2" s="196"/>
      <c r="QK2" s="196"/>
      <c r="QL2" s="196"/>
      <c r="QM2" s="19"/>
      <c r="QN2" s="195" t="s">
        <v>31</v>
      </c>
      <c r="QO2" s="195"/>
      <c r="QP2" s="196" t="str">
        <f>$C$2</f>
        <v>令和〇年度〇〇〇工事公共（その〇）県単（その〇）</v>
      </c>
      <c r="QQ2" s="196"/>
      <c r="QR2" s="196"/>
      <c r="QS2" s="196"/>
      <c r="QT2" s="196"/>
      <c r="QU2" s="196"/>
      <c r="QV2" s="196"/>
      <c r="QW2" s="196"/>
      <c r="QX2" s="196"/>
      <c r="QY2" s="196"/>
      <c r="QZ2" s="19"/>
      <c r="RA2" s="195" t="s">
        <v>31</v>
      </c>
      <c r="RB2" s="195"/>
      <c r="RC2" s="196" t="str">
        <f>$C$2</f>
        <v>令和〇年度〇〇〇工事公共（その〇）県単（その〇）</v>
      </c>
      <c r="RD2" s="196"/>
      <c r="RE2" s="196"/>
      <c r="RF2" s="196"/>
      <c r="RG2" s="196"/>
      <c r="RH2" s="196"/>
      <c r="RI2" s="196"/>
      <c r="RJ2" s="196"/>
      <c r="RK2" s="196"/>
      <c r="RL2" s="196"/>
      <c r="RM2" s="19"/>
      <c r="RN2" s="195" t="s">
        <v>31</v>
      </c>
      <c r="RO2" s="195"/>
      <c r="RP2" s="196" t="str">
        <f>$C$2</f>
        <v>令和〇年度〇〇〇工事公共（その〇）県単（その〇）</v>
      </c>
      <c r="RQ2" s="196"/>
      <c r="RR2" s="196"/>
      <c r="RS2" s="196"/>
      <c r="RT2" s="196"/>
      <c r="RU2" s="196"/>
      <c r="RV2" s="196"/>
      <c r="RW2" s="196"/>
      <c r="RX2" s="196"/>
      <c r="RY2" s="196"/>
      <c r="RZ2" s="19"/>
      <c r="SA2" s="195" t="s">
        <v>31</v>
      </c>
      <c r="SB2" s="195"/>
      <c r="SC2" s="196" t="str">
        <f>$C$2</f>
        <v>令和〇年度〇〇〇工事公共（その〇）県単（その〇）</v>
      </c>
      <c r="SD2" s="196"/>
      <c r="SE2" s="196"/>
      <c r="SF2" s="196"/>
      <c r="SG2" s="196"/>
      <c r="SH2" s="196"/>
      <c r="SI2" s="196"/>
      <c r="SJ2" s="196"/>
      <c r="SK2" s="196"/>
      <c r="SL2" s="196"/>
      <c r="SM2" s="19"/>
    </row>
    <row r="3" spans="1:507" ht="15" customHeight="1">
      <c r="A3" s="195"/>
      <c r="B3" s="195"/>
      <c r="C3" s="196"/>
      <c r="D3" s="196"/>
      <c r="E3" s="196"/>
      <c r="F3" s="196"/>
      <c r="G3" s="196"/>
      <c r="H3" s="196"/>
      <c r="I3" s="196"/>
      <c r="J3" s="196"/>
      <c r="K3" s="196"/>
      <c r="L3" s="196"/>
      <c r="M3" s="19"/>
      <c r="N3" s="195"/>
      <c r="O3" s="195"/>
      <c r="P3" s="196"/>
      <c r="Q3" s="196"/>
      <c r="R3" s="196"/>
      <c r="S3" s="196"/>
      <c r="T3" s="196"/>
      <c r="U3" s="196"/>
      <c r="V3" s="196"/>
      <c r="W3" s="196"/>
      <c r="X3" s="196"/>
      <c r="Y3" s="196"/>
      <c r="Z3" s="19"/>
      <c r="AA3" s="195"/>
      <c r="AB3" s="195"/>
      <c r="AC3" s="196"/>
      <c r="AD3" s="196"/>
      <c r="AE3" s="196"/>
      <c r="AF3" s="196"/>
      <c r="AG3" s="196"/>
      <c r="AH3" s="196"/>
      <c r="AI3" s="196"/>
      <c r="AJ3" s="196"/>
      <c r="AK3" s="196"/>
      <c r="AL3" s="196"/>
      <c r="AM3" s="19"/>
      <c r="AN3" s="195"/>
      <c r="AO3" s="195"/>
      <c r="AP3" s="196"/>
      <c r="AQ3" s="196"/>
      <c r="AR3" s="196"/>
      <c r="AS3" s="196"/>
      <c r="AT3" s="196"/>
      <c r="AU3" s="196"/>
      <c r="AV3" s="196"/>
      <c r="AW3" s="196"/>
      <c r="AX3" s="196"/>
      <c r="AY3" s="196"/>
      <c r="AZ3" s="19"/>
      <c r="BA3" s="195"/>
      <c r="BB3" s="195"/>
      <c r="BC3" s="196"/>
      <c r="BD3" s="196"/>
      <c r="BE3" s="196"/>
      <c r="BF3" s="196"/>
      <c r="BG3" s="196"/>
      <c r="BH3" s="196"/>
      <c r="BI3" s="196"/>
      <c r="BJ3" s="196"/>
      <c r="BK3" s="196"/>
      <c r="BL3" s="196"/>
      <c r="BM3" s="19"/>
      <c r="BN3" s="195"/>
      <c r="BO3" s="195"/>
      <c r="BP3" s="196"/>
      <c r="BQ3" s="196"/>
      <c r="BR3" s="196"/>
      <c r="BS3" s="196"/>
      <c r="BT3" s="196"/>
      <c r="BU3" s="196"/>
      <c r="BV3" s="196"/>
      <c r="BW3" s="196"/>
      <c r="BX3" s="196"/>
      <c r="BY3" s="196"/>
      <c r="BZ3" s="19"/>
      <c r="CA3" s="195"/>
      <c r="CB3" s="195"/>
      <c r="CC3" s="196"/>
      <c r="CD3" s="196"/>
      <c r="CE3" s="196"/>
      <c r="CF3" s="196"/>
      <c r="CG3" s="196"/>
      <c r="CH3" s="196"/>
      <c r="CI3" s="196"/>
      <c r="CJ3" s="196"/>
      <c r="CK3" s="196"/>
      <c r="CL3" s="196"/>
      <c r="CM3" s="19"/>
      <c r="CN3" s="195"/>
      <c r="CO3" s="195"/>
      <c r="CP3" s="196"/>
      <c r="CQ3" s="196"/>
      <c r="CR3" s="196"/>
      <c r="CS3" s="196"/>
      <c r="CT3" s="196"/>
      <c r="CU3" s="196"/>
      <c r="CV3" s="196"/>
      <c r="CW3" s="196"/>
      <c r="CX3" s="196"/>
      <c r="CY3" s="196"/>
      <c r="CZ3" s="19"/>
      <c r="DA3" s="195"/>
      <c r="DB3" s="195"/>
      <c r="DC3" s="196"/>
      <c r="DD3" s="196"/>
      <c r="DE3" s="196"/>
      <c r="DF3" s="196"/>
      <c r="DG3" s="196"/>
      <c r="DH3" s="196"/>
      <c r="DI3" s="196"/>
      <c r="DJ3" s="196"/>
      <c r="DK3" s="196"/>
      <c r="DL3" s="196"/>
      <c r="DM3" s="19"/>
      <c r="DN3" s="195"/>
      <c r="DO3" s="195"/>
      <c r="DP3" s="196"/>
      <c r="DQ3" s="196"/>
      <c r="DR3" s="196"/>
      <c r="DS3" s="196"/>
      <c r="DT3" s="196"/>
      <c r="DU3" s="196"/>
      <c r="DV3" s="196"/>
      <c r="DW3" s="196"/>
      <c r="DX3" s="196"/>
      <c r="DY3" s="196"/>
      <c r="DZ3" s="19"/>
      <c r="EA3" s="195"/>
      <c r="EB3" s="195"/>
      <c r="EC3" s="196"/>
      <c r="ED3" s="196"/>
      <c r="EE3" s="196"/>
      <c r="EF3" s="196"/>
      <c r="EG3" s="196"/>
      <c r="EH3" s="196"/>
      <c r="EI3" s="196"/>
      <c r="EJ3" s="196"/>
      <c r="EK3" s="196"/>
      <c r="EL3" s="196"/>
      <c r="EM3" s="19"/>
      <c r="EN3" s="195"/>
      <c r="EO3" s="195"/>
      <c r="EP3" s="196"/>
      <c r="EQ3" s="196"/>
      <c r="ER3" s="196"/>
      <c r="ES3" s="196"/>
      <c r="ET3" s="196"/>
      <c r="EU3" s="196"/>
      <c r="EV3" s="196"/>
      <c r="EW3" s="196"/>
      <c r="EX3" s="196"/>
      <c r="EY3" s="196"/>
      <c r="EZ3" s="19"/>
      <c r="FA3" s="195"/>
      <c r="FB3" s="195"/>
      <c r="FC3" s="196"/>
      <c r="FD3" s="196"/>
      <c r="FE3" s="196"/>
      <c r="FF3" s="196"/>
      <c r="FG3" s="196"/>
      <c r="FH3" s="196"/>
      <c r="FI3" s="196"/>
      <c r="FJ3" s="196"/>
      <c r="FK3" s="196"/>
      <c r="FL3" s="196"/>
      <c r="FM3" s="19"/>
      <c r="FN3" s="195"/>
      <c r="FO3" s="195"/>
      <c r="FP3" s="196"/>
      <c r="FQ3" s="196"/>
      <c r="FR3" s="196"/>
      <c r="FS3" s="196"/>
      <c r="FT3" s="196"/>
      <c r="FU3" s="196"/>
      <c r="FV3" s="196"/>
      <c r="FW3" s="196"/>
      <c r="FX3" s="196"/>
      <c r="FY3" s="196"/>
      <c r="FZ3" s="19"/>
      <c r="GA3" s="195"/>
      <c r="GB3" s="195"/>
      <c r="GC3" s="196"/>
      <c r="GD3" s="196"/>
      <c r="GE3" s="196"/>
      <c r="GF3" s="196"/>
      <c r="GG3" s="196"/>
      <c r="GH3" s="196"/>
      <c r="GI3" s="196"/>
      <c r="GJ3" s="196"/>
      <c r="GK3" s="196"/>
      <c r="GL3" s="196"/>
      <c r="GM3" s="19"/>
      <c r="GN3" s="195"/>
      <c r="GO3" s="195"/>
      <c r="GP3" s="196"/>
      <c r="GQ3" s="196"/>
      <c r="GR3" s="196"/>
      <c r="GS3" s="196"/>
      <c r="GT3" s="196"/>
      <c r="GU3" s="196"/>
      <c r="GV3" s="196"/>
      <c r="GW3" s="196"/>
      <c r="GX3" s="196"/>
      <c r="GY3" s="196"/>
      <c r="GZ3" s="19"/>
      <c r="HA3" s="195"/>
      <c r="HB3" s="195"/>
      <c r="HC3" s="196"/>
      <c r="HD3" s="196"/>
      <c r="HE3" s="196"/>
      <c r="HF3" s="196"/>
      <c r="HG3" s="196"/>
      <c r="HH3" s="196"/>
      <c r="HI3" s="196"/>
      <c r="HJ3" s="196"/>
      <c r="HK3" s="196"/>
      <c r="HL3" s="196"/>
      <c r="HM3" s="19"/>
      <c r="HN3" s="195"/>
      <c r="HO3" s="195"/>
      <c r="HP3" s="196"/>
      <c r="HQ3" s="196"/>
      <c r="HR3" s="196"/>
      <c r="HS3" s="196"/>
      <c r="HT3" s="196"/>
      <c r="HU3" s="196"/>
      <c r="HV3" s="196"/>
      <c r="HW3" s="196"/>
      <c r="HX3" s="196"/>
      <c r="HY3" s="196"/>
      <c r="HZ3" s="19"/>
      <c r="IA3" s="195"/>
      <c r="IB3" s="195"/>
      <c r="IC3" s="196"/>
      <c r="ID3" s="196"/>
      <c r="IE3" s="196"/>
      <c r="IF3" s="196"/>
      <c r="IG3" s="196"/>
      <c r="IH3" s="196"/>
      <c r="II3" s="196"/>
      <c r="IJ3" s="196"/>
      <c r="IK3" s="196"/>
      <c r="IL3" s="196"/>
      <c r="IM3" s="19"/>
      <c r="IN3" s="195"/>
      <c r="IO3" s="195"/>
      <c r="IP3" s="196"/>
      <c r="IQ3" s="196"/>
      <c r="IR3" s="196"/>
      <c r="IS3" s="196"/>
      <c r="IT3" s="196"/>
      <c r="IU3" s="196"/>
      <c r="IV3" s="196"/>
      <c r="IW3" s="196"/>
      <c r="IX3" s="196"/>
      <c r="IY3" s="196"/>
      <c r="IZ3" s="19"/>
      <c r="JA3" s="195"/>
      <c r="JB3" s="195"/>
      <c r="JC3" s="196"/>
      <c r="JD3" s="196"/>
      <c r="JE3" s="196"/>
      <c r="JF3" s="196"/>
      <c r="JG3" s="196"/>
      <c r="JH3" s="196"/>
      <c r="JI3" s="196"/>
      <c r="JJ3" s="196"/>
      <c r="JK3" s="196"/>
      <c r="JL3" s="196"/>
      <c r="JM3" s="19"/>
      <c r="JN3" s="195"/>
      <c r="JO3" s="195"/>
      <c r="JP3" s="196"/>
      <c r="JQ3" s="196"/>
      <c r="JR3" s="196"/>
      <c r="JS3" s="196"/>
      <c r="JT3" s="196"/>
      <c r="JU3" s="196"/>
      <c r="JV3" s="196"/>
      <c r="JW3" s="196"/>
      <c r="JX3" s="196"/>
      <c r="JY3" s="196"/>
      <c r="JZ3" s="19"/>
      <c r="KA3" s="195"/>
      <c r="KB3" s="195"/>
      <c r="KC3" s="196"/>
      <c r="KD3" s="196"/>
      <c r="KE3" s="196"/>
      <c r="KF3" s="196"/>
      <c r="KG3" s="196"/>
      <c r="KH3" s="196"/>
      <c r="KI3" s="196"/>
      <c r="KJ3" s="196"/>
      <c r="KK3" s="196"/>
      <c r="KL3" s="196"/>
      <c r="KM3" s="19"/>
      <c r="KN3" s="195"/>
      <c r="KO3" s="195"/>
      <c r="KP3" s="196"/>
      <c r="KQ3" s="196"/>
      <c r="KR3" s="196"/>
      <c r="KS3" s="196"/>
      <c r="KT3" s="196"/>
      <c r="KU3" s="196"/>
      <c r="KV3" s="196"/>
      <c r="KW3" s="196"/>
      <c r="KX3" s="196"/>
      <c r="KY3" s="196"/>
      <c r="KZ3" s="19"/>
      <c r="LA3" s="195"/>
      <c r="LB3" s="195"/>
      <c r="LC3" s="196"/>
      <c r="LD3" s="196"/>
      <c r="LE3" s="196"/>
      <c r="LF3" s="196"/>
      <c r="LG3" s="196"/>
      <c r="LH3" s="196"/>
      <c r="LI3" s="196"/>
      <c r="LJ3" s="196"/>
      <c r="LK3" s="196"/>
      <c r="LL3" s="196"/>
      <c r="LM3" s="19"/>
      <c r="LN3" s="195"/>
      <c r="LO3" s="195"/>
      <c r="LP3" s="196"/>
      <c r="LQ3" s="196"/>
      <c r="LR3" s="196"/>
      <c r="LS3" s="196"/>
      <c r="LT3" s="196"/>
      <c r="LU3" s="196"/>
      <c r="LV3" s="196"/>
      <c r="LW3" s="196"/>
      <c r="LX3" s="196"/>
      <c r="LY3" s="196"/>
      <c r="LZ3" s="19"/>
      <c r="MA3" s="195"/>
      <c r="MB3" s="195"/>
      <c r="MC3" s="196"/>
      <c r="MD3" s="196"/>
      <c r="ME3" s="196"/>
      <c r="MF3" s="196"/>
      <c r="MG3" s="196"/>
      <c r="MH3" s="196"/>
      <c r="MI3" s="196"/>
      <c r="MJ3" s="196"/>
      <c r="MK3" s="196"/>
      <c r="ML3" s="196"/>
      <c r="MM3" s="19"/>
      <c r="MN3" s="195"/>
      <c r="MO3" s="195"/>
      <c r="MP3" s="196"/>
      <c r="MQ3" s="196"/>
      <c r="MR3" s="196"/>
      <c r="MS3" s="196"/>
      <c r="MT3" s="196"/>
      <c r="MU3" s="196"/>
      <c r="MV3" s="196"/>
      <c r="MW3" s="196"/>
      <c r="MX3" s="196"/>
      <c r="MY3" s="196"/>
      <c r="MZ3" s="19"/>
      <c r="NA3" s="195"/>
      <c r="NB3" s="195"/>
      <c r="NC3" s="196"/>
      <c r="ND3" s="196"/>
      <c r="NE3" s="196"/>
      <c r="NF3" s="196"/>
      <c r="NG3" s="196"/>
      <c r="NH3" s="196"/>
      <c r="NI3" s="196"/>
      <c r="NJ3" s="196"/>
      <c r="NK3" s="196"/>
      <c r="NL3" s="196"/>
      <c r="NM3" s="19"/>
      <c r="NN3" s="195"/>
      <c r="NO3" s="195"/>
      <c r="NP3" s="196"/>
      <c r="NQ3" s="196"/>
      <c r="NR3" s="196"/>
      <c r="NS3" s="196"/>
      <c r="NT3" s="196"/>
      <c r="NU3" s="196"/>
      <c r="NV3" s="196"/>
      <c r="NW3" s="196"/>
      <c r="NX3" s="196"/>
      <c r="NY3" s="196"/>
      <c r="NZ3" s="19"/>
      <c r="OA3" s="195"/>
      <c r="OB3" s="195"/>
      <c r="OC3" s="196"/>
      <c r="OD3" s="196"/>
      <c r="OE3" s="196"/>
      <c r="OF3" s="196"/>
      <c r="OG3" s="196"/>
      <c r="OH3" s="196"/>
      <c r="OI3" s="196"/>
      <c r="OJ3" s="196"/>
      <c r="OK3" s="196"/>
      <c r="OL3" s="196"/>
      <c r="OM3" s="19"/>
      <c r="ON3" s="195"/>
      <c r="OO3" s="195"/>
      <c r="OP3" s="196"/>
      <c r="OQ3" s="196"/>
      <c r="OR3" s="196"/>
      <c r="OS3" s="196"/>
      <c r="OT3" s="196"/>
      <c r="OU3" s="196"/>
      <c r="OV3" s="196"/>
      <c r="OW3" s="196"/>
      <c r="OX3" s="196"/>
      <c r="OY3" s="196"/>
      <c r="OZ3" s="19"/>
      <c r="PA3" s="195"/>
      <c r="PB3" s="195"/>
      <c r="PC3" s="196"/>
      <c r="PD3" s="196"/>
      <c r="PE3" s="196"/>
      <c r="PF3" s="196"/>
      <c r="PG3" s="196"/>
      <c r="PH3" s="196"/>
      <c r="PI3" s="196"/>
      <c r="PJ3" s="196"/>
      <c r="PK3" s="196"/>
      <c r="PL3" s="196"/>
      <c r="PM3" s="19"/>
      <c r="PN3" s="195"/>
      <c r="PO3" s="195"/>
      <c r="PP3" s="196"/>
      <c r="PQ3" s="196"/>
      <c r="PR3" s="196"/>
      <c r="PS3" s="196"/>
      <c r="PT3" s="196"/>
      <c r="PU3" s="196"/>
      <c r="PV3" s="196"/>
      <c r="PW3" s="196"/>
      <c r="PX3" s="196"/>
      <c r="PY3" s="196"/>
      <c r="PZ3" s="19"/>
      <c r="QA3" s="195"/>
      <c r="QB3" s="195"/>
      <c r="QC3" s="196"/>
      <c r="QD3" s="196"/>
      <c r="QE3" s="196"/>
      <c r="QF3" s="196"/>
      <c r="QG3" s="196"/>
      <c r="QH3" s="196"/>
      <c r="QI3" s="196"/>
      <c r="QJ3" s="196"/>
      <c r="QK3" s="196"/>
      <c r="QL3" s="196"/>
      <c r="QM3" s="19"/>
      <c r="QN3" s="195"/>
      <c r="QO3" s="195"/>
      <c r="QP3" s="196"/>
      <c r="QQ3" s="196"/>
      <c r="QR3" s="196"/>
      <c r="QS3" s="196"/>
      <c r="QT3" s="196"/>
      <c r="QU3" s="196"/>
      <c r="QV3" s="196"/>
      <c r="QW3" s="196"/>
      <c r="QX3" s="196"/>
      <c r="QY3" s="196"/>
      <c r="QZ3" s="19"/>
      <c r="RA3" s="195"/>
      <c r="RB3" s="195"/>
      <c r="RC3" s="196"/>
      <c r="RD3" s="196"/>
      <c r="RE3" s="196"/>
      <c r="RF3" s="196"/>
      <c r="RG3" s="196"/>
      <c r="RH3" s="196"/>
      <c r="RI3" s="196"/>
      <c r="RJ3" s="196"/>
      <c r="RK3" s="196"/>
      <c r="RL3" s="196"/>
      <c r="RM3" s="19"/>
      <c r="RN3" s="195"/>
      <c r="RO3" s="195"/>
      <c r="RP3" s="196"/>
      <c r="RQ3" s="196"/>
      <c r="RR3" s="196"/>
      <c r="RS3" s="196"/>
      <c r="RT3" s="196"/>
      <c r="RU3" s="196"/>
      <c r="RV3" s="196"/>
      <c r="RW3" s="196"/>
      <c r="RX3" s="196"/>
      <c r="RY3" s="196"/>
      <c r="RZ3" s="19"/>
      <c r="SA3" s="195"/>
      <c r="SB3" s="195"/>
      <c r="SC3" s="196"/>
      <c r="SD3" s="196"/>
      <c r="SE3" s="196"/>
      <c r="SF3" s="196"/>
      <c r="SG3" s="196"/>
      <c r="SH3" s="196"/>
      <c r="SI3" s="196"/>
      <c r="SJ3" s="196"/>
      <c r="SK3" s="196"/>
      <c r="SL3" s="196"/>
      <c r="SM3" s="19"/>
    </row>
    <row r="4" spans="1:507" ht="15" customHeight="1">
      <c r="A4" s="195"/>
      <c r="B4" s="195"/>
      <c r="C4" s="196"/>
      <c r="D4" s="196"/>
      <c r="E4" s="196"/>
      <c r="F4" s="196"/>
      <c r="G4" s="196"/>
      <c r="H4" s="196"/>
      <c r="I4" s="196"/>
      <c r="J4" s="196"/>
      <c r="K4" s="196"/>
      <c r="L4" s="196"/>
      <c r="M4" s="19"/>
      <c r="N4" s="195"/>
      <c r="O4" s="195"/>
      <c r="P4" s="196"/>
      <c r="Q4" s="196"/>
      <c r="R4" s="196"/>
      <c r="S4" s="196"/>
      <c r="T4" s="196"/>
      <c r="U4" s="196"/>
      <c r="V4" s="196"/>
      <c r="W4" s="196"/>
      <c r="X4" s="196"/>
      <c r="Y4" s="196"/>
      <c r="Z4" s="19"/>
      <c r="AA4" s="195"/>
      <c r="AB4" s="195"/>
      <c r="AC4" s="196"/>
      <c r="AD4" s="196"/>
      <c r="AE4" s="196"/>
      <c r="AF4" s="196"/>
      <c r="AG4" s="196"/>
      <c r="AH4" s="196"/>
      <c r="AI4" s="196"/>
      <c r="AJ4" s="196"/>
      <c r="AK4" s="196"/>
      <c r="AL4" s="196"/>
      <c r="AM4" s="19"/>
      <c r="AN4" s="195"/>
      <c r="AO4" s="195"/>
      <c r="AP4" s="196"/>
      <c r="AQ4" s="196"/>
      <c r="AR4" s="196"/>
      <c r="AS4" s="196"/>
      <c r="AT4" s="196"/>
      <c r="AU4" s="196"/>
      <c r="AV4" s="196"/>
      <c r="AW4" s="196"/>
      <c r="AX4" s="196"/>
      <c r="AY4" s="196"/>
      <c r="AZ4" s="19"/>
      <c r="BA4" s="195"/>
      <c r="BB4" s="195"/>
      <c r="BC4" s="196"/>
      <c r="BD4" s="196"/>
      <c r="BE4" s="196"/>
      <c r="BF4" s="196"/>
      <c r="BG4" s="196"/>
      <c r="BH4" s="196"/>
      <c r="BI4" s="196"/>
      <c r="BJ4" s="196"/>
      <c r="BK4" s="196"/>
      <c r="BL4" s="196"/>
      <c r="BM4" s="19"/>
      <c r="BN4" s="195"/>
      <c r="BO4" s="195"/>
      <c r="BP4" s="196"/>
      <c r="BQ4" s="196"/>
      <c r="BR4" s="196"/>
      <c r="BS4" s="196"/>
      <c r="BT4" s="196"/>
      <c r="BU4" s="196"/>
      <c r="BV4" s="196"/>
      <c r="BW4" s="196"/>
      <c r="BX4" s="196"/>
      <c r="BY4" s="196"/>
      <c r="BZ4" s="19"/>
      <c r="CA4" s="195"/>
      <c r="CB4" s="195"/>
      <c r="CC4" s="196"/>
      <c r="CD4" s="196"/>
      <c r="CE4" s="196"/>
      <c r="CF4" s="196"/>
      <c r="CG4" s="196"/>
      <c r="CH4" s="196"/>
      <c r="CI4" s="196"/>
      <c r="CJ4" s="196"/>
      <c r="CK4" s="196"/>
      <c r="CL4" s="196"/>
      <c r="CM4" s="19"/>
      <c r="CN4" s="195"/>
      <c r="CO4" s="195"/>
      <c r="CP4" s="196"/>
      <c r="CQ4" s="196"/>
      <c r="CR4" s="196"/>
      <c r="CS4" s="196"/>
      <c r="CT4" s="196"/>
      <c r="CU4" s="196"/>
      <c r="CV4" s="196"/>
      <c r="CW4" s="196"/>
      <c r="CX4" s="196"/>
      <c r="CY4" s="196"/>
      <c r="CZ4" s="19"/>
      <c r="DA4" s="195"/>
      <c r="DB4" s="195"/>
      <c r="DC4" s="196"/>
      <c r="DD4" s="196"/>
      <c r="DE4" s="196"/>
      <c r="DF4" s="196"/>
      <c r="DG4" s="196"/>
      <c r="DH4" s="196"/>
      <c r="DI4" s="196"/>
      <c r="DJ4" s="196"/>
      <c r="DK4" s="196"/>
      <c r="DL4" s="196"/>
      <c r="DM4" s="19"/>
      <c r="DN4" s="195"/>
      <c r="DO4" s="195"/>
      <c r="DP4" s="196"/>
      <c r="DQ4" s="196"/>
      <c r="DR4" s="196"/>
      <c r="DS4" s="196"/>
      <c r="DT4" s="196"/>
      <c r="DU4" s="196"/>
      <c r="DV4" s="196"/>
      <c r="DW4" s="196"/>
      <c r="DX4" s="196"/>
      <c r="DY4" s="196"/>
      <c r="DZ4" s="19"/>
      <c r="EA4" s="195"/>
      <c r="EB4" s="195"/>
      <c r="EC4" s="196"/>
      <c r="ED4" s="196"/>
      <c r="EE4" s="196"/>
      <c r="EF4" s="196"/>
      <c r="EG4" s="196"/>
      <c r="EH4" s="196"/>
      <c r="EI4" s="196"/>
      <c r="EJ4" s="196"/>
      <c r="EK4" s="196"/>
      <c r="EL4" s="196"/>
      <c r="EM4" s="19"/>
      <c r="EN4" s="195"/>
      <c r="EO4" s="195"/>
      <c r="EP4" s="196"/>
      <c r="EQ4" s="196"/>
      <c r="ER4" s="196"/>
      <c r="ES4" s="196"/>
      <c r="ET4" s="196"/>
      <c r="EU4" s="196"/>
      <c r="EV4" s="196"/>
      <c r="EW4" s="196"/>
      <c r="EX4" s="196"/>
      <c r="EY4" s="196"/>
      <c r="EZ4" s="19"/>
      <c r="FA4" s="195"/>
      <c r="FB4" s="195"/>
      <c r="FC4" s="196"/>
      <c r="FD4" s="196"/>
      <c r="FE4" s="196"/>
      <c r="FF4" s="196"/>
      <c r="FG4" s="196"/>
      <c r="FH4" s="196"/>
      <c r="FI4" s="196"/>
      <c r="FJ4" s="196"/>
      <c r="FK4" s="196"/>
      <c r="FL4" s="196"/>
      <c r="FM4" s="19"/>
      <c r="FN4" s="195"/>
      <c r="FO4" s="195"/>
      <c r="FP4" s="196"/>
      <c r="FQ4" s="196"/>
      <c r="FR4" s="196"/>
      <c r="FS4" s="196"/>
      <c r="FT4" s="196"/>
      <c r="FU4" s="196"/>
      <c r="FV4" s="196"/>
      <c r="FW4" s="196"/>
      <c r="FX4" s="196"/>
      <c r="FY4" s="196"/>
      <c r="FZ4" s="19"/>
      <c r="GA4" s="195"/>
      <c r="GB4" s="195"/>
      <c r="GC4" s="196"/>
      <c r="GD4" s="196"/>
      <c r="GE4" s="196"/>
      <c r="GF4" s="196"/>
      <c r="GG4" s="196"/>
      <c r="GH4" s="196"/>
      <c r="GI4" s="196"/>
      <c r="GJ4" s="196"/>
      <c r="GK4" s="196"/>
      <c r="GL4" s="196"/>
      <c r="GM4" s="19"/>
      <c r="GN4" s="195"/>
      <c r="GO4" s="195"/>
      <c r="GP4" s="196"/>
      <c r="GQ4" s="196"/>
      <c r="GR4" s="196"/>
      <c r="GS4" s="196"/>
      <c r="GT4" s="196"/>
      <c r="GU4" s="196"/>
      <c r="GV4" s="196"/>
      <c r="GW4" s="196"/>
      <c r="GX4" s="196"/>
      <c r="GY4" s="196"/>
      <c r="GZ4" s="19"/>
      <c r="HA4" s="195"/>
      <c r="HB4" s="195"/>
      <c r="HC4" s="196"/>
      <c r="HD4" s="196"/>
      <c r="HE4" s="196"/>
      <c r="HF4" s="196"/>
      <c r="HG4" s="196"/>
      <c r="HH4" s="196"/>
      <c r="HI4" s="196"/>
      <c r="HJ4" s="196"/>
      <c r="HK4" s="196"/>
      <c r="HL4" s="196"/>
      <c r="HM4" s="19"/>
      <c r="HN4" s="195"/>
      <c r="HO4" s="195"/>
      <c r="HP4" s="196"/>
      <c r="HQ4" s="196"/>
      <c r="HR4" s="196"/>
      <c r="HS4" s="196"/>
      <c r="HT4" s="196"/>
      <c r="HU4" s="196"/>
      <c r="HV4" s="196"/>
      <c r="HW4" s="196"/>
      <c r="HX4" s="196"/>
      <c r="HY4" s="196"/>
      <c r="HZ4" s="19"/>
      <c r="IA4" s="195"/>
      <c r="IB4" s="195"/>
      <c r="IC4" s="196"/>
      <c r="ID4" s="196"/>
      <c r="IE4" s="196"/>
      <c r="IF4" s="196"/>
      <c r="IG4" s="196"/>
      <c r="IH4" s="196"/>
      <c r="II4" s="196"/>
      <c r="IJ4" s="196"/>
      <c r="IK4" s="196"/>
      <c r="IL4" s="196"/>
      <c r="IM4" s="19"/>
      <c r="IN4" s="195"/>
      <c r="IO4" s="195"/>
      <c r="IP4" s="196"/>
      <c r="IQ4" s="196"/>
      <c r="IR4" s="196"/>
      <c r="IS4" s="196"/>
      <c r="IT4" s="196"/>
      <c r="IU4" s="196"/>
      <c r="IV4" s="196"/>
      <c r="IW4" s="196"/>
      <c r="IX4" s="196"/>
      <c r="IY4" s="196"/>
      <c r="IZ4" s="19"/>
      <c r="JA4" s="195"/>
      <c r="JB4" s="195"/>
      <c r="JC4" s="196"/>
      <c r="JD4" s="196"/>
      <c r="JE4" s="196"/>
      <c r="JF4" s="196"/>
      <c r="JG4" s="196"/>
      <c r="JH4" s="196"/>
      <c r="JI4" s="196"/>
      <c r="JJ4" s="196"/>
      <c r="JK4" s="196"/>
      <c r="JL4" s="196"/>
      <c r="JM4" s="19"/>
      <c r="JN4" s="195"/>
      <c r="JO4" s="195"/>
      <c r="JP4" s="196"/>
      <c r="JQ4" s="196"/>
      <c r="JR4" s="196"/>
      <c r="JS4" s="196"/>
      <c r="JT4" s="196"/>
      <c r="JU4" s="196"/>
      <c r="JV4" s="196"/>
      <c r="JW4" s="196"/>
      <c r="JX4" s="196"/>
      <c r="JY4" s="196"/>
      <c r="JZ4" s="19"/>
      <c r="KA4" s="195"/>
      <c r="KB4" s="195"/>
      <c r="KC4" s="196"/>
      <c r="KD4" s="196"/>
      <c r="KE4" s="196"/>
      <c r="KF4" s="196"/>
      <c r="KG4" s="196"/>
      <c r="KH4" s="196"/>
      <c r="KI4" s="196"/>
      <c r="KJ4" s="196"/>
      <c r="KK4" s="196"/>
      <c r="KL4" s="196"/>
      <c r="KM4" s="19"/>
      <c r="KN4" s="195"/>
      <c r="KO4" s="195"/>
      <c r="KP4" s="196"/>
      <c r="KQ4" s="196"/>
      <c r="KR4" s="196"/>
      <c r="KS4" s="196"/>
      <c r="KT4" s="196"/>
      <c r="KU4" s="196"/>
      <c r="KV4" s="196"/>
      <c r="KW4" s="196"/>
      <c r="KX4" s="196"/>
      <c r="KY4" s="196"/>
      <c r="KZ4" s="19"/>
      <c r="LA4" s="195"/>
      <c r="LB4" s="195"/>
      <c r="LC4" s="196"/>
      <c r="LD4" s="196"/>
      <c r="LE4" s="196"/>
      <c r="LF4" s="196"/>
      <c r="LG4" s="196"/>
      <c r="LH4" s="196"/>
      <c r="LI4" s="196"/>
      <c r="LJ4" s="196"/>
      <c r="LK4" s="196"/>
      <c r="LL4" s="196"/>
      <c r="LM4" s="19"/>
      <c r="LN4" s="195"/>
      <c r="LO4" s="195"/>
      <c r="LP4" s="196"/>
      <c r="LQ4" s="196"/>
      <c r="LR4" s="196"/>
      <c r="LS4" s="196"/>
      <c r="LT4" s="196"/>
      <c r="LU4" s="196"/>
      <c r="LV4" s="196"/>
      <c r="LW4" s="196"/>
      <c r="LX4" s="196"/>
      <c r="LY4" s="196"/>
      <c r="LZ4" s="19"/>
      <c r="MA4" s="195"/>
      <c r="MB4" s="195"/>
      <c r="MC4" s="196"/>
      <c r="MD4" s="196"/>
      <c r="ME4" s="196"/>
      <c r="MF4" s="196"/>
      <c r="MG4" s="196"/>
      <c r="MH4" s="196"/>
      <c r="MI4" s="196"/>
      <c r="MJ4" s="196"/>
      <c r="MK4" s="196"/>
      <c r="ML4" s="196"/>
      <c r="MM4" s="19"/>
      <c r="MN4" s="195"/>
      <c r="MO4" s="195"/>
      <c r="MP4" s="196"/>
      <c r="MQ4" s="196"/>
      <c r="MR4" s="196"/>
      <c r="MS4" s="196"/>
      <c r="MT4" s="196"/>
      <c r="MU4" s="196"/>
      <c r="MV4" s="196"/>
      <c r="MW4" s="196"/>
      <c r="MX4" s="196"/>
      <c r="MY4" s="196"/>
      <c r="MZ4" s="19"/>
      <c r="NA4" s="195"/>
      <c r="NB4" s="195"/>
      <c r="NC4" s="196"/>
      <c r="ND4" s="196"/>
      <c r="NE4" s="196"/>
      <c r="NF4" s="196"/>
      <c r="NG4" s="196"/>
      <c r="NH4" s="196"/>
      <c r="NI4" s="196"/>
      <c r="NJ4" s="196"/>
      <c r="NK4" s="196"/>
      <c r="NL4" s="196"/>
      <c r="NM4" s="19"/>
      <c r="NN4" s="195"/>
      <c r="NO4" s="195"/>
      <c r="NP4" s="196"/>
      <c r="NQ4" s="196"/>
      <c r="NR4" s="196"/>
      <c r="NS4" s="196"/>
      <c r="NT4" s="196"/>
      <c r="NU4" s="196"/>
      <c r="NV4" s="196"/>
      <c r="NW4" s="196"/>
      <c r="NX4" s="196"/>
      <c r="NY4" s="196"/>
      <c r="NZ4" s="19"/>
      <c r="OA4" s="195"/>
      <c r="OB4" s="195"/>
      <c r="OC4" s="196"/>
      <c r="OD4" s="196"/>
      <c r="OE4" s="196"/>
      <c r="OF4" s="196"/>
      <c r="OG4" s="196"/>
      <c r="OH4" s="196"/>
      <c r="OI4" s="196"/>
      <c r="OJ4" s="196"/>
      <c r="OK4" s="196"/>
      <c r="OL4" s="196"/>
      <c r="OM4" s="19"/>
      <c r="ON4" s="195"/>
      <c r="OO4" s="195"/>
      <c r="OP4" s="196"/>
      <c r="OQ4" s="196"/>
      <c r="OR4" s="196"/>
      <c r="OS4" s="196"/>
      <c r="OT4" s="196"/>
      <c r="OU4" s="196"/>
      <c r="OV4" s="196"/>
      <c r="OW4" s="196"/>
      <c r="OX4" s="196"/>
      <c r="OY4" s="196"/>
      <c r="OZ4" s="19"/>
      <c r="PA4" s="195"/>
      <c r="PB4" s="195"/>
      <c r="PC4" s="196"/>
      <c r="PD4" s="196"/>
      <c r="PE4" s="196"/>
      <c r="PF4" s="196"/>
      <c r="PG4" s="196"/>
      <c r="PH4" s="196"/>
      <c r="PI4" s="196"/>
      <c r="PJ4" s="196"/>
      <c r="PK4" s="196"/>
      <c r="PL4" s="196"/>
      <c r="PM4" s="19"/>
      <c r="PN4" s="195"/>
      <c r="PO4" s="195"/>
      <c r="PP4" s="196"/>
      <c r="PQ4" s="196"/>
      <c r="PR4" s="196"/>
      <c r="PS4" s="196"/>
      <c r="PT4" s="196"/>
      <c r="PU4" s="196"/>
      <c r="PV4" s="196"/>
      <c r="PW4" s="196"/>
      <c r="PX4" s="196"/>
      <c r="PY4" s="196"/>
      <c r="PZ4" s="19"/>
      <c r="QA4" s="195"/>
      <c r="QB4" s="195"/>
      <c r="QC4" s="196"/>
      <c r="QD4" s="196"/>
      <c r="QE4" s="196"/>
      <c r="QF4" s="196"/>
      <c r="QG4" s="196"/>
      <c r="QH4" s="196"/>
      <c r="QI4" s="196"/>
      <c r="QJ4" s="196"/>
      <c r="QK4" s="196"/>
      <c r="QL4" s="196"/>
      <c r="QM4" s="19"/>
      <c r="QN4" s="195"/>
      <c r="QO4" s="195"/>
      <c r="QP4" s="196"/>
      <c r="QQ4" s="196"/>
      <c r="QR4" s="196"/>
      <c r="QS4" s="196"/>
      <c r="QT4" s="196"/>
      <c r="QU4" s="196"/>
      <c r="QV4" s="196"/>
      <c r="QW4" s="196"/>
      <c r="QX4" s="196"/>
      <c r="QY4" s="196"/>
      <c r="QZ4" s="19"/>
      <c r="RA4" s="195"/>
      <c r="RB4" s="195"/>
      <c r="RC4" s="196"/>
      <c r="RD4" s="196"/>
      <c r="RE4" s="196"/>
      <c r="RF4" s="196"/>
      <c r="RG4" s="196"/>
      <c r="RH4" s="196"/>
      <c r="RI4" s="196"/>
      <c r="RJ4" s="196"/>
      <c r="RK4" s="196"/>
      <c r="RL4" s="196"/>
      <c r="RM4" s="19"/>
      <c r="RN4" s="195"/>
      <c r="RO4" s="195"/>
      <c r="RP4" s="196"/>
      <c r="RQ4" s="196"/>
      <c r="RR4" s="196"/>
      <c r="RS4" s="196"/>
      <c r="RT4" s="196"/>
      <c r="RU4" s="196"/>
      <c r="RV4" s="196"/>
      <c r="RW4" s="196"/>
      <c r="RX4" s="196"/>
      <c r="RY4" s="196"/>
      <c r="RZ4" s="19"/>
      <c r="SA4" s="195"/>
      <c r="SB4" s="195"/>
      <c r="SC4" s="196"/>
      <c r="SD4" s="196"/>
      <c r="SE4" s="196"/>
      <c r="SF4" s="196"/>
      <c r="SG4" s="196"/>
      <c r="SH4" s="196"/>
      <c r="SI4" s="196"/>
      <c r="SJ4" s="196"/>
      <c r="SK4" s="196"/>
      <c r="SL4" s="196"/>
      <c r="SM4" s="19"/>
    </row>
    <row r="5" spans="1:507" ht="15" customHeight="1">
      <c r="A5" s="195"/>
      <c r="B5" s="195"/>
      <c r="C5" s="196"/>
      <c r="D5" s="196"/>
      <c r="E5" s="196"/>
      <c r="F5" s="196"/>
      <c r="G5" s="196"/>
      <c r="H5" s="196"/>
      <c r="I5" s="196"/>
      <c r="J5" s="196"/>
      <c r="K5" s="196"/>
      <c r="L5" s="196"/>
      <c r="M5" s="19"/>
      <c r="N5" s="195"/>
      <c r="O5" s="195"/>
      <c r="P5" s="196"/>
      <c r="Q5" s="196"/>
      <c r="R5" s="196"/>
      <c r="S5" s="196"/>
      <c r="T5" s="196"/>
      <c r="U5" s="196"/>
      <c r="V5" s="196"/>
      <c r="W5" s="196"/>
      <c r="X5" s="196"/>
      <c r="Y5" s="196"/>
      <c r="Z5" s="19"/>
      <c r="AA5" s="195"/>
      <c r="AB5" s="195"/>
      <c r="AC5" s="196"/>
      <c r="AD5" s="196"/>
      <c r="AE5" s="196"/>
      <c r="AF5" s="196"/>
      <c r="AG5" s="196"/>
      <c r="AH5" s="196"/>
      <c r="AI5" s="196"/>
      <c r="AJ5" s="196"/>
      <c r="AK5" s="196"/>
      <c r="AL5" s="196"/>
      <c r="AM5" s="19"/>
      <c r="AN5" s="195"/>
      <c r="AO5" s="195"/>
      <c r="AP5" s="196"/>
      <c r="AQ5" s="196"/>
      <c r="AR5" s="196"/>
      <c r="AS5" s="196"/>
      <c r="AT5" s="196"/>
      <c r="AU5" s="196"/>
      <c r="AV5" s="196"/>
      <c r="AW5" s="196"/>
      <c r="AX5" s="196"/>
      <c r="AY5" s="196"/>
      <c r="AZ5" s="19"/>
      <c r="BA5" s="195"/>
      <c r="BB5" s="195"/>
      <c r="BC5" s="196"/>
      <c r="BD5" s="196"/>
      <c r="BE5" s="196"/>
      <c r="BF5" s="196"/>
      <c r="BG5" s="196"/>
      <c r="BH5" s="196"/>
      <c r="BI5" s="196"/>
      <c r="BJ5" s="196"/>
      <c r="BK5" s="196"/>
      <c r="BL5" s="196"/>
      <c r="BM5" s="19"/>
      <c r="BN5" s="195"/>
      <c r="BO5" s="195"/>
      <c r="BP5" s="196"/>
      <c r="BQ5" s="196"/>
      <c r="BR5" s="196"/>
      <c r="BS5" s="196"/>
      <c r="BT5" s="196"/>
      <c r="BU5" s="196"/>
      <c r="BV5" s="196"/>
      <c r="BW5" s="196"/>
      <c r="BX5" s="196"/>
      <c r="BY5" s="196"/>
      <c r="BZ5" s="19"/>
      <c r="CA5" s="195"/>
      <c r="CB5" s="195"/>
      <c r="CC5" s="196"/>
      <c r="CD5" s="196"/>
      <c r="CE5" s="196"/>
      <c r="CF5" s="196"/>
      <c r="CG5" s="196"/>
      <c r="CH5" s="196"/>
      <c r="CI5" s="196"/>
      <c r="CJ5" s="196"/>
      <c r="CK5" s="196"/>
      <c r="CL5" s="196"/>
      <c r="CM5" s="19"/>
      <c r="CN5" s="195"/>
      <c r="CO5" s="195"/>
      <c r="CP5" s="196"/>
      <c r="CQ5" s="196"/>
      <c r="CR5" s="196"/>
      <c r="CS5" s="196"/>
      <c r="CT5" s="196"/>
      <c r="CU5" s="196"/>
      <c r="CV5" s="196"/>
      <c r="CW5" s="196"/>
      <c r="CX5" s="196"/>
      <c r="CY5" s="196"/>
      <c r="CZ5" s="19"/>
      <c r="DA5" s="195"/>
      <c r="DB5" s="195"/>
      <c r="DC5" s="196"/>
      <c r="DD5" s="196"/>
      <c r="DE5" s="196"/>
      <c r="DF5" s="196"/>
      <c r="DG5" s="196"/>
      <c r="DH5" s="196"/>
      <c r="DI5" s="196"/>
      <c r="DJ5" s="196"/>
      <c r="DK5" s="196"/>
      <c r="DL5" s="196"/>
      <c r="DM5" s="19"/>
      <c r="DN5" s="195"/>
      <c r="DO5" s="195"/>
      <c r="DP5" s="196"/>
      <c r="DQ5" s="196"/>
      <c r="DR5" s="196"/>
      <c r="DS5" s="196"/>
      <c r="DT5" s="196"/>
      <c r="DU5" s="196"/>
      <c r="DV5" s="196"/>
      <c r="DW5" s="196"/>
      <c r="DX5" s="196"/>
      <c r="DY5" s="196"/>
      <c r="DZ5" s="19"/>
      <c r="EA5" s="195"/>
      <c r="EB5" s="195"/>
      <c r="EC5" s="196"/>
      <c r="ED5" s="196"/>
      <c r="EE5" s="196"/>
      <c r="EF5" s="196"/>
      <c r="EG5" s="196"/>
      <c r="EH5" s="196"/>
      <c r="EI5" s="196"/>
      <c r="EJ5" s="196"/>
      <c r="EK5" s="196"/>
      <c r="EL5" s="196"/>
      <c r="EM5" s="19"/>
      <c r="EN5" s="195"/>
      <c r="EO5" s="195"/>
      <c r="EP5" s="196"/>
      <c r="EQ5" s="196"/>
      <c r="ER5" s="196"/>
      <c r="ES5" s="196"/>
      <c r="ET5" s="196"/>
      <c r="EU5" s="196"/>
      <c r="EV5" s="196"/>
      <c r="EW5" s="196"/>
      <c r="EX5" s="196"/>
      <c r="EY5" s="196"/>
      <c r="EZ5" s="19"/>
      <c r="FA5" s="195"/>
      <c r="FB5" s="195"/>
      <c r="FC5" s="196"/>
      <c r="FD5" s="196"/>
      <c r="FE5" s="196"/>
      <c r="FF5" s="196"/>
      <c r="FG5" s="196"/>
      <c r="FH5" s="196"/>
      <c r="FI5" s="196"/>
      <c r="FJ5" s="196"/>
      <c r="FK5" s="196"/>
      <c r="FL5" s="196"/>
      <c r="FM5" s="19"/>
      <c r="FN5" s="195"/>
      <c r="FO5" s="195"/>
      <c r="FP5" s="196"/>
      <c r="FQ5" s="196"/>
      <c r="FR5" s="196"/>
      <c r="FS5" s="196"/>
      <c r="FT5" s="196"/>
      <c r="FU5" s="196"/>
      <c r="FV5" s="196"/>
      <c r="FW5" s="196"/>
      <c r="FX5" s="196"/>
      <c r="FY5" s="196"/>
      <c r="FZ5" s="19"/>
      <c r="GA5" s="195"/>
      <c r="GB5" s="195"/>
      <c r="GC5" s="196"/>
      <c r="GD5" s="196"/>
      <c r="GE5" s="196"/>
      <c r="GF5" s="196"/>
      <c r="GG5" s="196"/>
      <c r="GH5" s="196"/>
      <c r="GI5" s="196"/>
      <c r="GJ5" s="196"/>
      <c r="GK5" s="196"/>
      <c r="GL5" s="196"/>
      <c r="GM5" s="19"/>
      <c r="GN5" s="195"/>
      <c r="GO5" s="195"/>
      <c r="GP5" s="196"/>
      <c r="GQ5" s="196"/>
      <c r="GR5" s="196"/>
      <c r="GS5" s="196"/>
      <c r="GT5" s="196"/>
      <c r="GU5" s="196"/>
      <c r="GV5" s="196"/>
      <c r="GW5" s="196"/>
      <c r="GX5" s="196"/>
      <c r="GY5" s="196"/>
      <c r="GZ5" s="19"/>
      <c r="HA5" s="195"/>
      <c r="HB5" s="195"/>
      <c r="HC5" s="196"/>
      <c r="HD5" s="196"/>
      <c r="HE5" s="196"/>
      <c r="HF5" s="196"/>
      <c r="HG5" s="196"/>
      <c r="HH5" s="196"/>
      <c r="HI5" s="196"/>
      <c r="HJ5" s="196"/>
      <c r="HK5" s="196"/>
      <c r="HL5" s="196"/>
      <c r="HM5" s="19"/>
      <c r="HN5" s="195"/>
      <c r="HO5" s="195"/>
      <c r="HP5" s="196"/>
      <c r="HQ5" s="196"/>
      <c r="HR5" s="196"/>
      <c r="HS5" s="196"/>
      <c r="HT5" s="196"/>
      <c r="HU5" s="196"/>
      <c r="HV5" s="196"/>
      <c r="HW5" s="196"/>
      <c r="HX5" s="196"/>
      <c r="HY5" s="196"/>
      <c r="HZ5" s="19"/>
      <c r="IA5" s="195"/>
      <c r="IB5" s="195"/>
      <c r="IC5" s="196"/>
      <c r="ID5" s="196"/>
      <c r="IE5" s="196"/>
      <c r="IF5" s="196"/>
      <c r="IG5" s="196"/>
      <c r="IH5" s="196"/>
      <c r="II5" s="196"/>
      <c r="IJ5" s="196"/>
      <c r="IK5" s="196"/>
      <c r="IL5" s="196"/>
      <c r="IM5" s="19"/>
      <c r="IN5" s="195"/>
      <c r="IO5" s="195"/>
      <c r="IP5" s="196"/>
      <c r="IQ5" s="196"/>
      <c r="IR5" s="196"/>
      <c r="IS5" s="196"/>
      <c r="IT5" s="196"/>
      <c r="IU5" s="196"/>
      <c r="IV5" s="196"/>
      <c r="IW5" s="196"/>
      <c r="IX5" s="196"/>
      <c r="IY5" s="196"/>
      <c r="IZ5" s="19"/>
      <c r="JA5" s="195"/>
      <c r="JB5" s="195"/>
      <c r="JC5" s="196"/>
      <c r="JD5" s="196"/>
      <c r="JE5" s="196"/>
      <c r="JF5" s="196"/>
      <c r="JG5" s="196"/>
      <c r="JH5" s="196"/>
      <c r="JI5" s="196"/>
      <c r="JJ5" s="196"/>
      <c r="JK5" s="196"/>
      <c r="JL5" s="196"/>
      <c r="JM5" s="19"/>
      <c r="JN5" s="195"/>
      <c r="JO5" s="195"/>
      <c r="JP5" s="196"/>
      <c r="JQ5" s="196"/>
      <c r="JR5" s="196"/>
      <c r="JS5" s="196"/>
      <c r="JT5" s="196"/>
      <c r="JU5" s="196"/>
      <c r="JV5" s="196"/>
      <c r="JW5" s="196"/>
      <c r="JX5" s="196"/>
      <c r="JY5" s="196"/>
      <c r="JZ5" s="19"/>
      <c r="KA5" s="195"/>
      <c r="KB5" s="195"/>
      <c r="KC5" s="196"/>
      <c r="KD5" s="196"/>
      <c r="KE5" s="196"/>
      <c r="KF5" s="196"/>
      <c r="KG5" s="196"/>
      <c r="KH5" s="196"/>
      <c r="KI5" s="196"/>
      <c r="KJ5" s="196"/>
      <c r="KK5" s="196"/>
      <c r="KL5" s="196"/>
      <c r="KM5" s="19"/>
      <c r="KN5" s="195"/>
      <c r="KO5" s="195"/>
      <c r="KP5" s="196"/>
      <c r="KQ5" s="196"/>
      <c r="KR5" s="196"/>
      <c r="KS5" s="196"/>
      <c r="KT5" s="196"/>
      <c r="KU5" s="196"/>
      <c r="KV5" s="196"/>
      <c r="KW5" s="196"/>
      <c r="KX5" s="196"/>
      <c r="KY5" s="196"/>
      <c r="KZ5" s="19"/>
      <c r="LA5" s="195"/>
      <c r="LB5" s="195"/>
      <c r="LC5" s="196"/>
      <c r="LD5" s="196"/>
      <c r="LE5" s="196"/>
      <c r="LF5" s="196"/>
      <c r="LG5" s="196"/>
      <c r="LH5" s="196"/>
      <c r="LI5" s="196"/>
      <c r="LJ5" s="196"/>
      <c r="LK5" s="196"/>
      <c r="LL5" s="196"/>
      <c r="LM5" s="19"/>
      <c r="LN5" s="195"/>
      <c r="LO5" s="195"/>
      <c r="LP5" s="196"/>
      <c r="LQ5" s="196"/>
      <c r="LR5" s="196"/>
      <c r="LS5" s="196"/>
      <c r="LT5" s="196"/>
      <c r="LU5" s="196"/>
      <c r="LV5" s="196"/>
      <c r="LW5" s="196"/>
      <c r="LX5" s="196"/>
      <c r="LY5" s="196"/>
      <c r="LZ5" s="19"/>
      <c r="MA5" s="195"/>
      <c r="MB5" s="195"/>
      <c r="MC5" s="196"/>
      <c r="MD5" s="196"/>
      <c r="ME5" s="196"/>
      <c r="MF5" s="196"/>
      <c r="MG5" s="196"/>
      <c r="MH5" s="196"/>
      <c r="MI5" s="196"/>
      <c r="MJ5" s="196"/>
      <c r="MK5" s="196"/>
      <c r="ML5" s="196"/>
      <c r="MM5" s="19"/>
      <c r="MN5" s="195"/>
      <c r="MO5" s="195"/>
      <c r="MP5" s="196"/>
      <c r="MQ5" s="196"/>
      <c r="MR5" s="196"/>
      <c r="MS5" s="196"/>
      <c r="MT5" s="196"/>
      <c r="MU5" s="196"/>
      <c r="MV5" s="196"/>
      <c r="MW5" s="196"/>
      <c r="MX5" s="196"/>
      <c r="MY5" s="196"/>
      <c r="MZ5" s="19"/>
      <c r="NA5" s="195"/>
      <c r="NB5" s="195"/>
      <c r="NC5" s="196"/>
      <c r="ND5" s="196"/>
      <c r="NE5" s="196"/>
      <c r="NF5" s="196"/>
      <c r="NG5" s="196"/>
      <c r="NH5" s="196"/>
      <c r="NI5" s="196"/>
      <c r="NJ5" s="196"/>
      <c r="NK5" s="196"/>
      <c r="NL5" s="196"/>
      <c r="NM5" s="19"/>
      <c r="NN5" s="195"/>
      <c r="NO5" s="195"/>
      <c r="NP5" s="196"/>
      <c r="NQ5" s="196"/>
      <c r="NR5" s="196"/>
      <c r="NS5" s="196"/>
      <c r="NT5" s="196"/>
      <c r="NU5" s="196"/>
      <c r="NV5" s="196"/>
      <c r="NW5" s="196"/>
      <c r="NX5" s="196"/>
      <c r="NY5" s="196"/>
      <c r="NZ5" s="19"/>
      <c r="OA5" s="195"/>
      <c r="OB5" s="195"/>
      <c r="OC5" s="196"/>
      <c r="OD5" s="196"/>
      <c r="OE5" s="196"/>
      <c r="OF5" s="196"/>
      <c r="OG5" s="196"/>
      <c r="OH5" s="196"/>
      <c r="OI5" s="196"/>
      <c r="OJ5" s="196"/>
      <c r="OK5" s="196"/>
      <c r="OL5" s="196"/>
      <c r="OM5" s="19"/>
      <c r="ON5" s="195"/>
      <c r="OO5" s="195"/>
      <c r="OP5" s="196"/>
      <c r="OQ5" s="196"/>
      <c r="OR5" s="196"/>
      <c r="OS5" s="196"/>
      <c r="OT5" s="196"/>
      <c r="OU5" s="196"/>
      <c r="OV5" s="196"/>
      <c r="OW5" s="196"/>
      <c r="OX5" s="196"/>
      <c r="OY5" s="196"/>
      <c r="OZ5" s="19"/>
      <c r="PA5" s="195"/>
      <c r="PB5" s="195"/>
      <c r="PC5" s="196"/>
      <c r="PD5" s="196"/>
      <c r="PE5" s="196"/>
      <c r="PF5" s="196"/>
      <c r="PG5" s="196"/>
      <c r="PH5" s="196"/>
      <c r="PI5" s="196"/>
      <c r="PJ5" s="196"/>
      <c r="PK5" s="196"/>
      <c r="PL5" s="196"/>
      <c r="PM5" s="19"/>
      <c r="PN5" s="195"/>
      <c r="PO5" s="195"/>
      <c r="PP5" s="196"/>
      <c r="PQ5" s="196"/>
      <c r="PR5" s="196"/>
      <c r="PS5" s="196"/>
      <c r="PT5" s="196"/>
      <c r="PU5" s="196"/>
      <c r="PV5" s="196"/>
      <c r="PW5" s="196"/>
      <c r="PX5" s="196"/>
      <c r="PY5" s="196"/>
      <c r="PZ5" s="19"/>
      <c r="QA5" s="195"/>
      <c r="QB5" s="195"/>
      <c r="QC5" s="196"/>
      <c r="QD5" s="196"/>
      <c r="QE5" s="196"/>
      <c r="QF5" s="196"/>
      <c r="QG5" s="196"/>
      <c r="QH5" s="196"/>
      <c r="QI5" s="196"/>
      <c r="QJ5" s="196"/>
      <c r="QK5" s="196"/>
      <c r="QL5" s="196"/>
      <c r="QM5" s="19"/>
      <c r="QN5" s="195"/>
      <c r="QO5" s="195"/>
      <c r="QP5" s="196"/>
      <c r="QQ5" s="196"/>
      <c r="QR5" s="196"/>
      <c r="QS5" s="196"/>
      <c r="QT5" s="196"/>
      <c r="QU5" s="196"/>
      <c r="QV5" s="196"/>
      <c r="QW5" s="196"/>
      <c r="QX5" s="196"/>
      <c r="QY5" s="196"/>
      <c r="QZ5" s="19"/>
      <c r="RA5" s="195"/>
      <c r="RB5" s="195"/>
      <c r="RC5" s="196"/>
      <c r="RD5" s="196"/>
      <c r="RE5" s="196"/>
      <c r="RF5" s="196"/>
      <c r="RG5" s="196"/>
      <c r="RH5" s="196"/>
      <c r="RI5" s="196"/>
      <c r="RJ5" s="196"/>
      <c r="RK5" s="196"/>
      <c r="RL5" s="196"/>
      <c r="RM5" s="19"/>
      <c r="RN5" s="195"/>
      <c r="RO5" s="195"/>
      <c r="RP5" s="196"/>
      <c r="RQ5" s="196"/>
      <c r="RR5" s="196"/>
      <c r="RS5" s="196"/>
      <c r="RT5" s="196"/>
      <c r="RU5" s="196"/>
      <c r="RV5" s="196"/>
      <c r="RW5" s="196"/>
      <c r="RX5" s="196"/>
      <c r="RY5" s="196"/>
      <c r="RZ5" s="19"/>
      <c r="SA5" s="195"/>
      <c r="SB5" s="195"/>
      <c r="SC5" s="196"/>
      <c r="SD5" s="196"/>
      <c r="SE5" s="196"/>
      <c r="SF5" s="196"/>
      <c r="SG5" s="196"/>
      <c r="SH5" s="196"/>
      <c r="SI5" s="196"/>
      <c r="SJ5" s="196"/>
      <c r="SK5" s="196"/>
      <c r="SL5" s="196"/>
      <c r="SM5" s="19"/>
    </row>
    <row r="6" spans="1:507" ht="17.100000000000001" customHeight="1">
      <c r="A6" s="104"/>
      <c r="B6" s="165">
        <f>IF(C9="","",C9)</f>
        <v>44401</v>
      </c>
      <c r="C6" s="165"/>
      <c r="D6" s="105"/>
      <c r="E6" s="47" t="s">
        <v>40</v>
      </c>
      <c r="F6" s="47"/>
      <c r="G6" s="49"/>
      <c r="H6" s="32">
        <f>IF(C9="","",MAX(C9:C46))</f>
        <v>44408</v>
      </c>
      <c r="I6" s="48"/>
      <c r="J6" s="52"/>
      <c r="K6" s="108"/>
      <c r="L6" s="108"/>
      <c r="M6" s="19"/>
      <c r="N6" s="104"/>
      <c r="O6" s="165">
        <f>IF(P9="","",P9)</f>
        <v>44409</v>
      </c>
      <c r="P6" s="165"/>
      <c r="Q6" s="105"/>
      <c r="R6" s="101" t="s">
        <v>36</v>
      </c>
      <c r="S6" s="101"/>
      <c r="T6" s="49"/>
      <c r="U6" s="102">
        <f>IF(P9="","",MAX(P9:P46))</f>
        <v>44439</v>
      </c>
      <c r="V6" s="53"/>
      <c r="W6" s="31"/>
      <c r="X6" s="108"/>
      <c r="Y6" s="108"/>
      <c r="Z6" s="19"/>
      <c r="AA6" s="104"/>
      <c r="AB6" s="165">
        <f>IF(AC9="","",AC9)</f>
        <v>44440</v>
      </c>
      <c r="AC6" s="165"/>
      <c r="AD6" s="105"/>
      <c r="AE6" s="101" t="s">
        <v>36</v>
      </c>
      <c r="AF6" s="101"/>
      <c r="AG6" s="49"/>
      <c r="AH6" s="102">
        <f>IF(AC9="","",MAX(AC9:AC46))</f>
        <v>44469</v>
      </c>
      <c r="AI6" s="53"/>
      <c r="AJ6" s="52"/>
      <c r="AK6" s="103"/>
      <c r="AL6" s="103"/>
      <c r="AM6" s="19"/>
      <c r="AN6" s="104"/>
      <c r="AO6" s="165">
        <f>IF(AP9="","",AP9)</f>
        <v>44470</v>
      </c>
      <c r="AP6" s="165"/>
      <c r="AQ6" s="105"/>
      <c r="AR6" s="101" t="s">
        <v>36</v>
      </c>
      <c r="AS6" s="101"/>
      <c r="AT6" s="49"/>
      <c r="AU6" s="102">
        <f>IF(AP9="","",MAX(AP9:AP46))</f>
        <v>44500</v>
      </c>
      <c r="AV6" s="53"/>
      <c r="AW6" s="52"/>
      <c r="AX6" s="52"/>
      <c r="AY6" s="52"/>
      <c r="AZ6" s="19"/>
      <c r="BA6" s="104"/>
      <c r="BB6" s="165">
        <f>IF(BC9="","",BC9)</f>
        <v>44501</v>
      </c>
      <c r="BC6" s="165"/>
      <c r="BD6" s="105"/>
      <c r="BE6" s="101" t="s">
        <v>36</v>
      </c>
      <c r="BF6" s="101"/>
      <c r="BG6" s="49"/>
      <c r="BH6" s="102">
        <f>IF(BC9="","",MAX(BC9:BC46))</f>
        <v>44530</v>
      </c>
      <c r="BI6" s="53"/>
      <c r="BJ6" s="52"/>
      <c r="BK6" s="52"/>
      <c r="BL6" s="52"/>
      <c r="BM6" s="19"/>
      <c r="BN6" s="104"/>
      <c r="BO6" s="165">
        <f>IF(BP9="","",BP9)</f>
        <v>44531</v>
      </c>
      <c r="BP6" s="165"/>
      <c r="BQ6" s="105"/>
      <c r="BR6" s="101" t="s">
        <v>36</v>
      </c>
      <c r="BS6" s="101"/>
      <c r="BT6" s="49"/>
      <c r="BU6" s="102">
        <f>IF(BP9="","",MAX(BP9:BP46))</f>
        <v>44561</v>
      </c>
      <c r="BV6" s="53"/>
      <c r="BW6" s="52"/>
      <c r="BX6" s="52"/>
      <c r="BY6" s="52"/>
      <c r="BZ6" s="19"/>
      <c r="CA6" s="104"/>
      <c r="CB6" s="165">
        <f>IF(CC9="","",CC9)</f>
        <v>44562</v>
      </c>
      <c r="CC6" s="165"/>
      <c r="CD6" s="105"/>
      <c r="CE6" s="101" t="s">
        <v>36</v>
      </c>
      <c r="CF6" s="101"/>
      <c r="CG6" s="49"/>
      <c r="CH6" s="102">
        <f>IF(CC9="","",MAX(CC9:CC46))</f>
        <v>44571</v>
      </c>
      <c r="CI6" s="53"/>
      <c r="CJ6" s="52"/>
      <c r="CK6" s="52"/>
      <c r="CL6" s="52"/>
      <c r="CM6" s="19"/>
      <c r="CN6" s="104"/>
      <c r="CO6" s="165" t="str">
        <f>IF(CP9="","",CP9)</f>
        <v/>
      </c>
      <c r="CP6" s="165"/>
      <c r="CQ6" s="105"/>
      <c r="CR6" s="101" t="s">
        <v>36</v>
      </c>
      <c r="CS6" s="101"/>
      <c r="CT6" s="49"/>
      <c r="CU6" s="102" t="str">
        <f>IF(CP9="","",MAX(CP9:CP46))</f>
        <v/>
      </c>
      <c r="CV6" s="53"/>
      <c r="CW6" s="52"/>
      <c r="CX6" s="52"/>
      <c r="CY6" s="52"/>
      <c r="CZ6" s="19"/>
      <c r="DA6" s="104"/>
      <c r="DB6" s="165" t="str">
        <f>IF(DC9="","",DC9)</f>
        <v/>
      </c>
      <c r="DC6" s="165"/>
      <c r="DD6" s="105"/>
      <c r="DE6" s="101" t="s">
        <v>36</v>
      </c>
      <c r="DF6" s="101"/>
      <c r="DG6" s="49"/>
      <c r="DH6" s="102" t="str">
        <f>IF(DC9="","",MAX(DC9:DC46))</f>
        <v/>
      </c>
      <c r="DI6" s="53"/>
      <c r="DJ6" s="52"/>
      <c r="DK6" s="52"/>
      <c r="DL6" s="52"/>
      <c r="DM6" s="19"/>
      <c r="DN6" s="104"/>
      <c r="DO6" s="165" t="str">
        <f>IF(DP9="","",DP9)</f>
        <v/>
      </c>
      <c r="DP6" s="165"/>
      <c r="DQ6" s="105"/>
      <c r="DR6" s="101" t="s">
        <v>36</v>
      </c>
      <c r="DS6" s="101"/>
      <c r="DT6" s="49"/>
      <c r="DU6" s="102" t="str">
        <f>IF(DP9="","",MAX(DP9:DP46))</f>
        <v/>
      </c>
      <c r="DV6" s="53"/>
      <c r="DW6" s="52"/>
      <c r="DX6" s="52"/>
      <c r="DY6" s="52"/>
      <c r="DZ6" s="19"/>
      <c r="EA6" s="104"/>
      <c r="EB6" s="165" t="str">
        <f>IF(EC9="","",EC9)</f>
        <v/>
      </c>
      <c r="EC6" s="165"/>
      <c r="ED6" s="105"/>
      <c r="EE6" s="101" t="s">
        <v>36</v>
      </c>
      <c r="EF6" s="101"/>
      <c r="EG6" s="49"/>
      <c r="EH6" s="102" t="str">
        <f>IF(EC9="","",MAX(EC9:EC46))</f>
        <v/>
      </c>
      <c r="EI6" s="53"/>
      <c r="EJ6" s="52"/>
      <c r="EK6" s="52"/>
      <c r="EL6" s="52"/>
      <c r="EM6" s="19"/>
      <c r="EN6" s="104"/>
      <c r="EO6" s="165" t="str">
        <f>IF(EP9="","",EP9)</f>
        <v/>
      </c>
      <c r="EP6" s="165"/>
      <c r="EQ6" s="105"/>
      <c r="ER6" s="101" t="s">
        <v>36</v>
      </c>
      <c r="ES6" s="101"/>
      <c r="ET6" s="49"/>
      <c r="EU6" s="102" t="str">
        <f>IF(EP9="","",MAX(EP9:EP46))</f>
        <v/>
      </c>
      <c r="EV6" s="53"/>
      <c r="EW6" s="52"/>
      <c r="EX6" s="52"/>
      <c r="EY6" s="52"/>
      <c r="EZ6" s="19"/>
      <c r="FA6" s="104"/>
      <c r="FB6" s="165" t="str">
        <f>IF(FC9="","",FC9)</f>
        <v/>
      </c>
      <c r="FC6" s="165"/>
      <c r="FD6" s="105"/>
      <c r="FE6" s="101" t="s">
        <v>36</v>
      </c>
      <c r="FF6" s="101"/>
      <c r="FG6" s="49"/>
      <c r="FH6" s="102" t="str">
        <f>IF(FC9="","",MAX(FC9:FC46))</f>
        <v/>
      </c>
      <c r="FI6" s="53"/>
      <c r="FJ6" s="52"/>
      <c r="FK6" s="52"/>
      <c r="FL6" s="52"/>
      <c r="FM6" s="19"/>
      <c r="FN6" s="104"/>
      <c r="FO6" s="165" t="str">
        <f>IF(FP9="","",FP9)</f>
        <v/>
      </c>
      <c r="FP6" s="165"/>
      <c r="FQ6" s="105"/>
      <c r="FR6" s="101" t="s">
        <v>36</v>
      </c>
      <c r="FS6" s="101"/>
      <c r="FT6" s="49"/>
      <c r="FU6" s="102" t="str">
        <f>IF(FP9="","",MAX(FP9:FP46))</f>
        <v/>
      </c>
      <c r="FV6" s="53"/>
      <c r="FW6" s="52"/>
      <c r="FX6" s="52"/>
      <c r="FY6" s="52"/>
      <c r="FZ6" s="19"/>
      <c r="GA6" s="104"/>
      <c r="GB6" s="165" t="str">
        <f>IF(GC9="","",GC9)</f>
        <v/>
      </c>
      <c r="GC6" s="165"/>
      <c r="GD6" s="105"/>
      <c r="GE6" s="101" t="s">
        <v>36</v>
      </c>
      <c r="GF6" s="101"/>
      <c r="GG6" s="49"/>
      <c r="GH6" s="102" t="str">
        <f>IF(GC9="","",MAX(GC9:GC46))</f>
        <v/>
      </c>
      <c r="GI6" s="53"/>
      <c r="GJ6" s="52"/>
      <c r="GK6" s="52"/>
      <c r="GL6" s="52"/>
      <c r="GM6" s="19"/>
      <c r="GN6" s="104"/>
      <c r="GO6" s="165" t="str">
        <f>IF(GP9="","",GP9)</f>
        <v/>
      </c>
      <c r="GP6" s="165"/>
      <c r="GQ6" s="105"/>
      <c r="GR6" s="101" t="s">
        <v>36</v>
      </c>
      <c r="GS6" s="101"/>
      <c r="GT6" s="49"/>
      <c r="GU6" s="102" t="str">
        <f>IF(GP9="","",MAX(GP9:GP46))</f>
        <v/>
      </c>
      <c r="GV6" s="53"/>
      <c r="GW6" s="52"/>
      <c r="GX6" s="52"/>
      <c r="GY6" s="52"/>
      <c r="GZ6" s="19"/>
      <c r="HA6" s="104"/>
      <c r="HB6" s="165" t="str">
        <f>IF(HC9="","",HC9)</f>
        <v/>
      </c>
      <c r="HC6" s="165"/>
      <c r="HD6" s="105"/>
      <c r="HE6" s="101" t="s">
        <v>36</v>
      </c>
      <c r="HF6" s="101"/>
      <c r="HG6" s="49"/>
      <c r="HH6" s="102" t="str">
        <f>IF(HC9="","",MAX(HC9:HC46))</f>
        <v/>
      </c>
      <c r="HI6" s="53"/>
      <c r="HJ6" s="52"/>
      <c r="HK6" s="52"/>
      <c r="HL6" s="52"/>
      <c r="HM6" s="19"/>
      <c r="HN6" s="104"/>
      <c r="HO6" s="165" t="str">
        <f>IF(HP9="","",HP9)</f>
        <v/>
      </c>
      <c r="HP6" s="165"/>
      <c r="HQ6" s="105"/>
      <c r="HR6" s="101" t="s">
        <v>36</v>
      </c>
      <c r="HS6" s="101"/>
      <c r="HT6" s="49"/>
      <c r="HU6" s="102" t="str">
        <f>IF(HP9="","",MAX(HP9:HP46))</f>
        <v/>
      </c>
      <c r="HV6" s="71"/>
      <c r="HW6" s="70"/>
      <c r="HX6" s="70"/>
      <c r="HY6" s="70"/>
      <c r="HZ6" s="19"/>
      <c r="IA6" s="104"/>
      <c r="IB6" s="165" t="str">
        <f>IF(IC9="","",IC9)</f>
        <v/>
      </c>
      <c r="IC6" s="165"/>
      <c r="ID6" s="105"/>
      <c r="IE6" s="101" t="s">
        <v>36</v>
      </c>
      <c r="IF6" s="101"/>
      <c r="IG6" s="49"/>
      <c r="IH6" s="102" t="str">
        <f>IF(IC9="","",MAX(IC9:IC46))</f>
        <v/>
      </c>
      <c r="II6" s="71"/>
      <c r="IJ6" s="70"/>
      <c r="IK6" s="70"/>
      <c r="IL6" s="70"/>
      <c r="IM6" s="19"/>
      <c r="IN6" s="104"/>
      <c r="IO6" s="165" t="str">
        <f>IF(IP9="","",IP9)</f>
        <v/>
      </c>
      <c r="IP6" s="165"/>
      <c r="IQ6" s="105"/>
      <c r="IR6" s="101" t="s">
        <v>36</v>
      </c>
      <c r="IS6" s="101"/>
      <c r="IT6" s="49"/>
      <c r="IU6" s="102" t="str">
        <f>IF(IP9="","",MAX(IP9:IP46))</f>
        <v/>
      </c>
      <c r="IV6" s="71"/>
      <c r="IW6" s="70"/>
      <c r="IX6" s="70"/>
      <c r="IY6" s="70"/>
      <c r="IZ6" s="19"/>
      <c r="JA6" s="104"/>
      <c r="JB6" s="165" t="str">
        <f>IF(JC9="","",JC9)</f>
        <v/>
      </c>
      <c r="JC6" s="165"/>
      <c r="JD6" s="105"/>
      <c r="JE6" s="101" t="s">
        <v>36</v>
      </c>
      <c r="JF6" s="101"/>
      <c r="JG6" s="49"/>
      <c r="JH6" s="102" t="str">
        <f>IF(JC9="","",MAX(JC9:JC46))</f>
        <v/>
      </c>
      <c r="JI6" s="71"/>
      <c r="JJ6" s="70"/>
      <c r="JK6" s="70"/>
      <c r="JL6" s="70"/>
      <c r="JM6" s="19"/>
      <c r="JN6" s="104"/>
      <c r="JO6" s="165" t="str">
        <f>IF(JP9="","",JP9)</f>
        <v/>
      </c>
      <c r="JP6" s="165"/>
      <c r="JQ6" s="105"/>
      <c r="JR6" s="101" t="s">
        <v>36</v>
      </c>
      <c r="JS6" s="101"/>
      <c r="JT6" s="49"/>
      <c r="JU6" s="102" t="str">
        <f>IF(JP9="","",MAX(JP9:JP46))</f>
        <v/>
      </c>
      <c r="JV6" s="71"/>
      <c r="JW6" s="70"/>
      <c r="JX6" s="70"/>
      <c r="JY6" s="70"/>
      <c r="JZ6" s="19"/>
      <c r="KA6" s="104"/>
      <c r="KB6" s="165" t="str">
        <f>IF(KC9="","",KC9)</f>
        <v/>
      </c>
      <c r="KC6" s="165"/>
      <c r="KD6" s="105"/>
      <c r="KE6" s="101" t="s">
        <v>36</v>
      </c>
      <c r="KF6" s="101"/>
      <c r="KG6" s="49"/>
      <c r="KH6" s="102" t="str">
        <f>IF(KC9="","",MAX(KC9:KC46))</f>
        <v/>
      </c>
      <c r="KI6" s="71"/>
      <c r="KJ6" s="70"/>
      <c r="KK6" s="70"/>
      <c r="KL6" s="70"/>
      <c r="KM6" s="19"/>
      <c r="KN6" s="104"/>
      <c r="KO6" s="165" t="str">
        <f>IF(KP9="","",KP9)</f>
        <v/>
      </c>
      <c r="KP6" s="165"/>
      <c r="KQ6" s="105"/>
      <c r="KR6" s="101" t="s">
        <v>36</v>
      </c>
      <c r="KS6" s="101"/>
      <c r="KT6" s="49"/>
      <c r="KU6" s="102" t="str">
        <f>IF(KP9="","",MAX(KP9:KP46))</f>
        <v/>
      </c>
      <c r="KV6" s="71"/>
      <c r="KW6" s="70"/>
      <c r="KX6" s="70"/>
      <c r="KY6" s="70"/>
      <c r="KZ6" s="19"/>
      <c r="LA6" s="104"/>
      <c r="LB6" s="165" t="str">
        <f>IF(LC9="","",LC9)</f>
        <v/>
      </c>
      <c r="LC6" s="165"/>
      <c r="LD6" s="105"/>
      <c r="LE6" s="101" t="s">
        <v>36</v>
      </c>
      <c r="LF6" s="101"/>
      <c r="LG6" s="49"/>
      <c r="LH6" s="102" t="str">
        <f>IF(LC9="","",MAX(LC9:LC46))</f>
        <v/>
      </c>
      <c r="LI6" s="71"/>
      <c r="LJ6" s="70"/>
      <c r="LK6" s="70"/>
      <c r="LL6" s="70"/>
      <c r="LM6" s="19"/>
      <c r="LN6" s="104"/>
      <c r="LO6" s="165" t="str">
        <f>IF(LP9="","",LP9)</f>
        <v/>
      </c>
      <c r="LP6" s="165"/>
      <c r="LQ6" s="105"/>
      <c r="LR6" s="101" t="s">
        <v>36</v>
      </c>
      <c r="LS6" s="101"/>
      <c r="LT6" s="49"/>
      <c r="LU6" s="102" t="str">
        <f>IF(LP9="","",MAX(LP9:LP46))</f>
        <v/>
      </c>
      <c r="LV6" s="71"/>
      <c r="LW6" s="70"/>
      <c r="LX6" s="70"/>
      <c r="LY6" s="70"/>
      <c r="LZ6" s="19"/>
      <c r="MA6" s="104"/>
      <c r="MB6" s="165" t="str">
        <f>IF(MC9="","",MC9)</f>
        <v/>
      </c>
      <c r="MC6" s="165"/>
      <c r="MD6" s="105"/>
      <c r="ME6" s="101" t="s">
        <v>36</v>
      </c>
      <c r="MF6" s="101"/>
      <c r="MG6" s="49"/>
      <c r="MH6" s="102" t="str">
        <f>IF(MC9="","",MAX(MC9:MC46))</f>
        <v/>
      </c>
      <c r="MI6" s="71"/>
      <c r="MJ6" s="70"/>
      <c r="MK6" s="70"/>
      <c r="ML6" s="70"/>
      <c r="MM6" s="19"/>
      <c r="MN6" s="104"/>
      <c r="MO6" s="165" t="str">
        <f>IF(MP9="","",MP9)</f>
        <v/>
      </c>
      <c r="MP6" s="165"/>
      <c r="MQ6" s="105"/>
      <c r="MR6" s="101" t="s">
        <v>36</v>
      </c>
      <c r="MS6" s="101"/>
      <c r="MT6" s="49"/>
      <c r="MU6" s="102" t="str">
        <f>IF(MP9="","",MAX(MP9:MP46))</f>
        <v/>
      </c>
      <c r="MV6" s="71"/>
      <c r="MW6" s="70"/>
      <c r="MX6" s="70"/>
      <c r="MY6" s="70"/>
      <c r="MZ6" s="19"/>
      <c r="NA6" s="104"/>
      <c r="NB6" s="165" t="str">
        <f>IF(NC9="","",NC9)</f>
        <v/>
      </c>
      <c r="NC6" s="165"/>
      <c r="ND6" s="105"/>
      <c r="NE6" s="101" t="s">
        <v>36</v>
      </c>
      <c r="NF6" s="101"/>
      <c r="NG6" s="49"/>
      <c r="NH6" s="102" t="str">
        <f>IF(NC9="","",MAX(NC9:NC46))</f>
        <v/>
      </c>
      <c r="NI6" s="71"/>
      <c r="NJ6" s="70"/>
      <c r="NK6" s="70"/>
      <c r="NL6" s="70"/>
      <c r="NM6" s="19"/>
      <c r="NN6" s="104"/>
      <c r="NO6" s="165" t="str">
        <f>IF(NP9="","",NP9)</f>
        <v/>
      </c>
      <c r="NP6" s="165"/>
      <c r="NQ6" s="105"/>
      <c r="NR6" s="101" t="s">
        <v>36</v>
      </c>
      <c r="NS6" s="101"/>
      <c r="NT6" s="49"/>
      <c r="NU6" s="102" t="str">
        <f>IF(NP9="","",MAX(NP9:NP46))</f>
        <v/>
      </c>
      <c r="NV6" s="71"/>
      <c r="NW6" s="70"/>
      <c r="NX6" s="70"/>
      <c r="NY6" s="70"/>
      <c r="NZ6" s="19"/>
      <c r="OA6" s="104"/>
      <c r="OB6" s="165" t="str">
        <f>IF(OC9="","",OC9)</f>
        <v/>
      </c>
      <c r="OC6" s="165"/>
      <c r="OD6" s="105"/>
      <c r="OE6" s="101" t="s">
        <v>36</v>
      </c>
      <c r="OF6" s="101"/>
      <c r="OG6" s="49"/>
      <c r="OH6" s="102" t="str">
        <f>IF(OC9="","",MAX(OC9:OC46))</f>
        <v/>
      </c>
      <c r="OI6" s="71"/>
      <c r="OJ6" s="70"/>
      <c r="OK6" s="70"/>
      <c r="OL6" s="70"/>
      <c r="OM6" s="19"/>
      <c r="ON6" s="104"/>
      <c r="OO6" s="165" t="str">
        <f>IF(OP9="","",OP9)</f>
        <v/>
      </c>
      <c r="OP6" s="165"/>
      <c r="OQ6" s="105"/>
      <c r="OR6" s="101" t="s">
        <v>36</v>
      </c>
      <c r="OS6" s="101"/>
      <c r="OT6" s="49"/>
      <c r="OU6" s="102" t="str">
        <f>IF(OP9="","",MAX(OP9:OP46))</f>
        <v/>
      </c>
      <c r="OV6" s="71"/>
      <c r="OW6" s="70"/>
      <c r="OX6" s="70"/>
      <c r="OY6" s="70"/>
      <c r="OZ6" s="19"/>
      <c r="PA6" s="104"/>
      <c r="PB6" s="165" t="str">
        <f>IF(PC9="","",PC9)</f>
        <v/>
      </c>
      <c r="PC6" s="165"/>
      <c r="PD6" s="105"/>
      <c r="PE6" s="101" t="s">
        <v>36</v>
      </c>
      <c r="PF6" s="101"/>
      <c r="PG6" s="49"/>
      <c r="PH6" s="102" t="str">
        <f>IF(PC9="","",MAX(PC9:PC46))</f>
        <v/>
      </c>
      <c r="PI6" s="71"/>
      <c r="PJ6" s="70"/>
      <c r="PK6" s="70"/>
      <c r="PL6" s="70"/>
      <c r="PM6" s="19"/>
      <c r="PN6" s="104"/>
      <c r="PO6" s="165" t="str">
        <f>IF(PP9="","",PP9)</f>
        <v/>
      </c>
      <c r="PP6" s="165"/>
      <c r="PQ6" s="105"/>
      <c r="PR6" s="101" t="s">
        <v>36</v>
      </c>
      <c r="PS6" s="101"/>
      <c r="PT6" s="49"/>
      <c r="PU6" s="102" t="str">
        <f>IF(PP9="","",MAX(PP9:PP46))</f>
        <v/>
      </c>
      <c r="PV6" s="71"/>
      <c r="PW6" s="70"/>
      <c r="PX6" s="70"/>
      <c r="PY6" s="70"/>
      <c r="PZ6" s="19"/>
      <c r="QA6" s="104"/>
      <c r="QB6" s="165" t="str">
        <f>IF(QC9="","",QC9)</f>
        <v/>
      </c>
      <c r="QC6" s="165"/>
      <c r="QD6" s="105"/>
      <c r="QE6" s="101" t="s">
        <v>36</v>
      </c>
      <c r="QF6" s="101"/>
      <c r="QG6" s="49"/>
      <c r="QH6" s="102" t="str">
        <f>IF(QC9="","",MAX(QC9:QC46))</f>
        <v/>
      </c>
      <c r="QI6" s="71"/>
      <c r="QJ6" s="70"/>
      <c r="QK6" s="70"/>
      <c r="QL6" s="70"/>
      <c r="QM6" s="19"/>
      <c r="QN6" s="104"/>
      <c r="QO6" s="165" t="str">
        <f>IF(QP9="","",QP9)</f>
        <v/>
      </c>
      <c r="QP6" s="165"/>
      <c r="QQ6" s="105"/>
      <c r="QR6" s="101" t="s">
        <v>36</v>
      </c>
      <c r="QS6" s="101"/>
      <c r="QT6" s="49"/>
      <c r="QU6" s="102" t="str">
        <f>IF(QP9="","",MAX(QP9:QP46))</f>
        <v/>
      </c>
      <c r="QV6" s="71"/>
      <c r="QW6" s="70"/>
      <c r="QX6" s="70"/>
      <c r="QY6" s="70"/>
      <c r="QZ6" s="19"/>
      <c r="RA6" s="104"/>
      <c r="RB6" s="165" t="str">
        <f>IF(RC9="","",RC9)</f>
        <v/>
      </c>
      <c r="RC6" s="165"/>
      <c r="RD6" s="105"/>
      <c r="RE6" s="101" t="s">
        <v>36</v>
      </c>
      <c r="RF6" s="101"/>
      <c r="RG6" s="49"/>
      <c r="RH6" s="102" t="str">
        <f>IF(RC9="","",MAX(RC9:RC46))</f>
        <v/>
      </c>
      <c r="RI6" s="71"/>
      <c r="RJ6" s="70"/>
      <c r="RK6" s="70"/>
      <c r="RL6" s="70"/>
      <c r="RM6" s="19"/>
      <c r="RN6" s="104"/>
      <c r="RO6" s="165" t="str">
        <f>IF(RP9="","",RP9)</f>
        <v/>
      </c>
      <c r="RP6" s="165"/>
      <c r="RQ6" s="105"/>
      <c r="RR6" s="101" t="s">
        <v>36</v>
      </c>
      <c r="RS6" s="101"/>
      <c r="RT6" s="49"/>
      <c r="RU6" s="102" t="str">
        <f>IF(RP9="","",MAX(RP9:RP46))</f>
        <v/>
      </c>
      <c r="RV6" s="71"/>
      <c r="RW6" s="70"/>
      <c r="RX6" s="70"/>
      <c r="RY6" s="70"/>
      <c r="RZ6" s="19"/>
      <c r="SA6" s="104"/>
      <c r="SB6" s="165" t="str">
        <f>IF(SC9="","",SC9)</f>
        <v/>
      </c>
      <c r="SC6" s="165"/>
      <c r="SD6" s="105"/>
      <c r="SE6" s="101" t="s">
        <v>36</v>
      </c>
      <c r="SF6" s="101"/>
      <c r="SG6" s="49"/>
      <c r="SH6" s="102" t="str">
        <f>IF(SC9="","",MAX(SC9:SC46))</f>
        <v/>
      </c>
      <c r="SI6" s="71"/>
      <c r="SJ6" s="70"/>
      <c r="SK6" s="70"/>
      <c r="SL6" s="70"/>
      <c r="SM6" s="19"/>
    </row>
    <row r="7" spans="1:507" ht="21.9" customHeight="1">
      <c r="A7" s="30"/>
      <c r="B7" s="160" t="s">
        <v>25</v>
      </c>
      <c r="C7" s="200" t="s">
        <v>24</v>
      </c>
      <c r="D7" s="155" t="s">
        <v>74</v>
      </c>
      <c r="E7" s="155" t="s">
        <v>73</v>
      </c>
      <c r="F7" s="156" t="s">
        <v>70</v>
      </c>
      <c r="G7" s="147" t="s">
        <v>97</v>
      </c>
      <c r="H7" s="158" t="s">
        <v>62</v>
      </c>
      <c r="I7" s="150"/>
      <c r="J7" s="55"/>
      <c r="K7" s="149" t="s">
        <v>35</v>
      </c>
      <c r="L7" s="150"/>
      <c r="M7" s="19"/>
      <c r="N7" s="30"/>
      <c r="O7" s="160" t="s">
        <v>25</v>
      </c>
      <c r="P7" s="200" t="s">
        <v>24</v>
      </c>
      <c r="Q7" s="155" t="s">
        <v>74</v>
      </c>
      <c r="R7" s="155" t="s">
        <v>73</v>
      </c>
      <c r="S7" s="156" t="s">
        <v>63</v>
      </c>
      <c r="T7" s="147" t="s">
        <v>97</v>
      </c>
      <c r="U7" s="158" t="s">
        <v>62</v>
      </c>
      <c r="V7" s="150"/>
      <c r="W7" s="31"/>
      <c r="X7" s="149" t="s">
        <v>35</v>
      </c>
      <c r="Y7" s="150"/>
      <c r="Z7" s="19"/>
      <c r="AA7" s="107"/>
      <c r="AB7" s="197" t="s">
        <v>25</v>
      </c>
      <c r="AC7" s="161" t="s">
        <v>24</v>
      </c>
      <c r="AD7" s="147" t="s">
        <v>74</v>
      </c>
      <c r="AE7" s="147" t="s">
        <v>73</v>
      </c>
      <c r="AF7" s="147" t="s">
        <v>63</v>
      </c>
      <c r="AG7" s="147" t="s">
        <v>97</v>
      </c>
      <c r="AH7" s="158" t="s">
        <v>62</v>
      </c>
      <c r="AI7" s="150"/>
      <c r="AJ7" s="108"/>
      <c r="AK7" s="149" t="s">
        <v>35</v>
      </c>
      <c r="AL7" s="150"/>
      <c r="AM7" s="19"/>
      <c r="AN7" s="107"/>
      <c r="AO7" s="197" t="s">
        <v>25</v>
      </c>
      <c r="AP7" s="161" t="s">
        <v>72</v>
      </c>
      <c r="AQ7" s="147" t="s">
        <v>74</v>
      </c>
      <c r="AR7" s="147" t="s">
        <v>73</v>
      </c>
      <c r="AS7" s="147" t="s">
        <v>63</v>
      </c>
      <c r="AT7" s="147" t="s">
        <v>97</v>
      </c>
      <c r="AU7" s="158" t="s">
        <v>62</v>
      </c>
      <c r="AV7" s="150"/>
      <c r="AW7" s="108"/>
      <c r="AX7" s="149" t="s">
        <v>35</v>
      </c>
      <c r="AY7" s="150"/>
      <c r="AZ7" s="19"/>
      <c r="BA7" s="107"/>
      <c r="BB7" s="197" t="s">
        <v>25</v>
      </c>
      <c r="BC7" s="161" t="s">
        <v>72</v>
      </c>
      <c r="BD7" s="147" t="s">
        <v>74</v>
      </c>
      <c r="BE7" s="147" t="s">
        <v>73</v>
      </c>
      <c r="BF7" s="147" t="s">
        <v>63</v>
      </c>
      <c r="BG7" s="147" t="s">
        <v>97</v>
      </c>
      <c r="BH7" s="158" t="s">
        <v>62</v>
      </c>
      <c r="BI7" s="150"/>
      <c r="BJ7" s="108"/>
      <c r="BK7" s="149" t="s">
        <v>35</v>
      </c>
      <c r="BL7" s="150"/>
      <c r="BM7" s="19"/>
      <c r="BN7" s="107"/>
      <c r="BO7" s="197" t="s">
        <v>25</v>
      </c>
      <c r="BP7" s="200" t="s">
        <v>72</v>
      </c>
      <c r="BQ7" s="155" t="s">
        <v>74</v>
      </c>
      <c r="BR7" s="155" t="s">
        <v>73</v>
      </c>
      <c r="BS7" s="156" t="s">
        <v>63</v>
      </c>
      <c r="BT7" s="147" t="s">
        <v>97</v>
      </c>
      <c r="BU7" s="158" t="s">
        <v>62</v>
      </c>
      <c r="BV7" s="150"/>
      <c r="BW7" s="52"/>
      <c r="BX7" s="149" t="s">
        <v>35</v>
      </c>
      <c r="BY7" s="150"/>
      <c r="BZ7" s="19"/>
      <c r="CA7" s="46"/>
      <c r="CB7" s="160" t="s">
        <v>25</v>
      </c>
      <c r="CC7" s="200" t="s">
        <v>72</v>
      </c>
      <c r="CD7" s="155" t="s">
        <v>74</v>
      </c>
      <c r="CE7" s="155" t="s">
        <v>73</v>
      </c>
      <c r="CF7" s="156" t="s">
        <v>63</v>
      </c>
      <c r="CG7" s="147" t="s">
        <v>97</v>
      </c>
      <c r="CH7" s="158" t="s">
        <v>62</v>
      </c>
      <c r="CI7" s="150"/>
      <c r="CJ7" s="52"/>
      <c r="CK7" s="149" t="s">
        <v>35</v>
      </c>
      <c r="CL7" s="150"/>
      <c r="CM7" s="19"/>
      <c r="CN7" s="46"/>
      <c r="CO7" s="160" t="s">
        <v>25</v>
      </c>
      <c r="CP7" s="200" t="s">
        <v>72</v>
      </c>
      <c r="CQ7" s="155" t="s">
        <v>74</v>
      </c>
      <c r="CR7" s="155" t="s">
        <v>73</v>
      </c>
      <c r="CS7" s="156" t="s">
        <v>63</v>
      </c>
      <c r="CT7" s="147" t="s">
        <v>97</v>
      </c>
      <c r="CU7" s="158" t="s">
        <v>62</v>
      </c>
      <c r="CV7" s="150"/>
      <c r="CW7" s="52"/>
      <c r="CX7" s="149" t="s">
        <v>35</v>
      </c>
      <c r="CY7" s="150"/>
      <c r="CZ7" s="19"/>
      <c r="DA7" s="46"/>
      <c r="DB7" s="160" t="s">
        <v>25</v>
      </c>
      <c r="DC7" s="161" t="s">
        <v>72</v>
      </c>
      <c r="DD7" s="155" t="s">
        <v>74</v>
      </c>
      <c r="DE7" s="155" t="s">
        <v>73</v>
      </c>
      <c r="DF7" s="156" t="s">
        <v>63</v>
      </c>
      <c r="DG7" s="147" t="s">
        <v>97</v>
      </c>
      <c r="DH7" s="158" t="s">
        <v>62</v>
      </c>
      <c r="DI7" s="150"/>
      <c r="DJ7" s="52"/>
      <c r="DK7" s="149" t="s">
        <v>35</v>
      </c>
      <c r="DL7" s="150"/>
      <c r="DM7" s="19"/>
      <c r="DN7" s="46"/>
      <c r="DO7" s="160" t="s">
        <v>25</v>
      </c>
      <c r="DP7" s="200" t="s">
        <v>72</v>
      </c>
      <c r="DQ7" s="155" t="s">
        <v>74</v>
      </c>
      <c r="DR7" s="155" t="s">
        <v>73</v>
      </c>
      <c r="DS7" s="147" t="s">
        <v>63</v>
      </c>
      <c r="DT7" s="147" t="s">
        <v>97</v>
      </c>
      <c r="DU7" s="158" t="s">
        <v>62</v>
      </c>
      <c r="DV7" s="150"/>
      <c r="DW7" s="52"/>
      <c r="DX7" s="149" t="s">
        <v>35</v>
      </c>
      <c r="DY7" s="150"/>
      <c r="DZ7" s="19"/>
      <c r="EA7" s="46"/>
      <c r="EB7" s="160" t="s">
        <v>25</v>
      </c>
      <c r="EC7" s="200" t="s">
        <v>72</v>
      </c>
      <c r="ED7" s="155" t="s">
        <v>74</v>
      </c>
      <c r="EE7" s="155" t="s">
        <v>73</v>
      </c>
      <c r="EF7" s="156" t="s">
        <v>63</v>
      </c>
      <c r="EG7" s="147" t="s">
        <v>97</v>
      </c>
      <c r="EH7" s="158" t="s">
        <v>62</v>
      </c>
      <c r="EI7" s="150"/>
      <c r="EJ7" s="52"/>
      <c r="EK7" s="149" t="s">
        <v>35</v>
      </c>
      <c r="EL7" s="150"/>
      <c r="EM7" s="19"/>
      <c r="EN7" s="46"/>
      <c r="EO7" s="160" t="s">
        <v>25</v>
      </c>
      <c r="EP7" s="200" t="s">
        <v>72</v>
      </c>
      <c r="EQ7" s="155" t="s">
        <v>74</v>
      </c>
      <c r="ER7" s="155" t="s">
        <v>73</v>
      </c>
      <c r="ES7" s="156" t="s">
        <v>63</v>
      </c>
      <c r="ET7" s="147" t="s">
        <v>97</v>
      </c>
      <c r="EU7" s="158" t="s">
        <v>62</v>
      </c>
      <c r="EV7" s="150"/>
      <c r="EW7" s="52"/>
      <c r="EX7" s="149" t="s">
        <v>35</v>
      </c>
      <c r="EY7" s="150"/>
      <c r="EZ7" s="19"/>
      <c r="FA7" s="46"/>
      <c r="FB7" s="160" t="s">
        <v>25</v>
      </c>
      <c r="FC7" s="161" t="s">
        <v>72</v>
      </c>
      <c r="FD7" s="155" t="s">
        <v>74</v>
      </c>
      <c r="FE7" s="155" t="s">
        <v>73</v>
      </c>
      <c r="FF7" s="156" t="s">
        <v>63</v>
      </c>
      <c r="FG7" s="147" t="s">
        <v>97</v>
      </c>
      <c r="FH7" s="158" t="s">
        <v>62</v>
      </c>
      <c r="FI7" s="150"/>
      <c r="FJ7" s="52"/>
      <c r="FK7" s="149" t="s">
        <v>35</v>
      </c>
      <c r="FL7" s="150"/>
      <c r="FM7" s="19"/>
      <c r="FN7" s="46"/>
      <c r="FO7" s="160" t="s">
        <v>25</v>
      </c>
      <c r="FP7" s="161" t="s">
        <v>72</v>
      </c>
      <c r="FQ7" s="155" t="s">
        <v>74</v>
      </c>
      <c r="FR7" s="155" t="s">
        <v>73</v>
      </c>
      <c r="FS7" s="156" t="s">
        <v>63</v>
      </c>
      <c r="FT7" s="147" t="s">
        <v>97</v>
      </c>
      <c r="FU7" s="158" t="s">
        <v>62</v>
      </c>
      <c r="FV7" s="150"/>
      <c r="FW7" s="52"/>
      <c r="FX7" s="149" t="s">
        <v>35</v>
      </c>
      <c r="FY7" s="150"/>
      <c r="FZ7" s="19"/>
      <c r="GA7" s="46"/>
      <c r="GB7" s="160" t="s">
        <v>25</v>
      </c>
      <c r="GC7" s="161" t="s">
        <v>72</v>
      </c>
      <c r="GD7" s="155" t="s">
        <v>74</v>
      </c>
      <c r="GE7" s="155" t="s">
        <v>73</v>
      </c>
      <c r="GF7" s="156" t="s">
        <v>63</v>
      </c>
      <c r="GG7" s="147" t="s">
        <v>97</v>
      </c>
      <c r="GH7" s="158" t="s">
        <v>62</v>
      </c>
      <c r="GI7" s="150"/>
      <c r="GJ7" s="52"/>
      <c r="GK7" s="149" t="s">
        <v>35</v>
      </c>
      <c r="GL7" s="150"/>
      <c r="GM7" s="19"/>
      <c r="GN7" s="46"/>
      <c r="GO7" s="160" t="s">
        <v>25</v>
      </c>
      <c r="GP7" s="161" t="s">
        <v>72</v>
      </c>
      <c r="GQ7" s="155" t="s">
        <v>74</v>
      </c>
      <c r="GR7" s="155" t="s">
        <v>73</v>
      </c>
      <c r="GS7" s="156" t="s">
        <v>63</v>
      </c>
      <c r="GT7" s="147" t="s">
        <v>97</v>
      </c>
      <c r="GU7" s="158" t="s">
        <v>62</v>
      </c>
      <c r="GV7" s="150"/>
      <c r="GW7" s="52"/>
      <c r="GX7" s="149" t="s">
        <v>35</v>
      </c>
      <c r="GY7" s="150"/>
      <c r="GZ7" s="19"/>
      <c r="HA7" s="46"/>
      <c r="HB7" s="160" t="s">
        <v>25</v>
      </c>
      <c r="HC7" s="161" t="s">
        <v>72</v>
      </c>
      <c r="HD7" s="155" t="s">
        <v>74</v>
      </c>
      <c r="HE7" s="155" t="s">
        <v>73</v>
      </c>
      <c r="HF7" s="156" t="s">
        <v>63</v>
      </c>
      <c r="HG7" s="147" t="s">
        <v>97</v>
      </c>
      <c r="HH7" s="158" t="s">
        <v>62</v>
      </c>
      <c r="HI7" s="150"/>
      <c r="HJ7" s="52"/>
      <c r="HK7" s="149" t="s">
        <v>35</v>
      </c>
      <c r="HL7" s="150"/>
      <c r="HM7" s="19"/>
      <c r="HN7" s="69"/>
      <c r="HO7" s="160" t="s">
        <v>25</v>
      </c>
      <c r="HP7" s="161" t="s">
        <v>72</v>
      </c>
      <c r="HQ7" s="155" t="s">
        <v>74</v>
      </c>
      <c r="HR7" s="155" t="s">
        <v>73</v>
      </c>
      <c r="HS7" s="156" t="s">
        <v>63</v>
      </c>
      <c r="HT7" s="147" t="s">
        <v>97</v>
      </c>
      <c r="HU7" s="158" t="s">
        <v>62</v>
      </c>
      <c r="HV7" s="150"/>
      <c r="HW7" s="70"/>
      <c r="HX7" s="149" t="s">
        <v>35</v>
      </c>
      <c r="HY7" s="150"/>
      <c r="HZ7" s="19"/>
      <c r="IA7" s="69"/>
      <c r="IB7" s="160" t="s">
        <v>25</v>
      </c>
      <c r="IC7" s="161" t="s">
        <v>72</v>
      </c>
      <c r="ID7" s="155" t="s">
        <v>74</v>
      </c>
      <c r="IE7" s="155" t="s">
        <v>73</v>
      </c>
      <c r="IF7" s="156" t="s">
        <v>63</v>
      </c>
      <c r="IG7" s="147" t="s">
        <v>97</v>
      </c>
      <c r="IH7" s="158" t="s">
        <v>62</v>
      </c>
      <c r="II7" s="150"/>
      <c r="IJ7" s="70"/>
      <c r="IK7" s="149" t="s">
        <v>35</v>
      </c>
      <c r="IL7" s="150"/>
      <c r="IM7" s="19"/>
      <c r="IN7" s="69"/>
      <c r="IO7" s="160" t="s">
        <v>25</v>
      </c>
      <c r="IP7" s="161" t="s">
        <v>72</v>
      </c>
      <c r="IQ7" s="155" t="s">
        <v>74</v>
      </c>
      <c r="IR7" s="155" t="s">
        <v>73</v>
      </c>
      <c r="IS7" s="156" t="s">
        <v>63</v>
      </c>
      <c r="IT7" s="147" t="s">
        <v>97</v>
      </c>
      <c r="IU7" s="158" t="s">
        <v>62</v>
      </c>
      <c r="IV7" s="150"/>
      <c r="IW7" s="70"/>
      <c r="IX7" s="149" t="s">
        <v>35</v>
      </c>
      <c r="IY7" s="150"/>
      <c r="IZ7" s="19"/>
      <c r="JA7" s="69"/>
      <c r="JB7" s="160" t="s">
        <v>25</v>
      </c>
      <c r="JC7" s="161" t="s">
        <v>72</v>
      </c>
      <c r="JD7" s="155" t="s">
        <v>74</v>
      </c>
      <c r="JE7" s="155" t="s">
        <v>73</v>
      </c>
      <c r="JF7" s="156" t="s">
        <v>63</v>
      </c>
      <c r="JG7" s="147" t="s">
        <v>97</v>
      </c>
      <c r="JH7" s="158" t="s">
        <v>62</v>
      </c>
      <c r="JI7" s="150"/>
      <c r="JJ7" s="70"/>
      <c r="JK7" s="149" t="s">
        <v>35</v>
      </c>
      <c r="JL7" s="150"/>
      <c r="JM7" s="19"/>
      <c r="JN7" s="69"/>
      <c r="JO7" s="160" t="s">
        <v>25</v>
      </c>
      <c r="JP7" s="161" t="s">
        <v>72</v>
      </c>
      <c r="JQ7" s="155" t="s">
        <v>74</v>
      </c>
      <c r="JR7" s="155" t="s">
        <v>73</v>
      </c>
      <c r="JS7" s="156" t="s">
        <v>63</v>
      </c>
      <c r="JT7" s="147" t="s">
        <v>97</v>
      </c>
      <c r="JU7" s="158" t="s">
        <v>62</v>
      </c>
      <c r="JV7" s="150"/>
      <c r="JW7" s="70"/>
      <c r="JX7" s="149" t="s">
        <v>35</v>
      </c>
      <c r="JY7" s="150"/>
      <c r="JZ7" s="19"/>
      <c r="KA7" s="69"/>
      <c r="KB7" s="160" t="s">
        <v>25</v>
      </c>
      <c r="KC7" s="161" t="s">
        <v>72</v>
      </c>
      <c r="KD7" s="155" t="s">
        <v>74</v>
      </c>
      <c r="KE7" s="155" t="s">
        <v>73</v>
      </c>
      <c r="KF7" s="156" t="s">
        <v>63</v>
      </c>
      <c r="KG7" s="147" t="s">
        <v>97</v>
      </c>
      <c r="KH7" s="158" t="s">
        <v>62</v>
      </c>
      <c r="KI7" s="150"/>
      <c r="KJ7" s="70"/>
      <c r="KK7" s="149" t="s">
        <v>35</v>
      </c>
      <c r="KL7" s="150"/>
      <c r="KM7" s="19"/>
      <c r="KN7" s="69"/>
      <c r="KO7" s="160" t="s">
        <v>25</v>
      </c>
      <c r="KP7" s="161" t="s">
        <v>72</v>
      </c>
      <c r="KQ7" s="155" t="s">
        <v>74</v>
      </c>
      <c r="KR7" s="155" t="s">
        <v>73</v>
      </c>
      <c r="KS7" s="156" t="s">
        <v>63</v>
      </c>
      <c r="KT7" s="147" t="s">
        <v>97</v>
      </c>
      <c r="KU7" s="158" t="s">
        <v>62</v>
      </c>
      <c r="KV7" s="150"/>
      <c r="KW7" s="70"/>
      <c r="KX7" s="149" t="s">
        <v>35</v>
      </c>
      <c r="KY7" s="150"/>
      <c r="KZ7" s="19"/>
      <c r="LA7" s="69"/>
      <c r="LB7" s="160" t="s">
        <v>25</v>
      </c>
      <c r="LC7" s="161" t="s">
        <v>72</v>
      </c>
      <c r="LD7" s="155" t="s">
        <v>74</v>
      </c>
      <c r="LE7" s="155" t="s">
        <v>73</v>
      </c>
      <c r="LF7" s="156" t="s">
        <v>63</v>
      </c>
      <c r="LG7" s="147" t="s">
        <v>97</v>
      </c>
      <c r="LH7" s="158" t="s">
        <v>62</v>
      </c>
      <c r="LI7" s="150"/>
      <c r="LJ7" s="70"/>
      <c r="LK7" s="149" t="s">
        <v>35</v>
      </c>
      <c r="LL7" s="150"/>
      <c r="LM7" s="19"/>
      <c r="LN7" s="69"/>
      <c r="LO7" s="160" t="s">
        <v>25</v>
      </c>
      <c r="LP7" s="161" t="s">
        <v>72</v>
      </c>
      <c r="LQ7" s="155" t="s">
        <v>74</v>
      </c>
      <c r="LR7" s="155" t="s">
        <v>73</v>
      </c>
      <c r="LS7" s="156" t="s">
        <v>63</v>
      </c>
      <c r="LT7" s="147" t="s">
        <v>97</v>
      </c>
      <c r="LU7" s="158" t="s">
        <v>62</v>
      </c>
      <c r="LV7" s="150"/>
      <c r="LW7" s="70"/>
      <c r="LX7" s="149" t="s">
        <v>35</v>
      </c>
      <c r="LY7" s="150"/>
      <c r="LZ7" s="19"/>
      <c r="MA7" s="69"/>
      <c r="MB7" s="160" t="s">
        <v>25</v>
      </c>
      <c r="MC7" s="161" t="s">
        <v>72</v>
      </c>
      <c r="MD7" s="155" t="s">
        <v>74</v>
      </c>
      <c r="ME7" s="155" t="s">
        <v>73</v>
      </c>
      <c r="MF7" s="156" t="s">
        <v>63</v>
      </c>
      <c r="MG7" s="147" t="s">
        <v>97</v>
      </c>
      <c r="MH7" s="158" t="s">
        <v>62</v>
      </c>
      <c r="MI7" s="150"/>
      <c r="MJ7" s="70"/>
      <c r="MK7" s="149" t="s">
        <v>35</v>
      </c>
      <c r="ML7" s="150"/>
      <c r="MM7" s="19"/>
      <c r="MN7" s="69"/>
      <c r="MO7" s="160" t="s">
        <v>25</v>
      </c>
      <c r="MP7" s="161" t="s">
        <v>72</v>
      </c>
      <c r="MQ7" s="155" t="s">
        <v>74</v>
      </c>
      <c r="MR7" s="155" t="s">
        <v>73</v>
      </c>
      <c r="MS7" s="156" t="s">
        <v>63</v>
      </c>
      <c r="MT7" s="147" t="s">
        <v>97</v>
      </c>
      <c r="MU7" s="158" t="s">
        <v>62</v>
      </c>
      <c r="MV7" s="150"/>
      <c r="MW7" s="70"/>
      <c r="MX7" s="149" t="s">
        <v>35</v>
      </c>
      <c r="MY7" s="150"/>
      <c r="MZ7" s="19"/>
      <c r="NA7" s="69"/>
      <c r="NB7" s="160" t="s">
        <v>25</v>
      </c>
      <c r="NC7" s="161" t="s">
        <v>72</v>
      </c>
      <c r="ND7" s="155" t="s">
        <v>74</v>
      </c>
      <c r="NE7" s="155" t="s">
        <v>73</v>
      </c>
      <c r="NF7" s="156" t="s">
        <v>63</v>
      </c>
      <c r="NG7" s="147" t="s">
        <v>97</v>
      </c>
      <c r="NH7" s="158" t="s">
        <v>62</v>
      </c>
      <c r="NI7" s="150"/>
      <c r="NJ7" s="70"/>
      <c r="NK7" s="149" t="s">
        <v>35</v>
      </c>
      <c r="NL7" s="150"/>
      <c r="NM7" s="19"/>
      <c r="NN7" s="69"/>
      <c r="NO7" s="160" t="s">
        <v>25</v>
      </c>
      <c r="NP7" s="161" t="s">
        <v>72</v>
      </c>
      <c r="NQ7" s="155" t="s">
        <v>74</v>
      </c>
      <c r="NR7" s="155" t="s">
        <v>73</v>
      </c>
      <c r="NS7" s="156" t="s">
        <v>63</v>
      </c>
      <c r="NT7" s="147" t="s">
        <v>97</v>
      </c>
      <c r="NU7" s="158" t="s">
        <v>62</v>
      </c>
      <c r="NV7" s="150"/>
      <c r="NW7" s="70"/>
      <c r="NX7" s="149" t="s">
        <v>35</v>
      </c>
      <c r="NY7" s="150"/>
      <c r="NZ7" s="19"/>
      <c r="OA7" s="69"/>
      <c r="OB7" s="160" t="s">
        <v>25</v>
      </c>
      <c r="OC7" s="161" t="s">
        <v>72</v>
      </c>
      <c r="OD7" s="155" t="s">
        <v>74</v>
      </c>
      <c r="OE7" s="155" t="s">
        <v>73</v>
      </c>
      <c r="OF7" s="156" t="s">
        <v>63</v>
      </c>
      <c r="OG7" s="147" t="s">
        <v>97</v>
      </c>
      <c r="OH7" s="158" t="s">
        <v>62</v>
      </c>
      <c r="OI7" s="150"/>
      <c r="OJ7" s="70"/>
      <c r="OK7" s="149" t="s">
        <v>35</v>
      </c>
      <c r="OL7" s="150"/>
      <c r="OM7" s="19"/>
      <c r="ON7" s="69"/>
      <c r="OO7" s="160" t="s">
        <v>25</v>
      </c>
      <c r="OP7" s="161" t="s">
        <v>72</v>
      </c>
      <c r="OQ7" s="155" t="s">
        <v>74</v>
      </c>
      <c r="OR7" s="155" t="s">
        <v>73</v>
      </c>
      <c r="OS7" s="156" t="s">
        <v>63</v>
      </c>
      <c r="OT7" s="147" t="s">
        <v>97</v>
      </c>
      <c r="OU7" s="158" t="s">
        <v>62</v>
      </c>
      <c r="OV7" s="150"/>
      <c r="OW7" s="70"/>
      <c r="OX7" s="149" t="s">
        <v>35</v>
      </c>
      <c r="OY7" s="150"/>
      <c r="OZ7" s="19"/>
      <c r="PA7" s="69"/>
      <c r="PB7" s="160" t="s">
        <v>25</v>
      </c>
      <c r="PC7" s="161" t="s">
        <v>72</v>
      </c>
      <c r="PD7" s="155" t="s">
        <v>74</v>
      </c>
      <c r="PE7" s="155" t="s">
        <v>73</v>
      </c>
      <c r="PF7" s="156" t="s">
        <v>63</v>
      </c>
      <c r="PG7" s="147" t="s">
        <v>97</v>
      </c>
      <c r="PH7" s="158" t="s">
        <v>62</v>
      </c>
      <c r="PI7" s="150"/>
      <c r="PJ7" s="70"/>
      <c r="PK7" s="149" t="s">
        <v>35</v>
      </c>
      <c r="PL7" s="150"/>
      <c r="PM7" s="19"/>
      <c r="PN7" s="69"/>
      <c r="PO7" s="160" t="s">
        <v>25</v>
      </c>
      <c r="PP7" s="161" t="s">
        <v>72</v>
      </c>
      <c r="PQ7" s="155" t="s">
        <v>74</v>
      </c>
      <c r="PR7" s="155" t="s">
        <v>73</v>
      </c>
      <c r="PS7" s="156" t="s">
        <v>63</v>
      </c>
      <c r="PT7" s="147" t="s">
        <v>97</v>
      </c>
      <c r="PU7" s="158" t="s">
        <v>62</v>
      </c>
      <c r="PV7" s="150"/>
      <c r="PW7" s="70"/>
      <c r="PX7" s="149" t="s">
        <v>35</v>
      </c>
      <c r="PY7" s="150"/>
      <c r="PZ7" s="19"/>
      <c r="QA7" s="69"/>
      <c r="QB7" s="160" t="s">
        <v>25</v>
      </c>
      <c r="QC7" s="161" t="s">
        <v>72</v>
      </c>
      <c r="QD7" s="155" t="s">
        <v>74</v>
      </c>
      <c r="QE7" s="155" t="s">
        <v>73</v>
      </c>
      <c r="QF7" s="156" t="s">
        <v>63</v>
      </c>
      <c r="QG7" s="147" t="s">
        <v>97</v>
      </c>
      <c r="QH7" s="158" t="s">
        <v>62</v>
      </c>
      <c r="QI7" s="150"/>
      <c r="QJ7" s="70"/>
      <c r="QK7" s="149" t="s">
        <v>35</v>
      </c>
      <c r="QL7" s="150"/>
      <c r="QM7" s="19"/>
      <c r="QN7" s="69"/>
      <c r="QO7" s="160" t="s">
        <v>25</v>
      </c>
      <c r="QP7" s="161" t="s">
        <v>72</v>
      </c>
      <c r="QQ7" s="155" t="s">
        <v>74</v>
      </c>
      <c r="QR7" s="155" t="s">
        <v>73</v>
      </c>
      <c r="QS7" s="156" t="s">
        <v>63</v>
      </c>
      <c r="QT7" s="147" t="s">
        <v>97</v>
      </c>
      <c r="QU7" s="158" t="s">
        <v>62</v>
      </c>
      <c r="QV7" s="150"/>
      <c r="QW7" s="70"/>
      <c r="QX7" s="149" t="s">
        <v>35</v>
      </c>
      <c r="QY7" s="150"/>
      <c r="QZ7" s="19"/>
      <c r="RA7" s="69"/>
      <c r="RB7" s="160" t="s">
        <v>25</v>
      </c>
      <c r="RC7" s="161" t="s">
        <v>72</v>
      </c>
      <c r="RD7" s="155" t="s">
        <v>74</v>
      </c>
      <c r="RE7" s="155" t="s">
        <v>73</v>
      </c>
      <c r="RF7" s="156" t="s">
        <v>63</v>
      </c>
      <c r="RG7" s="147" t="s">
        <v>97</v>
      </c>
      <c r="RH7" s="158" t="s">
        <v>62</v>
      </c>
      <c r="RI7" s="150"/>
      <c r="RJ7" s="70"/>
      <c r="RK7" s="149" t="s">
        <v>35</v>
      </c>
      <c r="RL7" s="150"/>
      <c r="RM7" s="19"/>
      <c r="RN7" s="69"/>
      <c r="RO7" s="160" t="s">
        <v>25</v>
      </c>
      <c r="RP7" s="161" t="s">
        <v>72</v>
      </c>
      <c r="RQ7" s="155" t="s">
        <v>74</v>
      </c>
      <c r="RR7" s="155" t="s">
        <v>73</v>
      </c>
      <c r="RS7" s="156" t="s">
        <v>63</v>
      </c>
      <c r="RT7" s="147" t="s">
        <v>97</v>
      </c>
      <c r="RU7" s="158" t="s">
        <v>62</v>
      </c>
      <c r="RV7" s="150"/>
      <c r="RW7" s="70"/>
      <c r="RX7" s="149" t="s">
        <v>35</v>
      </c>
      <c r="RY7" s="150"/>
      <c r="RZ7" s="19"/>
      <c r="SA7" s="69"/>
      <c r="SB7" s="160" t="s">
        <v>25</v>
      </c>
      <c r="SC7" s="161" t="s">
        <v>72</v>
      </c>
      <c r="SD7" s="155" t="s">
        <v>74</v>
      </c>
      <c r="SE7" s="155" t="s">
        <v>73</v>
      </c>
      <c r="SF7" s="156" t="s">
        <v>63</v>
      </c>
      <c r="SG7" s="147" t="s">
        <v>97</v>
      </c>
      <c r="SH7" s="158" t="s">
        <v>62</v>
      </c>
      <c r="SI7" s="150"/>
      <c r="SJ7" s="70"/>
      <c r="SK7" s="149" t="s">
        <v>35</v>
      </c>
      <c r="SL7" s="150"/>
      <c r="SM7" s="19"/>
    </row>
    <row r="8" spans="1:507" ht="21.9" customHeight="1">
      <c r="A8" s="24"/>
      <c r="B8" s="160"/>
      <c r="C8" s="200"/>
      <c r="D8" s="155"/>
      <c r="E8" s="155"/>
      <c r="F8" s="157"/>
      <c r="G8" s="148"/>
      <c r="H8" s="159"/>
      <c r="I8" s="152"/>
      <c r="J8" s="51"/>
      <c r="K8" s="151"/>
      <c r="L8" s="152"/>
      <c r="M8" s="9"/>
      <c r="N8" s="24"/>
      <c r="O8" s="160"/>
      <c r="P8" s="200"/>
      <c r="Q8" s="155"/>
      <c r="R8" s="155"/>
      <c r="S8" s="157"/>
      <c r="T8" s="148"/>
      <c r="U8" s="159"/>
      <c r="V8" s="152"/>
      <c r="W8" s="9"/>
      <c r="X8" s="151"/>
      <c r="Y8" s="152"/>
      <c r="Z8" s="9"/>
      <c r="AA8" s="24"/>
      <c r="AB8" s="167"/>
      <c r="AC8" s="162"/>
      <c r="AD8" s="148"/>
      <c r="AE8" s="148"/>
      <c r="AF8" s="148"/>
      <c r="AG8" s="148"/>
      <c r="AH8" s="159"/>
      <c r="AI8" s="152"/>
      <c r="AJ8" s="9"/>
      <c r="AK8" s="151"/>
      <c r="AL8" s="152"/>
      <c r="AM8" s="9"/>
      <c r="AN8" s="24"/>
      <c r="AO8" s="167"/>
      <c r="AP8" s="162"/>
      <c r="AQ8" s="148"/>
      <c r="AR8" s="148"/>
      <c r="AS8" s="148"/>
      <c r="AT8" s="148"/>
      <c r="AU8" s="159"/>
      <c r="AV8" s="152"/>
      <c r="AW8" s="9"/>
      <c r="AX8" s="151"/>
      <c r="AY8" s="152"/>
      <c r="AZ8" s="9"/>
      <c r="BA8" s="24"/>
      <c r="BB8" s="167"/>
      <c r="BC8" s="162"/>
      <c r="BD8" s="148"/>
      <c r="BE8" s="148"/>
      <c r="BF8" s="148"/>
      <c r="BG8" s="148"/>
      <c r="BH8" s="159"/>
      <c r="BI8" s="152"/>
      <c r="BJ8" s="9"/>
      <c r="BK8" s="151"/>
      <c r="BL8" s="152"/>
      <c r="BM8" s="9"/>
      <c r="BN8" s="24"/>
      <c r="BO8" s="167"/>
      <c r="BP8" s="200"/>
      <c r="BQ8" s="155"/>
      <c r="BR8" s="155"/>
      <c r="BS8" s="157"/>
      <c r="BT8" s="148"/>
      <c r="BU8" s="159"/>
      <c r="BV8" s="152"/>
      <c r="BW8" s="9"/>
      <c r="BX8" s="151"/>
      <c r="BY8" s="152"/>
      <c r="BZ8" s="9"/>
      <c r="CA8" s="24"/>
      <c r="CB8" s="160"/>
      <c r="CC8" s="200"/>
      <c r="CD8" s="155"/>
      <c r="CE8" s="155"/>
      <c r="CF8" s="157"/>
      <c r="CG8" s="148"/>
      <c r="CH8" s="159"/>
      <c r="CI8" s="152"/>
      <c r="CJ8" s="9"/>
      <c r="CK8" s="151"/>
      <c r="CL8" s="152"/>
      <c r="CM8" s="9"/>
      <c r="CN8" s="24"/>
      <c r="CO8" s="160"/>
      <c r="CP8" s="200"/>
      <c r="CQ8" s="155"/>
      <c r="CR8" s="155"/>
      <c r="CS8" s="157"/>
      <c r="CT8" s="148"/>
      <c r="CU8" s="159"/>
      <c r="CV8" s="152"/>
      <c r="CW8" s="9"/>
      <c r="CX8" s="151"/>
      <c r="CY8" s="152"/>
      <c r="CZ8" s="9"/>
      <c r="DA8" s="24"/>
      <c r="DB8" s="160"/>
      <c r="DC8" s="162"/>
      <c r="DD8" s="155"/>
      <c r="DE8" s="155"/>
      <c r="DF8" s="157"/>
      <c r="DG8" s="148"/>
      <c r="DH8" s="159"/>
      <c r="DI8" s="152"/>
      <c r="DJ8" s="9"/>
      <c r="DK8" s="151"/>
      <c r="DL8" s="152"/>
      <c r="DM8" s="9"/>
      <c r="DN8" s="24"/>
      <c r="DO8" s="160"/>
      <c r="DP8" s="200"/>
      <c r="DQ8" s="155"/>
      <c r="DR8" s="155"/>
      <c r="DS8" s="148"/>
      <c r="DT8" s="148"/>
      <c r="DU8" s="159"/>
      <c r="DV8" s="152"/>
      <c r="DW8" s="9"/>
      <c r="DX8" s="151"/>
      <c r="DY8" s="152"/>
      <c r="DZ8" s="9"/>
      <c r="EA8" s="24"/>
      <c r="EB8" s="160"/>
      <c r="EC8" s="200"/>
      <c r="ED8" s="155"/>
      <c r="EE8" s="155"/>
      <c r="EF8" s="157"/>
      <c r="EG8" s="148"/>
      <c r="EH8" s="159"/>
      <c r="EI8" s="152"/>
      <c r="EJ8" s="9"/>
      <c r="EK8" s="151"/>
      <c r="EL8" s="152"/>
      <c r="EM8" s="9"/>
      <c r="EN8" s="24"/>
      <c r="EO8" s="160"/>
      <c r="EP8" s="200"/>
      <c r="EQ8" s="155"/>
      <c r="ER8" s="155"/>
      <c r="ES8" s="157"/>
      <c r="ET8" s="148"/>
      <c r="EU8" s="159"/>
      <c r="EV8" s="152"/>
      <c r="EW8" s="9"/>
      <c r="EX8" s="151"/>
      <c r="EY8" s="152"/>
      <c r="EZ8" s="9"/>
      <c r="FA8" s="24"/>
      <c r="FB8" s="160"/>
      <c r="FC8" s="162"/>
      <c r="FD8" s="155"/>
      <c r="FE8" s="155"/>
      <c r="FF8" s="157"/>
      <c r="FG8" s="148"/>
      <c r="FH8" s="159"/>
      <c r="FI8" s="152"/>
      <c r="FJ8" s="9"/>
      <c r="FK8" s="151"/>
      <c r="FL8" s="152"/>
      <c r="FM8" s="9"/>
      <c r="FN8" s="24"/>
      <c r="FO8" s="160"/>
      <c r="FP8" s="162"/>
      <c r="FQ8" s="155"/>
      <c r="FR8" s="155"/>
      <c r="FS8" s="157"/>
      <c r="FT8" s="148"/>
      <c r="FU8" s="159"/>
      <c r="FV8" s="152"/>
      <c r="FW8" s="9"/>
      <c r="FX8" s="151"/>
      <c r="FY8" s="152"/>
      <c r="FZ8" s="9"/>
      <c r="GA8" s="24"/>
      <c r="GB8" s="160"/>
      <c r="GC8" s="162"/>
      <c r="GD8" s="155"/>
      <c r="GE8" s="155"/>
      <c r="GF8" s="157"/>
      <c r="GG8" s="148"/>
      <c r="GH8" s="159"/>
      <c r="GI8" s="152"/>
      <c r="GJ8" s="9"/>
      <c r="GK8" s="151"/>
      <c r="GL8" s="152"/>
      <c r="GM8" s="9"/>
      <c r="GN8" s="24"/>
      <c r="GO8" s="160"/>
      <c r="GP8" s="162"/>
      <c r="GQ8" s="155"/>
      <c r="GR8" s="155"/>
      <c r="GS8" s="157"/>
      <c r="GT8" s="148"/>
      <c r="GU8" s="159"/>
      <c r="GV8" s="152"/>
      <c r="GW8" s="9"/>
      <c r="GX8" s="151"/>
      <c r="GY8" s="152"/>
      <c r="GZ8" s="9"/>
      <c r="HA8" s="24"/>
      <c r="HB8" s="160"/>
      <c r="HC8" s="162"/>
      <c r="HD8" s="155"/>
      <c r="HE8" s="155"/>
      <c r="HF8" s="157"/>
      <c r="HG8" s="148"/>
      <c r="HH8" s="159"/>
      <c r="HI8" s="152"/>
      <c r="HJ8" s="9"/>
      <c r="HK8" s="151"/>
      <c r="HL8" s="152"/>
      <c r="HM8" s="9"/>
      <c r="HN8" s="24"/>
      <c r="HO8" s="160"/>
      <c r="HP8" s="162"/>
      <c r="HQ8" s="155"/>
      <c r="HR8" s="155"/>
      <c r="HS8" s="157"/>
      <c r="HT8" s="148"/>
      <c r="HU8" s="159"/>
      <c r="HV8" s="152"/>
      <c r="HW8" s="9"/>
      <c r="HX8" s="151"/>
      <c r="HY8" s="152"/>
      <c r="HZ8" s="9"/>
      <c r="IA8" s="24"/>
      <c r="IB8" s="160"/>
      <c r="IC8" s="162"/>
      <c r="ID8" s="155"/>
      <c r="IE8" s="155"/>
      <c r="IF8" s="157"/>
      <c r="IG8" s="148"/>
      <c r="IH8" s="159"/>
      <c r="II8" s="152"/>
      <c r="IJ8" s="9"/>
      <c r="IK8" s="151"/>
      <c r="IL8" s="152"/>
      <c r="IM8" s="9"/>
      <c r="IN8" s="24"/>
      <c r="IO8" s="160"/>
      <c r="IP8" s="162"/>
      <c r="IQ8" s="155"/>
      <c r="IR8" s="155"/>
      <c r="IS8" s="157"/>
      <c r="IT8" s="148"/>
      <c r="IU8" s="159"/>
      <c r="IV8" s="152"/>
      <c r="IW8" s="9"/>
      <c r="IX8" s="151"/>
      <c r="IY8" s="152"/>
      <c r="IZ8" s="9"/>
      <c r="JA8" s="24"/>
      <c r="JB8" s="160"/>
      <c r="JC8" s="162"/>
      <c r="JD8" s="155"/>
      <c r="JE8" s="155"/>
      <c r="JF8" s="157"/>
      <c r="JG8" s="148"/>
      <c r="JH8" s="159"/>
      <c r="JI8" s="152"/>
      <c r="JJ8" s="9"/>
      <c r="JK8" s="151"/>
      <c r="JL8" s="152"/>
      <c r="JM8" s="9"/>
      <c r="JN8" s="24"/>
      <c r="JO8" s="160"/>
      <c r="JP8" s="162"/>
      <c r="JQ8" s="155"/>
      <c r="JR8" s="155"/>
      <c r="JS8" s="157"/>
      <c r="JT8" s="148"/>
      <c r="JU8" s="159"/>
      <c r="JV8" s="152"/>
      <c r="JW8" s="9"/>
      <c r="JX8" s="151"/>
      <c r="JY8" s="152"/>
      <c r="JZ8" s="9"/>
      <c r="KA8" s="24"/>
      <c r="KB8" s="160"/>
      <c r="KC8" s="162"/>
      <c r="KD8" s="155"/>
      <c r="KE8" s="155"/>
      <c r="KF8" s="157"/>
      <c r="KG8" s="148"/>
      <c r="KH8" s="159"/>
      <c r="KI8" s="152"/>
      <c r="KJ8" s="9"/>
      <c r="KK8" s="151"/>
      <c r="KL8" s="152"/>
      <c r="KM8" s="9"/>
      <c r="KN8" s="24"/>
      <c r="KO8" s="160"/>
      <c r="KP8" s="162"/>
      <c r="KQ8" s="155"/>
      <c r="KR8" s="155"/>
      <c r="KS8" s="157"/>
      <c r="KT8" s="148"/>
      <c r="KU8" s="159"/>
      <c r="KV8" s="152"/>
      <c r="KW8" s="9"/>
      <c r="KX8" s="151"/>
      <c r="KY8" s="152"/>
      <c r="KZ8" s="9"/>
      <c r="LA8" s="24"/>
      <c r="LB8" s="160"/>
      <c r="LC8" s="162"/>
      <c r="LD8" s="155"/>
      <c r="LE8" s="155"/>
      <c r="LF8" s="157"/>
      <c r="LG8" s="148"/>
      <c r="LH8" s="159"/>
      <c r="LI8" s="152"/>
      <c r="LJ8" s="9"/>
      <c r="LK8" s="151"/>
      <c r="LL8" s="152"/>
      <c r="LM8" s="9"/>
      <c r="LN8" s="24"/>
      <c r="LO8" s="160"/>
      <c r="LP8" s="162"/>
      <c r="LQ8" s="155"/>
      <c r="LR8" s="155"/>
      <c r="LS8" s="157"/>
      <c r="LT8" s="148"/>
      <c r="LU8" s="159"/>
      <c r="LV8" s="152"/>
      <c r="LW8" s="9"/>
      <c r="LX8" s="151"/>
      <c r="LY8" s="152"/>
      <c r="LZ8" s="9"/>
      <c r="MA8" s="24"/>
      <c r="MB8" s="160"/>
      <c r="MC8" s="162"/>
      <c r="MD8" s="155"/>
      <c r="ME8" s="155"/>
      <c r="MF8" s="157"/>
      <c r="MG8" s="148"/>
      <c r="MH8" s="159"/>
      <c r="MI8" s="152"/>
      <c r="MJ8" s="9"/>
      <c r="MK8" s="151"/>
      <c r="ML8" s="152"/>
      <c r="MM8" s="9"/>
      <c r="MN8" s="24"/>
      <c r="MO8" s="160"/>
      <c r="MP8" s="162"/>
      <c r="MQ8" s="155"/>
      <c r="MR8" s="155"/>
      <c r="MS8" s="157"/>
      <c r="MT8" s="148"/>
      <c r="MU8" s="159"/>
      <c r="MV8" s="152"/>
      <c r="MW8" s="9"/>
      <c r="MX8" s="151"/>
      <c r="MY8" s="152"/>
      <c r="MZ8" s="9"/>
      <c r="NA8" s="24"/>
      <c r="NB8" s="160"/>
      <c r="NC8" s="162"/>
      <c r="ND8" s="155"/>
      <c r="NE8" s="155"/>
      <c r="NF8" s="157"/>
      <c r="NG8" s="148"/>
      <c r="NH8" s="159"/>
      <c r="NI8" s="152"/>
      <c r="NJ8" s="9"/>
      <c r="NK8" s="151"/>
      <c r="NL8" s="152"/>
      <c r="NM8" s="9"/>
      <c r="NN8" s="24"/>
      <c r="NO8" s="160"/>
      <c r="NP8" s="162"/>
      <c r="NQ8" s="155"/>
      <c r="NR8" s="155"/>
      <c r="NS8" s="157"/>
      <c r="NT8" s="148"/>
      <c r="NU8" s="159"/>
      <c r="NV8" s="152"/>
      <c r="NW8" s="9"/>
      <c r="NX8" s="151"/>
      <c r="NY8" s="152"/>
      <c r="NZ8" s="9"/>
      <c r="OA8" s="24"/>
      <c r="OB8" s="160"/>
      <c r="OC8" s="162"/>
      <c r="OD8" s="155"/>
      <c r="OE8" s="155"/>
      <c r="OF8" s="157"/>
      <c r="OG8" s="148"/>
      <c r="OH8" s="159"/>
      <c r="OI8" s="152"/>
      <c r="OJ8" s="9"/>
      <c r="OK8" s="151"/>
      <c r="OL8" s="152"/>
      <c r="OM8" s="9"/>
      <c r="ON8" s="24"/>
      <c r="OO8" s="160"/>
      <c r="OP8" s="162"/>
      <c r="OQ8" s="155"/>
      <c r="OR8" s="155"/>
      <c r="OS8" s="157"/>
      <c r="OT8" s="148"/>
      <c r="OU8" s="159"/>
      <c r="OV8" s="152"/>
      <c r="OW8" s="9"/>
      <c r="OX8" s="151"/>
      <c r="OY8" s="152"/>
      <c r="OZ8" s="9"/>
      <c r="PA8" s="24"/>
      <c r="PB8" s="160"/>
      <c r="PC8" s="162"/>
      <c r="PD8" s="155"/>
      <c r="PE8" s="155"/>
      <c r="PF8" s="157"/>
      <c r="PG8" s="148"/>
      <c r="PH8" s="159"/>
      <c r="PI8" s="152"/>
      <c r="PJ8" s="9"/>
      <c r="PK8" s="151"/>
      <c r="PL8" s="152"/>
      <c r="PM8" s="9"/>
      <c r="PN8" s="24"/>
      <c r="PO8" s="160"/>
      <c r="PP8" s="162"/>
      <c r="PQ8" s="155"/>
      <c r="PR8" s="155"/>
      <c r="PS8" s="157"/>
      <c r="PT8" s="148"/>
      <c r="PU8" s="159"/>
      <c r="PV8" s="152"/>
      <c r="PW8" s="9"/>
      <c r="PX8" s="151"/>
      <c r="PY8" s="152"/>
      <c r="PZ8" s="9"/>
      <c r="QA8" s="24"/>
      <c r="QB8" s="160"/>
      <c r="QC8" s="162"/>
      <c r="QD8" s="155"/>
      <c r="QE8" s="155"/>
      <c r="QF8" s="157"/>
      <c r="QG8" s="148"/>
      <c r="QH8" s="159"/>
      <c r="QI8" s="152"/>
      <c r="QJ8" s="9"/>
      <c r="QK8" s="151"/>
      <c r="QL8" s="152"/>
      <c r="QM8" s="9"/>
      <c r="QN8" s="24"/>
      <c r="QO8" s="160"/>
      <c r="QP8" s="162"/>
      <c r="QQ8" s="155"/>
      <c r="QR8" s="155"/>
      <c r="QS8" s="157"/>
      <c r="QT8" s="148"/>
      <c r="QU8" s="159"/>
      <c r="QV8" s="152"/>
      <c r="QW8" s="9"/>
      <c r="QX8" s="151"/>
      <c r="QY8" s="152"/>
      <c r="QZ8" s="9"/>
      <c r="RA8" s="24"/>
      <c r="RB8" s="160"/>
      <c r="RC8" s="162"/>
      <c r="RD8" s="155"/>
      <c r="RE8" s="155"/>
      <c r="RF8" s="157"/>
      <c r="RG8" s="148"/>
      <c r="RH8" s="159"/>
      <c r="RI8" s="152"/>
      <c r="RJ8" s="9"/>
      <c r="RK8" s="151"/>
      <c r="RL8" s="152"/>
      <c r="RM8" s="9"/>
      <c r="RN8" s="24"/>
      <c r="RO8" s="160"/>
      <c r="RP8" s="162"/>
      <c r="RQ8" s="155"/>
      <c r="RR8" s="155"/>
      <c r="RS8" s="157"/>
      <c r="RT8" s="148"/>
      <c r="RU8" s="159"/>
      <c r="RV8" s="152"/>
      <c r="RW8" s="9"/>
      <c r="RX8" s="151"/>
      <c r="RY8" s="152"/>
      <c r="RZ8" s="9"/>
      <c r="SA8" s="24"/>
      <c r="SB8" s="160"/>
      <c r="SC8" s="162"/>
      <c r="SD8" s="155"/>
      <c r="SE8" s="155"/>
      <c r="SF8" s="157"/>
      <c r="SG8" s="148"/>
      <c r="SH8" s="159"/>
      <c r="SI8" s="152"/>
      <c r="SJ8" s="9"/>
      <c r="SK8" s="151"/>
      <c r="SL8" s="152"/>
      <c r="SM8" s="9"/>
    </row>
    <row r="9" spans="1:507" ht="15.6" customHeight="1">
      <c r="A9" s="9"/>
      <c r="B9" s="22" t="str">
        <f t="shared" ref="B9:B46" si="0">TEXT(C9,"aaa")</f>
        <v>土</v>
      </c>
      <c r="C9" s="12">
        <f>【別紙３】!B35</f>
        <v>44401</v>
      </c>
      <c r="D9" s="13" t="str">
        <f>IF(COUNTIF(祝日一覧!$E$2:$E$142,C9),"○",IF(G9&lt;&gt;"","○",""))</f>
        <v/>
      </c>
      <c r="E9" s="26"/>
      <c r="F9" s="56" t="str">
        <f>IF(OR(B9="土",B9="日"),IF(D9="○","","○"),"")</f>
        <v>○</v>
      </c>
      <c r="G9" s="56"/>
      <c r="H9" s="163"/>
      <c r="I9" s="164"/>
      <c r="J9" s="51"/>
      <c r="K9" s="220" t="s">
        <v>23</v>
      </c>
      <c r="L9" s="181">
        <f>L50-L52</f>
        <v>8</v>
      </c>
      <c r="M9" s="9"/>
      <c r="N9" s="9"/>
      <c r="O9" s="22" t="str">
        <f t="shared" ref="O9:O46" si="1">TEXT(P9,"aaa")</f>
        <v>日</v>
      </c>
      <c r="P9" s="12">
        <f>IF(MAX(C9:C46)=0,"",IF(MAX(C9:C46)=DATE(入力シート!$K$19,入力シート!$M$19,入力シート!$O$19),"",MAX(C9:C46)+1))</f>
        <v>44409</v>
      </c>
      <c r="Q9" s="13" t="str">
        <f>IF(COUNTIF(祝日一覧!$E$2:$E$142,P9),"○",IF(T9&lt;&gt;"","○",""))</f>
        <v/>
      </c>
      <c r="R9" s="26"/>
      <c r="S9" s="56" t="str">
        <f>IF(OR(O9="土",O9="日"),IF(Q9="○","","○"),"")</f>
        <v>○</v>
      </c>
      <c r="T9" s="56"/>
      <c r="U9" s="163"/>
      <c r="V9" s="164"/>
      <c r="W9" s="9"/>
      <c r="X9" s="197" t="s">
        <v>23</v>
      </c>
      <c r="Y9" s="178">
        <f>Y50-Y52</f>
        <v>28</v>
      </c>
      <c r="Z9" s="9"/>
      <c r="AA9" s="9"/>
      <c r="AB9" s="22" t="str">
        <f t="shared" ref="AB9:AB46" si="2">TEXT(AC9,"aaa")</f>
        <v>水</v>
      </c>
      <c r="AC9" s="12">
        <f>IF(MAX(P9:P46)=0,"",IF(MAX(P9:P46)=DATE(入力シート!$K$19,入力シート!$M$19,入力シート!$O$19),"",MAX(P9:P46)+1))</f>
        <v>44440</v>
      </c>
      <c r="AD9" s="13" t="str">
        <f>IF(COUNTIF(祝日一覧!$E$2:$E$142,AC9),"○",IF(AG9&lt;&gt;"","○",""))</f>
        <v/>
      </c>
      <c r="AE9" s="26"/>
      <c r="AF9" s="56" t="str">
        <f>IF(OR(AB9="土",AB9="日"),IF(AD9="○","","○"),"")</f>
        <v/>
      </c>
      <c r="AG9" s="56"/>
      <c r="AH9" s="163"/>
      <c r="AI9" s="164"/>
      <c r="AJ9" s="9"/>
      <c r="AK9" s="166" t="s">
        <v>23</v>
      </c>
      <c r="AL9" s="181">
        <f>AL50-AL52</f>
        <v>30</v>
      </c>
      <c r="AM9" s="9"/>
      <c r="AN9" s="9"/>
      <c r="AO9" s="22" t="str">
        <f t="shared" ref="AO9:AO46" si="3">TEXT(AP9,"aaa")</f>
        <v>金</v>
      </c>
      <c r="AP9" s="12">
        <f>IF(MAX(AC9:AC46)=0,"",IF(MAX(AC9:AC46)=DATE(入力シート!$K$19,入力シート!$M$19,入力シート!$O$19),"",MAX(AC9:AC46)+1))</f>
        <v>44470</v>
      </c>
      <c r="AQ9" s="13" t="str">
        <f>IF(COUNTIF(祝日一覧!$E$2:$E$142,AP9),"○",IF(AT9&lt;&gt;"","○",""))</f>
        <v/>
      </c>
      <c r="AR9" s="26"/>
      <c r="AS9" s="56" t="str">
        <f>IF(OR(AO9="土",AO9="日"),IF(AQ9="○","","○"),"")</f>
        <v/>
      </c>
      <c r="AT9" s="56"/>
      <c r="AU9" s="163"/>
      <c r="AV9" s="164"/>
      <c r="AW9" s="9"/>
      <c r="AX9" s="166" t="s">
        <v>23</v>
      </c>
      <c r="AY9" s="181">
        <f>AY50-AY52</f>
        <v>31</v>
      </c>
      <c r="AZ9" s="9"/>
      <c r="BA9" s="9"/>
      <c r="BB9" s="22" t="str">
        <f t="shared" ref="BB9:BB46" si="4">TEXT(BC9,"aaa")</f>
        <v>月</v>
      </c>
      <c r="BC9" s="12">
        <f>IF(MAX(AP9:AP46)=0,"",IF(MAX(AP9:AP46)=DATE(入力シート!$K$19,入力シート!$M$19,入力シート!$O$19),"",MAX(AP9:AP46)+1))</f>
        <v>44501</v>
      </c>
      <c r="BD9" s="13" t="str">
        <f>IF(COUNTIF(祝日一覧!$E$2:$E$142,BC9),"○",IF(BG9&lt;&gt;"","○",""))</f>
        <v/>
      </c>
      <c r="BE9" s="26"/>
      <c r="BF9" s="56" t="str">
        <f>IF(OR(BB9="土",BB9="日"),IF(BD9="○","","○"),"")</f>
        <v/>
      </c>
      <c r="BG9" s="56"/>
      <c r="BH9" s="163"/>
      <c r="BI9" s="164"/>
      <c r="BJ9" s="9"/>
      <c r="BK9" s="166" t="s">
        <v>23</v>
      </c>
      <c r="BL9" s="181">
        <f>BL50-BL52</f>
        <v>30</v>
      </c>
      <c r="BM9" s="9"/>
      <c r="BN9" s="9"/>
      <c r="BO9" s="22" t="str">
        <f t="shared" ref="BO9:BO46" si="5">TEXT(BP9,"aaa")</f>
        <v>水</v>
      </c>
      <c r="BP9" s="12">
        <f>IF(MAX(BC9:BC46)=0,"",IF(MAX(BC9:BC46)=DATE(入力シート!$K$19,入力シート!$M$19,入力シート!$O$19),"",MAX(BC9:BC46)+1))</f>
        <v>44531</v>
      </c>
      <c r="BQ9" s="13" t="str">
        <f>IF(COUNTIF(祝日一覧!$E$2:$E$142,BP9),"○",IF(BT9&lt;&gt;"","○",""))</f>
        <v/>
      </c>
      <c r="BR9" s="26"/>
      <c r="BS9" s="56" t="str">
        <f>IF(OR(BO9="土",BO9="日"),IF(BQ9="○","","○"),"")</f>
        <v/>
      </c>
      <c r="BT9" s="56"/>
      <c r="BU9" s="163"/>
      <c r="BV9" s="164"/>
      <c r="BW9" s="9"/>
      <c r="BX9" s="166" t="s">
        <v>23</v>
      </c>
      <c r="BY9" s="181">
        <f>BY50-BY52</f>
        <v>28</v>
      </c>
      <c r="BZ9" s="9"/>
      <c r="CA9" s="9"/>
      <c r="CB9" s="22" t="str">
        <f t="shared" ref="CB9:CB46" si="6">TEXT(CC9,"aaa")</f>
        <v>土</v>
      </c>
      <c r="CC9" s="12">
        <f>IF(MAX(BP9:BP46)=0,"",IF(MAX(BP9:BP46)=DATE(入力シート!$K$19,入力シート!$M$19,入力シート!$O$19),"",MAX(BP9:BP46)+1))</f>
        <v>44562</v>
      </c>
      <c r="CD9" s="13" t="str">
        <f>IF(COUNTIF(祝日一覧!$E$2:$E$142,CC9),"○",IF(CG9&lt;&gt;"","○",""))</f>
        <v>○</v>
      </c>
      <c r="CE9" s="26"/>
      <c r="CF9" s="56" t="str">
        <f>IF(OR(CB9="土",CB9="日"),IF(CD9="○","","○"),"")</f>
        <v/>
      </c>
      <c r="CG9" s="56"/>
      <c r="CH9" s="163"/>
      <c r="CI9" s="164"/>
      <c r="CJ9" s="9"/>
      <c r="CK9" s="166" t="s">
        <v>23</v>
      </c>
      <c r="CL9" s="181">
        <f>CL50-CL52</f>
        <v>7</v>
      </c>
      <c r="CM9" s="9"/>
      <c r="CN9" s="9"/>
      <c r="CO9" s="22" t="str">
        <f t="shared" ref="CO9:CO46" si="7">TEXT(CP9,"aaa")</f>
        <v/>
      </c>
      <c r="CP9" s="12" t="str">
        <f>IF(MAX(CC9:CC46)=0,"",IF(MAX(CC9:CC46)=DATE(入力シート!$K$19,入力シート!$M$19,入力シート!$O$19),"",MAX(CC9:CC46)+1))</f>
        <v/>
      </c>
      <c r="CQ9" s="13" t="str">
        <f>IF(COUNTIF(祝日一覧!$E$2:$E$142,CP9),"○",IF(CT9&lt;&gt;"","○",""))</f>
        <v/>
      </c>
      <c r="CR9" s="26"/>
      <c r="CS9" s="56" t="str">
        <f>IF(OR(CO9="土",CO9="日"),IF(CQ9="○","","○"),"")</f>
        <v/>
      </c>
      <c r="CT9" s="56"/>
      <c r="CU9" s="163"/>
      <c r="CV9" s="164"/>
      <c r="CW9" s="9"/>
      <c r="CX9" s="166" t="s">
        <v>23</v>
      </c>
      <c r="CY9" s="181">
        <f>CY50-CY52</f>
        <v>0</v>
      </c>
      <c r="CZ9" s="9"/>
      <c r="DA9" s="9"/>
      <c r="DB9" s="22" t="str">
        <f t="shared" ref="DB9:DB46" si="8">TEXT(DC9,"aaa")</f>
        <v/>
      </c>
      <c r="DC9" s="12" t="str">
        <f>IF(MAX(CP9:CP46)=0,"",IF(MAX(CP9:CP46)=DATE(入力シート!$K$19,入力シート!$M$19,入力シート!$O$19),"",MAX(CP9:CP46)+1))</f>
        <v/>
      </c>
      <c r="DD9" s="13" t="str">
        <f>IF(COUNTIF(祝日一覧!$E$2:$E$142,DC9),"○",IF(DG9&lt;&gt;"","○",""))</f>
        <v/>
      </c>
      <c r="DE9" s="26"/>
      <c r="DF9" s="56" t="str">
        <f>IF(OR(DB9="土",DB9="日"),IF(DD9="○","","○"),"")</f>
        <v/>
      </c>
      <c r="DG9" s="56"/>
      <c r="DH9" s="163"/>
      <c r="DI9" s="164"/>
      <c r="DJ9" s="9"/>
      <c r="DK9" s="166" t="s">
        <v>23</v>
      </c>
      <c r="DL9" s="181">
        <f>DL50-DL52</f>
        <v>0</v>
      </c>
      <c r="DM9" s="9"/>
      <c r="DN9" s="9"/>
      <c r="DO9" s="22" t="str">
        <f t="shared" ref="DO9:DO46" si="9">TEXT(DP9,"aaa")</f>
        <v/>
      </c>
      <c r="DP9" s="12" t="str">
        <f>IF(MAX(DC9:DC46)=0,"",IF(MAX(DC9:DC46)=DATE(入力シート!$K$19,入力シート!$M$19,入力シート!$O$19),"",MAX(DC9:DC46)+1))</f>
        <v/>
      </c>
      <c r="DQ9" s="13" t="str">
        <f>IF(COUNTIF(祝日一覧!$E$2:$E$142,DP9),"○",IF(DT9&lt;&gt;"","○",""))</f>
        <v/>
      </c>
      <c r="DR9" s="26"/>
      <c r="DS9" s="56" t="str">
        <f>IF(OR(DO9="土",DO9="日"),IF(DQ9="○","","○"),"")</f>
        <v/>
      </c>
      <c r="DT9" s="56"/>
      <c r="DU9" s="163"/>
      <c r="DV9" s="164"/>
      <c r="DW9" s="9"/>
      <c r="DX9" s="166" t="s">
        <v>23</v>
      </c>
      <c r="DY9" s="181">
        <f>DY50-DY52</f>
        <v>0</v>
      </c>
      <c r="DZ9" s="9"/>
      <c r="EA9" s="9"/>
      <c r="EB9" s="22" t="str">
        <f t="shared" ref="EB9:EB46" si="10">TEXT(EC9,"aaa")</f>
        <v/>
      </c>
      <c r="EC9" s="12" t="str">
        <f>IF(MAX(DP9:DP46)=0,"",IF(MAX(DP9:DP46)=DATE(入力シート!$K$19,入力シート!$M$19,入力シート!$O$19),"",MAX(DP9:DP46)+1))</f>
        <v/>
      </c>
      <c r="ED9" s="13" t="str">
        <f>IF(COUNTIF(祝日一覧!$E$2:$E$142,EC9),"○",IF(EG9&lt;&gt;"","○",""))</f>
        <v/>
      </c>
      <c r="EE9" s="26"/>
      <c r="EF9" s="56" t="str">
        <f>IF(OR(EB9="土",EB9="日"),IF(ED9="○","","○"),"")</f>
        <v/>
      </c>
      <c r="EG9" s="56"/>
      <c r="EH9" s="163"/>
      <c r="EI9" s="164"/>
      <c r="EJ9" s="9"/>
      <c r="EK9" s="166" t="s">
        <v>23</v>
      </c>
      <c r="EL9" s="181">
        <f>EL50-EL52</f>
        <v>0</v>
      </c>
      <c r="EM9" s="9"/>
      <c r="EN9" s="9"/>
      <c r="EO9" s="22" t="str">
        <f t="shared" ref="EO9:EO46" si="11">TEXT(EP9,"aaa")</f>
        <v/>
      </c>
      <c r="EP9" s="12" t="str">
        <f>IF(MAX(EC9:EC46)=0,"",IF(MAX(EC9:EC46)=DATE(入力シート!$K$19,入力シート!$M$19,入力シート!$O$19),"",MAX(EC9:EC46)+1))</f>
        <v/>
      </c>
      <c r="EQ9" s="13" t="str">
        <f>IF(COUNTIF(祝日一覧!$E$2:$E$142,EP9),"○",IF(ET9&lt;&gt;"","○",""))</f>
        <v/>
      </c>
      <c r="ER9" s="26"/>
      <c r="ES9" s="56" t="str">
        <f>IF(OR(EO9="土",EO9="日"),IF(EQ9="○","","○"),"")</f>
        <v/>
      </c>
      <c r="ET9" s="56"/>
      <c r="EU9" s="163"/>
      <c r="EV9" s="164"/>
      <c r="EW9" s="9"/>
      <c r="EX9" s="166" t="s">
        <v>23</v>
      </c>
      <c r="EY9" s="181">
        <f>EY50-EY52</f>
        <v>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6" t="str">
        <f>IF(OR(FB9="土",FB9="日"),IF(FD9="○","","○"),"")</f>
        <v/>
      </c>
      <c r="FG9" s="56"/>
      <c r="FH9" s="163"/>
      <c r="FI9" s="164"/>
      <c r="FJ9" s="9"/>
      <c r="FK9" s="166" t="s">
        <v>23</v>
      </c>
      <c r="FL9" s="181">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6" t="str">
        <f>IF(OR(FO9="土",FO9="日"),IF(FQ9="○","","○"),"")</f>
        <v/>
      </c>
      <c r="FT9" s="56"/>
      <c r="FU9" s="163"/>
      <c r="FV9" s="164"/>
      <c r="FW9" s="9"/>
      <c r="FX9" s="166" t="s">
        <v>23</v>
      </c>
      <c r="FY9" s="181">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6" t="str">
        <f>IF(OR(GB9="土",GB9="日"),IF(GD9="○","","○"),"")</f>
        <v/>
      </c>
      <c r="GG9" s="56"/>
      <c r="GH9" s="163"/>
      <c r="GI9" s="164"/>
      <c r="GJ9" s="9"/>
      <c r="GK9" s="166" t="s">
        <v>23</v>
      </c>
      <c r="GL9" s="181">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6" t="str">
        <f>IF(OR(GO9="土",GO9="日"),IF(GQ9="○","","○"),"")</f>
        <v/>
      </c>
      <c r="GT9" s="56"/>
      <c r="GU9" s="163"/>
      <c r="GV9" s="164"/>
      <c r="GW9" s="9"/>
      <c r="GX9" s="166" t="s">
        <v>23</v>
      </c>
      <c r="GY9" s="181">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6" t="str">
        <f>IF(OR(HB9="土",HB9="日"),IF(HD9="○","","○"),"")</f>
        <v/>
      </c>
      <c r="HG9" s="56"/>
      <c r="HH9" s="163"/>
      <c r="HI9" s="164"/>
      <c r="HJ9" s="9"/>
      <c r="HK9" s="166" t="s">
        <v>23</v>
      </c>
      <c r="HL9" s="181">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6" t="str">
        <f>IF(OR(HO9="土",HO9="日"),IF(HQ9="○","","○"),"")</f>
        <v/>
      </c>
      <c r="HT9" s="56"/>
      <c r="HU9" s="163"/>
      <c r="HV9" s="164"/>
      <c r="HW9" s="9"/>
      <c r="HX9" s="166" t="s">
        <v>23</v>
      </c>
      <c r="HY9" s="181">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6" t="str">
        <f>IF(OR(IB9="土",IB9="日"),IF(ID9="○","","○"),"")</f>
        <v/>
      </c>
      <c r="IG9" s="56"/>
      <c r="IH9" s="163"/>
      <c r="II9" s="164"/>
      <c r="IJ9" s="9"/>
      <c r="IK9" s="166" t="s">
        <v>23</v>
      </c>
      <c r="IL9" s="181">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6" t="str">
        <f>IF(OR(IO9="土",IO9="日"),IF(IQ9="○","","○"),"")</f>
        <v/>
      </c>
      <c r="IT9" s="56"/>
      <c r="IU9" s="163"/>
      <c r="IV9" s="164"/>
      <c r="IW9" s="9"/>
      <c r="IX9" s="166" t="s">
        <v>23</v>
      </c>
      <c r="IY9" s="181">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6" t="str">
        <f>IF(OR(JB9="土",JB9="日"),IF(JD9="○","","○"),"")</f>
        <v/>
      </c>
      <c r="JG9" s="56"/>
      <c r="JH9" s="163"/>
      <c r="JI9" s="164"/>
      <c r="JJ9" s="9"/>
      <c r="JK9" s="166" t="s">
        <v>23</v>
      </c>
      <c r="JL9" s="181">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6" t="str">
        <f>IF(OR(JO9="土",JO9="日"),IF(JQ9="○","","○"),"")</f>
        <v/>
      </c>
      <c r="JT9" s="56"/>
      <c r="JU9" s="163"/>
      <c r="JV9" s="164"/>
      <c r="JW9" s="9"/>
      <c r="JX9" s="166" t="s">
        <v>23</v>
      </c>
      <c r="JY9" s="181">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6" t="str">
        <f>IF(OR(KB9="土",KB9="日"),IF(KD9="○","","○"),"")</f>
        <v/>
      </c>
      <c r="KG9" s="56"/>
      <c r="KH9" s="163"/>
      <c r="KI9" s="164"/>
      <c r="KJ9" s="9"/>
      <c r="KK9" s="166" t="s">
        <v>23</v>
      </c>
      <c r="KL9" s="181">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6" t="str">
        <f>IF(OR(KO9="土",KO9="日"),IF(KQ9="○","","○"),"")</f>
        <v/>
      </c>
      <c r="KT9" s="56"/>
      <c r="KU9" s="163"/>
      <c r="KV9" s="164"/>
      <c r="KW9" s="9"/>
      <c r="KX9" s="166" t="s">
        <v>23</v>
      </c>
      <c r="KY9" s="181">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6" t="str">
        <f>IF(OR(LB9="土",LB9="日"),IF(LD9="○","","○"),"")</f>
        <v/>
      </c>
      <c r="LG9" s="56"/>
      <c r="LH9" s="163"/>
      <c r="LI9" s="164"/>
      <c r="LJ9" s="9"/>
      <c r="LK9" s="166" t="s">
        <v>23</v>
      </c>
      <c r="LL9" s="181">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6" t="str">
        <f>IF(OR(LO9="土",LO9="日"),IF(LQ9="○","","○"),"")</f>
        <v/>
      </c>
      <c r="LT9" s="56"/>
      <c r="LU9" s="163"/>
      <c r="LV9" s="164"/>
      <c r="LW9" s="9"/>
      <c r="LX9" s="166" t="s">
        <v>23</v>
      </c>
      <c r="LY9" s="181">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6" t="str">
        <f>IF(OR(MB9="土",MB9="日"),IF(MD9="○","","○"),"")</f>
        <v/>
      </c>
      <c r="MG9" s="56"/>
      <c r="MH9" s="163"/>
      <c r="MI9" s="164"/>
      <c r="MJ9" s="9"/>
      <c r="MK9" s="166" t="s">
        <v>23</v>
      </c>
      <c r="ML9" s="181">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6" t="str">
        <f>IF(OR(MO9="土",MO9="日"),IF(MQ9="○","","○"),"")</f>
        <v/>
      </c>
      <c r="MT9" s="56"/>
      <c r="MU9" s="163"/>
      <c r="MV9" s="164"/>
      <c r="MW9" s="9"/>
      <c r="MX9" s="166" t="s">
        <v>23</v>
      </c>
      <c r="MY9" s="181">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6" t="str">
        <f>IF(OR(NB9="土",NB9="日"),IF(ND9="○","","○"),"")</f>
        <v/>
      </c>
      <c r="NG9" s="56"/>
      <c r="NH9" s="163"/>
      <c r="NI9" s="164"/>
      <c r="NJ9" s="9"/>
      <c r="NK9" s="166" t="s">
        <v>23</v>
      </c>
      <c r="NL9" s="181">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6" t="str">
        <f>IF(OR(NO9="土",NO9="日"),IF(NQ9="○","","○"),"")</f>
        <v/>
      </c>
      <c r="NT9" s="56"/>
      <c r="NU9" s="163"/>
      <c r="NV9" s="164"/>
      <c r="NW9" s="9"/>
      <c r="NX9" s="166" t="s">
        <v>23</v>
      </c>
      <c r="NY9" s="181">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6" t="str">
        <f>IF(OR(OB9="土",OB9="日"),IF(OD9="○","","○"),"")</f>
        <v/>
      </c>
      <c r="OG9" s="56"/>
      <c r="OH9" s="163"/>
      <c r="OI9" s="164"/>
      <c r="OJ9" s="9"/>
      <c r="OK9" s="166" t="s">
        <v>23</v>
      </c>
      <c r="OL9" s="181">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6" t="str">
        <f>IF(OR(OO9="土",OO9="日"),IF(OQ9="○","","○"),"")</f>
        <v/>
      </c>
      <c r="OT9" s="56"/>
      <c r="OU9" s="163"/>
      <c r="OV9" s="164"/>
      <c r="OW9" s="9"/>
      <c r="OX9" s="166" t="s">
        <v>23</v>
      </c>
      <c r="OY9" s="181">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6" t="str">
        <f>IF(OR(PB9="土",PB9="日"),IF(PD9="○","","○"),"")</f>
        <v/>
      </c>
      <c r="PG9" s="56"/>
      <c r="PH9" s="163"/>
      <c r="PI9" s="164"/>
      <c r="PJ9" s="9"/>
      <c r="PK9" s="166" t="s">
        <v>23</v>
      </c>
      <c r="PL9" s="181">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6" t="str">
        <f>IF(OR(PO9="土",PO9="日"),IF(PQ9="○","","○"),"")</f>
        <v/>
      </c>
      <c r="PT9" s="56"/>
      <c r="PU9" s="163"/>
      <c r="PV9" s="164"/>
      <c r="PW9" s="9"/>
      <c r="PX9" s="166" t="s">
        <v>23</v>
      </c>
      <c r="PY9" s="181">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6" t="str">
        <f>IF(OR(QB9="土",QB9="日"),IF(QD9="○","","○"),"")</f>
        <v/>
      </c>
      <c r="QG9" s="56"/>
      <c r="QH9" s="163"/>
      <c r="QI9" s="164"/>
      <c r="QJ9" s="9"/>
      <c r="QK9" s="166" t="s">
        <v>23</v>
      </c>
      <c r="QL9" s="181">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6" t="str">
        <f>IF(OR(QO9="土",QO9="日"),IF(QQ9="○","","○"),"")</f>
        <v/>
      </c>
      <c r="QT9" s="56"/>
      <c r="QU9" s="163"/>
      <c r="QV9" s="164"/>
      <c r="QW9" s="9"/>
      <c r="QX9" s="166" t="s">
        <v>23</v>
      </c>
      <c r="QY9" s="181">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6" t="str">
        <f>IF(OR(RB9="土",RB9="日"),IF(RD9="○","","○"),"")</f>
        <v/>
      </c>
      <c r="RG9" s="56"/>
      <c r="RH9" s="163"/>
      <c r="RI9" s="164"/>
      <c r="RJ9" s="9"/>
      <c r="RK9" s="166" t="s">
        <v>23</v>
      </c>
      <c r="RL9" s="181">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6" t="str">
        <f>IF(OR(RO9="土",RO9="日"),IF(RQ9="○","","○"),"")</f>
        <v/>
      </c>
      <c r="RT9" s="56"/>
      <c r="RU9" s="163"/>
      <c r="RV9" s="164"/>
      <c r="RW9" s="9"/>
      <c r="RX9" s="166" t="s">
        <v>23</v>
      </c>
      <c r="RY9" s="181">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6" t="str">
        <f>IF(OR(SB9="土",SB9="日"),IF(SD9="○","","○"),"")</f>
        <v/>
      </c>
      <c r="SG9" s="56"/>
      <c r="SH9" s="163"/>
      <c r="SI9" s="164"/>
      <c r="SJ9" s="9"/>
      <c r="SK9" s="166" t="s">
        <v>23</v>
      </c>
      <c r="SL9" s="181">
        <f>SL50-SL52</f>
        <v>0</v>
      </c>
      <c r="SM9" s="9"/>
    </row>
    <row r="10" spans="1:507" ht="15.6" customHeight="1">
      <c r="A10" s="9"/>
      <c r="B10" s="15" t="str">
        <f t="shared" si="0"/>
        <v>日</v>
      </c>
      <c r="C10" s="16">
        <f>IF(C9="","",IF(MONTH(C9)=MONTH(C9+1),C9+1,""))</f>
        <v>44402</v>
      </c>
      <c r="D10" s="13" t="str">
        <f>IF(COUNTIF(祝日一覧!$E$2:$E$142,C10),"○",IF(G10&lt;&gt;"","○",""))</f>
        <v/>
      </c>
      <c r="E10" s="27"/>
      <c r="F10" s="56" t="str">
        <f t="shared" ref="F10:F46" si="39">IF(OR(B10="土",B10="日"),IF(D10="○","","○"),"")</f>
        <v>○</v>
      </c>
      <c r="G10" s="56"/>
      <c r="H10" s="153"/>
      <c r="I10" s="154"/>
      <c r="J10" s="51"/>
      <c r="K10" s="217"/>
      <c r="L10" s="179"/>
      <c r="M10" s="9"/>
      <c r="N10" s="9"/>
      <c r="O10" s="15" t="str">
        <f t="shared" si="1"/>
        <v>月</v>
      </c>
      <c r="P10" s="16">
        <f>IF(P9="","",IF(P9=【別紙３】!$E$35,"",IF(MONTH(P9)=MONTH(P9+1),P9+1,"")))</f>
        <v>44410</v>
      </c>
      <c r="Q10" s="13" t="str">
        <f>IF(COUNTIF(祝日一覧!$E$2:$E$142,P10),"○",IF(T10&lt;&gt;"","○",""))</f>
        <v/>
      </c>
      <c r="R10" s="27"/>
      <c r="S10" s="56" t="str">
        <f t="shared" ref="S10:S14" si="40">IF(OR(O10="土",O10="日"),IF(Q10="○","","○"),"")</f>
        <v/>
      </c>
      <c r="T10" s="56"/>
      <c r="U10" s="153"/>
      <c r="V10" s="154"/>
      <c r="W10" s="9"/>
      <c r="X10" s="188"/>
      <c r="Y10" s="179"/>
      <c r="Z10" s="9"/>
      <c r="AA10" s="9"/>
      <c r="AB10" s="15" t="str">
        <f t="shared" si="2"/>
        <v>木</v>
      </c>
      <c r="AC10" s="16">
        <f>IF(AC9="","",IF(AC9=【別紙３】!$E$35,"",IF(MONTH(AC9)=MONTH(AC9+1),AC9+1,"")))</f>
        <v>44441</v>
      </c>
      <c r="AD10" s="13" t="str">
        <f>IF(COUNTIF(祝日一覧!$E$2:$E$142,AC10),"○",IF(AG10&lt;&gt;"","○",""))</f>
        <v/>
      </c>
      <c r="AE10" s="27"/>
      <c r="AF10" s="56" t="str">
        <f t="shared" ref="AF10:AF14" si="41">IF(OR(AB10="土",AB10="日"),IF(AD10="○","","○"),"")</f>
        <v/>
      </c>
      <c r="AG10" s="56"/>
      <c r="AH10" s="153"/>
      <c r="AI10" s="154"/>
      <c r="AJ10" s="9"/>
      <c r="AK10" s="188"/>
      <c r="AL10" s="179"/>
      <c r="AM10" s="9"/>
      <c r="AN10" s="9"/>
      <c r="AO10" s="15" t="str">
        <f t="shared" si="3"/>
        <v>土</v>
      </c>
      <c r="AP10" s="16">
        <f>IF(AP9="","",IF(AP9=【別紙３】!$E$35,"",IF(MONTH(AP9)=MONTH(AP9+1),AP9+1,"")))</f>
        <v>44471</v>
      </c>
      <c r="AQ10" s="13" t="str">
        <f>IF(COUNTIF(祝日一覧!$E$2:$E$142,AP10),"○",IF(AT10&lt;&gt;"","○",""))</f>
        <v/>
      </c>
      <c r="AR10" s="27"/>
      <c r="AS10" s="56" t="str">
        <f t="shared" ref="AS10:AS14" si="42">IF(OR(AO10="土",AO10="日"),IF(AQ10="○","","○"),"")</f>
        <v>○</v>
      </c>
      <c r="AT10" s="56"/>
      <c r="AU10" s="153"/>
      <c r="AV10" s="154"/>
      <c r="AW10" s="9"/>
      <c r="AX10" s="188"/>
      <c r="AY10" s="179"/>
      <c r="AZ10" s="9"/>
      <c r="BA10" s="9"/>
      <c r="BB10" s="15" t="str">
        <f t="shared" si="4"/>
        <v>火</v>
      </c>
      <c r="BC10" s="16">
        <f>IF(BC9="","",IF(BC9=【別紙３】!$E$35,"",IF(MONTH(BC9)=MONTH(BC9+1),BC9+1,"")))</f>
        <v>44502</v>
      </c>
      <c r="BD10" s="13" t="str">
        <f>IF(COUNTIF(祝日一覧!$E$2:$E$142,BC10),"○",IF(BG10&lt;&gt;"","○",""))</f>
        <v/>
      </c>
      <c r="BE10" s="27"/>
      <c r="BF10" s="56" t="str">
        <f t="shared" ref="BF10:BF14" si="43">IF(OR(BB10="土",BB10="日"),IF(BD10="○","","○"),"")</f>
        <v/>
      </c>
      <c r="BG10" s="56"/>
      <c r="BH10" s="153"/>
      <c r="BI10" s="154"/>
      <c r="BJ10" s="9"/>
      <c r="BK10" s="188"/>
      <c r="BL10" s="179"/>
      <c r="BM10" s="9"/>
      <c r="BN10" s="9"/>
      <c r="BO10" s="15" t="str">
        <f t="shared" si="5"/>
        <v>木</v>
      </c>
      <c r="BP10" s="16">
        <f>IF(BP9="","",IF(BP9=【別紙３】!$E$35,"",IF(MONTH(BP9)=MONTH(BP9+1),BP9+1,"")))</f>
        <v>44532</v>
      </c>
      <c r="BQ10" s="13" t="str">
        <f>IF(COUNTIF(祝日一覧!$E$2:$E$142,BP10),"○",IF(BT10&lt;&gt;"","○",""))</f>
        <v/>
      </c>
      <c r="BR10" s="27"/>
      <c r="BS10" s="56" t="str">
        <f t="shared" ref="BS10:BS14" si="44">IF(OR(BO10="土",BO10="日"),IF(BQ10="○","","○"),"")</f>
        <v/>
      </c>
      <c r="BT10" s="56"/>
      <c r="BU10" s="153"/>
      <c r="BV10" s="154"/>
      <c r="BW10" s="9"/>
      <c r="BX10" s="188"/>
      <c r="BY10" s="179"/>
      <c r="BZ10" s="9"/>
      <c r="CA10" s="9"/>
      <c r="CB10" s="15" t="str">
        <f t="shared" si="6"/>
        <v>日</v>
      </c>
      <c r="CC10" s="16">
        <f>IF(CC9="","",IF(CC9=【別紙３】!$E$35,"",IF(MONTH(CC9)=MONTH(CC9+1),CC9+1,"")))</f>
        <v>44563</v>
      </c>
      <c r="CD10" s="13" t="str">
        <f>IF(COUNTIF(祝日一覧!$E$2:$E$142,CC10),"○",IF(CG10&lt;&gt;"","○",""))</f>
        <v>○</v>
      </c>
      <c r="CE10" s="27"/>
      <c r="CF10" s="56" t="str">
        <f t="shared" ref="CF10:CF14" si="45">IF(OR(CB10="土",CB10="日"),IF(CD10="○","","○"),"")</f>
        <v/>
      </c>
      <c r="CG10" s="56"/>
      <c r="CH10" s="153"/>
      <c r="CI10" s="154"/>
      <c r="CJ10" s="9"/>
      <c r="CK10" s="188"/>
      <c r="CL10" s="179"/>
      <c r="CM10" s="9"/>
      <c r="CN10" s="9"/>
      <c r="CO10" s="15" t="str">
        <f t="shared" si="7"/>
        <v/>
      </c>
      <c r="CP10" s="16" t="str">
        <f>IF(CP9="","",IF(CP9=【別紙３】!$E$35,"",IF(MONTH(CP9)=MONTH(CP9+1),CP9+1,"")))</f>
        <v/>
      </c>
      <c r="CQ10" s="13" t="str">
        <f>IF(COUNTIF(祝日一覧!$E$2:$E$142,CP10),"○",IF(CT10&lt;&gt;"","○",""))</f>
        <v/>
      </c>
      <c r="CR10" s="27"/>
      <c r="CS10" s="56" t="str">
        <f t="shared" ref="CS10:CS14" si="46">IF(OR(CO10="土",CO10="日"),IF(CQ10="○","","○"),"")</f>
        <v/>
      </c>
      <c r="CT10" s="56"/>
      <c r="CU10" s="153"/>
      <c r="CV10" s="154"/>
      <c r="CW10" s="9"/>
      <c r="CX10" s="188"/>
      <c r="CY10" s="179"/>
      <c r="CZ10" s="9"/>
      <c r="DA10" s="9"/>
      <c r="DB10" s="15" t="str">
        <f t="shared" si="8"/>
        <v/>
      </c>
      <c r="DC10" s="16" t="str">
        <f>IF(DC9="","",IF(DC9=【別紙３】!$E$35,"",IF(MONTH(DC9)=MONTH(DC9+1),DC9+1,"")))</f>
        <v/>
      </c>
      <c r="DD10" s="13" t="str">
        <f>IF(COUNTIF(祝日一覧!$E$2:$E$142,DC10),"○",IF(DG10&lt;&gt;"","○",""))</f>
        <v/>
      </c>
      <c r="DE10" s="27"/>
      <c r="DF10" s="56" t="str">
        <f t="shared" ref="DF10:DF14" si="47">IF(OR(DB10="土",DB10="日"),IF(DD10="○","","○"),"")</f>
        <v/>
      </c>
      <c r="DG10" s="56"/>
      <c r="DH10" s="153"/>
      <c r="DI10" s="154"/>
      <c r="DJ10" s="9"/>
      <c r="DK10" s="188"/>
      <c r="DL10" s="179"/>
      <c r="DM10" s="9"/>
      <c r="DN10" s="9"/>
      <c r="DO10" s="15" t="str">
        <f t="shared" si="9"/>
        <v/>
      </c>
      <c r="DP10" s="16" t="str">
        <f>IF(DP9="","",IF(DP9=【別紙３】!$E$35,"",IF(MONTH(DP9)=MONTH(DP9+1),DP9+1,"")))</f>
        <v/>
      </c>
      <c r="DQ10" s="13" t="str">
        <f>IF(COUNTIF(祝日一覧!$E$2:$E$142,DP10),"○",IF(DT10&lt;&gt;"","○",""))</f>
        <v/>
      </c>
      <c r="DR10" s="27"/>
      <c r="DS10" s="56" t="str">
        <f t="shared" ref="DS10:DS14" si="48">IF(OR(DO10="土",DO10="日"),IF(DQ10="○","","○"),"")</f>
        <v/>
      </c>
      <c r="DT10" s="56"/>
      <c r="DU10" s="153"/>
      <c r="DV10" s="154"/>
      <c r="DW10" s="9"/>
      <c r="DX10" s="188"/>
      <c r="DY10" s="179"/>
      <c r="DZ10" s="9"/>
      <c r="EA10" s="9"/>
      <c r="EB10" s="15" t="str">
        <f t="shared" si="10"/>
        <v/>
      </c>
      <c r="EC10" s="16" t="str">
        <f>IF(EC9="","",IF(EC9=【別紙３】!$E$35,"",IF(MONTH(EC9)=MONTH(EC9+1),EC9+1,"")))</f>
        <v/>
      </c>
      <c r="ED10" s="13" t="str">
        <f>IF(COUNTIF(祝日一覧!$E$2:$E$142,EC10),"○",IF(EG10&lt;&gt;"","○",""))</f>
        <v/>
      </c>
      <c r="EE10" s="27"/>
      <c r="EF10" s="56" t="str">
        <f t="shared" ref="EF10:EF14" si="49">IF(OR(EB10="土",EB10="日"),IF(ED10="○","","○"),"")</f>
        <v/>
      </c>
      <c r="EG10" s="56"/>
      <c r="EH10" s="153"/>
      <c r="EI10" s="154"/>
      <c r="EJ10" s="9"/>
      <c r="EK10" s="188"/>
      <c r="EL10" s="179"/>
      <c r="EM10" s="9"/>
      <c r="EN10" s="9"/>
      <c r="EO10" s="15" t="str">
        <f t="shared" si="11"/>
        <v/>
      </c>
      <c r="EP10" s="16" t="str">
        <f>IF(EP9="","",IF(EP9=【別紙３】!$E$35,"",IF(MONTH(EP9)=MONTH(EP9+1),EP9+1,"")))</f>
        <v/>
      </c>
      <c r="EQ10" s="13" t="str">
        <f>IF(COUNTIF(祝日一覧!$E$2:$E$142,EP10),"○",IF(ET10&lt;&gt;"","○",""))</f>
        <v/>
      </c>
      <c r="ER10" s="27"/>
      <c r="ES10" s="56" t="str">
        <f t="shared" ref="ES10:ES14" si="50">IF(OR(EO10="土",EO10="日"),IF(EQ10="○","","○"),"")</f>
        <v/>
      </c>
      <c r="ET10" s="56"/>
      <c r="EU10" s="153"/>
      <c r="EV10" s="154"/>
      <c r="EW10" s="9"/>
      <c r="EX10" s="188"/>
      <c r="EY10" s="179"/>
      <c r="EZ10" s="9"/>
      <c r="FA10" s="9"/>
      <c r="FB10" s="15" t="str">
        <f t="shared" si="12"/>
        <v/>
      </c>
      <c r="FC10" s="16" t="str">
        <f>IF(FC9="","",IF(FC9=【別紙３】!$E$35,"",IF(MONTH(FC9)=MONTH(FC9+1),FC9+1,"")))</f>
        <v/>
      </c>
      <c r="FD10" s="13" t="str">
        <f>IF(COUNTIF(祝日一覧!$E$2:$E$142,FC10),"○",IF(FG10&lt;&gt;"","○",""))</f>
        <v/>
      </c>
      <c r="FE10" s="27"/>
      <c r="FF10" s="56" t="str">
        <f t="shared" ref="FF10:FF14" si="51">IF(OR(FB10="土",FB10="日"),IF(FD10="○","","○"),"")</f>
        <v/>
      </c>
      <c r="FG10" s="56"/>
      <c r="FH10" s="153"/>
      <c r="FI10" s="154"/>
      <c r="FJ10" s="9"/>
      <c r="FK10" s="188"/>
      <c r="FL10" s="179"/>
      <c r="FM10" s="9"/>
      <c r="FN10" s="9"/>
      <c r="FO10" s="15" t="str">
        <f t="shared" si="13"/>
        <v/>
      </c>
      <c r="FP10" s="16" t="str">
        <f>IF(FP9="","",IF(FP9=【別紙３】!$E$35,"",IF(MONTH(FP9)=MONTH(FP9+1),FP9+1,"")))</f>
        <v/>
      </c>
      <c r="FQ10" s="13" t="str">
        <f>IF(COUNTIF(祝日一覧!$E$2:$E$142,FP10),"○",IF(FT10&lt;&gt;"","○",""))</f>
        <v/>
      </c>
      <c r="FR10" s="27"/>
      <c r="FS10" s="56" t="str">
        <f t="shared" ref="FS10:FS14" si="52">IF(OR(FO10="土",FO10="日"),IF(FQ10="○","","○"),"")</f>
        <v/>
      </c>
      <c r="FT10" s="56"/>
      <c r="FU10" s="153"/>
      <c r="FV10" s="154"/>
      <c r="FW10" s="9"/>
      <c r="FX10" s="188"/>
      <c r="FY10" s="179"/>
      <c r="FZ10" s="9"/>
      <c r="GA10" s="9"/>
      <c r="GB10" s="15" t="str">
        <f t="shared" si="14"/>
        <v/>
      </c>
      <c r="GC10" s="16" t="str">
        <f>IF(GC9="","",IF(GC9=【別紙３】!$E$35,"",IF(MONTH(GC9)=MONTH(GC9+1),GC9+1,"")))</f>
        <v/>
      </c>
      <c r="GD10" s="13" t="str">
        <f>IF(COUNTIF(祝日一覧!$E$2:$E$142,GC10),"○",IF(GG10&lt;&gt;"","○",""))</f>
        <v/>
      </c>
      <c r="GE10" s="26"/>
      <c r="GF10" s="56" t="str">
        <f t="shared" ref="GF10:GF14" si="53">IF(OR(GB10="土",GB10="日"),IF(GD10="○","","○"),"")</f>
        <v/>
      </c>
      <c r="GG10" s="56"/>
      <c r="GH10" s="153"/>
      <c r="GI10" s="154"/>
      <c r="GJ10" s="9"/>
      <c r="GK10" s="188"/>
      <c r="GL10" s="179"/>
      <c r="GM10" s="9"/>
      <c r="GN10" s="9"/>
      <c r="GO10" s="15" t="str">
        <f t="shared" si="15"/>
        <v/>
      </c>
      <c r="GP10" s="16" t="str">
        <f>IF(GP9="","",IF(GP9=【別紙３】!$E$35,"",IF(MONTH(GP9)=MONTH(GP9+1),GP9+1,"")))</f>
        <v/>
      </c>
      <c r="GQ10" s="13" t="str">
        <f>IF(COUNTIF(祝日一覧!$E$2:$E$142,GP10),"○",IF(GT10&lt;&gt;"","○",""))</f>
        <v/>
      </c>
      <c r="GR10" s="26"/>
      <c r="GS10" s="56" t="str">
        <f t="shared" ref="GS10:GS14" si="54">IF(OR(GO10="土",GO10="日"),IF(GQ10="○","","○"),"")</f>
        <v/>
      </c>
      <c r="GT10" s="56"/>
      <c r="GU10" s="153"/>
      <c r="GV10" s="154"/>
      <c r="GW10" s="9"/>
      <c r="GX10" s="188"/>
      <c r="GY10" s="179"/>
      <c r="GZ10" s="9"/>
      <c r="HA10" s="9"/>
      <c r="HB10" s="15" t="str">
        <f t="shared" si="16"/>
        <v/>
      </c>
      <c r="HC10" s="16" t="str">
        <f>IF(HC9="","",IF(HC9=【別紙３】!$E$35,"",IF(MONTH(HC9)=MONTH(HC9+1),HC9+1,"")))</f>
        <v/>
      </c>
      <c r="HD10" s="13" t="str">
        <f>IF(COUNTIF(祝日一覧!$E$2:$E$142,HC10),"○",IF(HG10&lt;&gt;"","○",""))</f>
        <v/>
      </c>
      <c r="HE10" s="27"/>
      <c r="HF10" s="56" t="str">
        <f t="shared" ref="HF10:HF14" si="55">IF(OR(HB10="土",HB10="日"),IF(HD10="○","","○"),"")</f>
        <v/>
      </c>
      <c r="HG10" s="56"/>
      <c r="HH10" s="153"/>
      <c r="HI10" s="154"/>
      <c r="HJ10" s="9"/>
      <c r="HK10" s="188"/>
      <c r="HL10" s="179"/>
      <c r="HM10" s="9"/>
      <c r="HN10" s="9"/>
      <c r="HO10" s="72" t="str">
        <f t="shared" si="17"/>
        <v/>
      </c>
      <c r="HP10" s="16" t="str">
        <f>IF(HP9="","",IF(HP9=【別紙３】!$E$35,"",IF(MONTH(HP9)=MONTH(HP9+1),HP9+1,"")))</f>
        <v/>
      </c>
      <c r="HQ10" s="13" t="str">
        <f>IF(COUNTIF(祝日一覧!$E$2:$E$142,HP10),"○",IF(HT10&lt;&gt;"","○",""))</f>
        <v/>
      </c>
      <c r="HR10" s="26"/>
      <c r="HS10" s="56" t="str">
        <f t="shared" ref="HS10:HS14" si="56">IF(OR(HO10="土",HO10="日"),IF(HQ10="○","","○"),"")</f>
        <v/>
      </c>
      <c r="HT10" s="56"/>
      <c r="HU10" s="153"/>
      <c r="HV10" s="154"/>
      <c r="HW10" s="9"/>
      <c r="HX10" s="188"/>
      <c r="HY10" s="179"/>
      <c r="HZ10" s="9"/>
      <c r="IA10" s="9"/>
      <c r="IB10" s="72" t="str">
        <f t="shared" si="18"/>
        <v/>
      </c>
      <c r="IC10" s="16" t="str">
        <f>IF(IC9="","",IF(IC9=【別紙３】!$E$35,"",IF(MONTH(IC9)=MONTH(IC9+1),IC9+1,"")))</f>
        <v/>
      </c>
      <c r="ID10" s="13" t="str">
        <f>IF(COUNTIF(祝日一覧!$E$2:$E$142,IC10),"○",IF(IG10&lt;&gt;"","○",""))</f>
        <v/>
      </c>
      <c r="IE10" s="26"/>
      <c r="IF10" s="56" t="str">
        <f t="shared" ref="IF10:IF14" si="57">IF(OR(IB10="土",IB10="日"),IF(ID10="○","","○"),"")</f>
        <v/>
      </c>
      <c r="IG10" s="56"/>
      <c r="IH10" s="153"/>
      <c r="II10" s="154"/>
      <c r="IJ10" s="9"/>
      <c r="IK10" s="188"/>
      <c r="IL10" s="179"/>
      <c r="IM10" s="9"/>
      <c r="IN10" s="9"/>
      <c r="IO10" s="72" t="str">
        <f t="shared" si="19"/>
        <v/>
      </c>
      <c r="IP10" s="16" t="str">
        <f>IF(IP9="","",IF(IP9=【別紙３】!$E$35,"",IF(MONTH(IP9)=MONTH(IP9+1),IP9+1,"")))</f>
        <v/>
      </c>
      <c r="IQ10" s="13" t="str">
        <f>IF(COUNTIF(祝日一覧!$E$2:$E$142,IP10),"○",IF(IT10&lt;&gt;"","○",""))</f>
        <v/>
      </c>
      <c r="IR10" s="26"/>
      <c r="IS10" s="56" t="str">
        <f t="shared" ref="IS10:IS14" si="58">IF(OR(IO10="土",IO10="日"),IF(IQ10="○","","○"),"")</f>
        <v/>
      </c>
      <c r="IT10" s="56"/>
      <c r="IU10" s="153"/>
      <c r="IV10" s="154"/>
      <c r="IW10" s="9"/>
      <c r="IX10" s="188"/>
      <c r="IY10" s="179"/>
      <c r="IZ10" s="9"/>
      <c r="JA10" s="9"/>
      <c r="JB10" s="72" t="str">
        <f t="shared" si="20"/>
        <v/>
      </c>
      <c r="JC10" s="16" t="str">
        <f>IF(JC9="","",IF(JC9=【別紙３】!$E$35,"",IF(MONTH(JC9)=MONTH(JC9+1),JC9+1,"")))</f>
        <v/>
      </c>
      <c r="JD10" s="13" t="str">
        <f>IF(COUNTIF(祝日一覧!$E$2:$E$142,JC10),"○",IF(JG10&lt;&gt;"","○",""))</f>
        <v/>
      </c>
      <c r="JE10" s="26"/>
      <c r="JF10" s="56" t="str">
        <f t="shared" ref="JF10:JF14" si="59">IF(OR(JB10="土",JB10="日"),IF(JD10="○","","○"),"")</f>
        <v/>
      </c>
      <c r="JG10" s="56"/>
      <c r="JH10" s="153"/>
      <c r="JI10" s="154"/>
      <c r="JJ10" s="9"/>
      <c r="JK10" s="188"/>
      <c r="JL10" s="179"/>
      <c r="JM10" s="9"/>
      <c r="JN10" s="9"/>
      <c r="JO10" s="72" t="str">
        <f t="shared" si="21"/>
        <v/>
      </c>
      <c r="JP10" s="16" t="str">
        <f>IF(JP9="","",IF(JP9=【別紙３】!$E$35,"",IF(MONTH(JP9)=MONTH(JP9+1),JP9+1,"")))</f>
        <v/>
      </c>
      <c r="JQ10" s="13" t="str">
        <f>IF(COUNTIF(祝日一覧!$E$2:$E$142,JP10),"○",IF(JT10&lt;&gt;"","○",""))</f>
        <v/>
      </c>
      <c r="JR10" s="26"/>
      <c r="JS10" s="56" t="str">
        <f t="shared" ref="JS10:JS14" si="60">IF(OR(JO10="土",JO10="日"),IF(JQ10="○","","○"),"")</f>
        <v/>
      </c>
      <c r="JT10" s="56"/>
      <c r="JU10" s="153"/>
      <c r="JV10" s="154"/>
      <c r="JW10" s="9"/>
      <c r="JX10" s="188"/>
      <c r="JY10" s="179"/>
      <c r="JZ10" s="9"/>
      <c r="KA10" s="9"/>
      <c r="KB10" s="72" t="str">
        <f t="shared" si="22"/>
        <v/>
      </c>
      <c r="KC10" s="16" t="str">
        <f>IF(KC9="","",IF(KC9=【別紙３】!$E$35,"",IF(MONTH(KC9)=MONTH(KC9+1),KC9+1,"")))</f>
        <v/>
      </c>
      <c r="KD10" s="13" t="str">
        <f>IF(COUNTIF(祝日一覧!$E$2:$E$142,KC10),"○",IF(KG10&lt;&gt;"","○",""))</f>
        <v/>
      </c>
      <c r="KE10" s="26"/>
      <c r="KF10" s="56" t="str">
        <f t="shared" ref="KF10:KF14" si="61">IF(OR(KB10="土",KB10="日"),IF(KD10="○","","○"),"")</f>
        <v/>
      </c>
      <c r="KG10" s="56"/>
      <c r="KH10" s="153"/>
      <c r="KI10" s="154"/>
      <c r="KJ10" s="9"/>
      <c r="KK10" s="188"/>
      <c r="KL10" s="179"/>
      <c r="KM10" s="9"/>
      <c r="KN10" s="9"/>
      <c r="KO10" s="72" t="str">
        <f t="shared" si="23"/>
        <v/>
      </c>
      <c r="KP10" s="16" t="str">
        <f>IF(KP9="","",IF(KP9=【別紙３】!$E$35,"",IF(MONTH(KP9)=MONTH(KP9+1),KP9+1,"")))</f>
        <v/>
      </c>
      <c r="KQ10" s="13" t="str">
        <f>IF(COUNTIF(祝日一覧!$E$2:$E$142,KP10),"○",IF(KT10&lt;&gt;"","○",""))</f>
        <v/>
      </c>
      <c r="KR10" s="26"/>
      <c r="KS10" s="56" t="str">
        <f t="shared" ref="KS10:KS14" si="62">IF(OR(KO10="土",KO10="日"),IF(KQ10="○","","○"),"")</f>
        <v/>
      </c>
      <c r="KT10" s="56"/>
      <c r="KU10" s="153"/>
      <c r="KV10" s="154"/>
      <c r="KW10" s="9"/>
      <c r="KX10" s="188"/>
      <c r="KY10" s="179"/>
      <c r="KZ10" s="9"/>
      <c r="LA10" s="9"/>
      <c r="LB10" s="72" t="str">
        <f t="shared" si="24"/>
        <v/>
      </c>
      <c r="LC10" s="16" t="str">
        <f>IF(LC9="","",IF(LC9=【別紙３】!$E$35,"",IF(MONTH(LC9)=MONTH(LC9+1),LC9+1,"")))</f>
        <v/>
      </c>
      <c r="LD10" s="13" t="str">
        <f>IF(COUNTIF(祝日一覧!$E$2:$E$142,LC10),"○",IF(LG10&lt;&gt;"","○",""))</f>
        <v/>
      </c>
      <c r="LE10" s="26"/>
      <c r="LF10" s="56" t="str">
        <f t="shared" ref="LF10:LF14" si="63">IF(OR(LB10="土",LB10="日"),IF(LD10="○","","○"),"")</f>
        <v/>
      </c>
      <c r="LG10" s="56"/>
      <c r="LH10" s="153"/>
      <c r="LI10" s="154"/>
      <c r="LJ10" s="9"/>
      <c r="LK10" s="188"/>
      <c r="LL10" s="179"/>
      <c r="LM10" s="9"/>
      <c r="LN10" s="9"/>
      <c r="LO10" s="72" t="str">
        <f t="shared" si="25"/>
        <v/>
      </c>
      <c r="LP10" s="16" t="str">
        <f>IF(LP9="","",IF(LP9=【別紙３】!$E$35,"",IF(MONTH(LP9)=MONTH(LP9+1),LP9+1,"")))</f>
        <v/>
      </c>
      <c r="LQ10" s="13" t="str">
        <f>IF(COUNTIF(祝日一覧!$E$2:$E$142,LP10),"○",IF(LT10&lt;&gt;"","○",""))</f>
        <v/>
      </c>
      <c r="LR10" s="26"/>
      <c r="LS10" s="56" t="str">
        <f t="shared" ref="LS10:LS14" si="64">IF(OR(LO10="土",LO10="日"),IF(LQ10="○","","○"),"")</f>
        <v/>
      </c>
      <c r="LT10" s="56"/>
      <c r="LU10" s="153"/>
      <c r="LV10" s="154"/>
      <c r="LW10" s="9"/>
      <c r="LX10" s="188"/>
      <c r="LY10" s="179"/>
      <c r="LZ10" s="9"/>
      <c r="MA10" s="9"/>
      <c r="MB10" s="72" t="str">
        <f t="shared" si="26"/>
        <v/>
      </c>
      <c r="MC10" s="16" t="str">
        <f>IF(MC9="","",IF(MC9=【別紙３】!$E$35,"",IF(MONTH(MC9)=MONTH(MC9+1),MC9+1,"")))</f>
        <v/>
      </c>
      <c r="MD10" s="13" t="str">
        <f>IF(COUNTIF(祝日一覧!$E$2:$E$142,MC10),"○",IF(MG10&lt;&gt;"","○",""))</f>
        <v/>
      </c>
      <c r="ME10" s="26"/>
      <c r="MF10" s="56" t="str">
        <f t="shared" ref="MF10:MF14" si="65">IF(OR(MB10="土",MB10="日"),IF(MD10="○","","○"),"")</f>
        <v/>
      </c>
      <c r="MG10" s="56"/>
      <c r="MH10" s="153"/>
      <c r="MI10" s="154"/>
      <c r="MJ10" s="9"/>
      <c r="MK10" s="188"/>
      <c r="ML10" s="179"/>
      <c r="MM10" s="9"/>
      <c r="MN10" s="9"/>
      <c r="MO10" s="72" t="str">
        <f t="shared" si="27"/>
        <v/>
      </c>
      <c r="MP10" s="16" t="str">
        <f>IF(MP9="","",IF(MP9=【別紙３】!$E$35,"",IF(MONTH(MP9)=MONTH(MP9+1),MP9+1,"")))</f>
        <v/>
      </c>
      <c r="MQ10" s="13" t="str">
        <f>IF(COUNTIF(祝日一覧!$E$2:$E$142,MP10),"○",IF(MT10&lt;&gt;"","○",""))</f>
        <v/>
      </c>
      <c r="MR10" s="26"/>
      <c r="MS10" s="56" t="str">
        <f t="shared" ref="MS10:MS14" si="66">IF(OR(MO10="土",MO10="日"),IF(MQ10="○","","○"),"")</f>
        <v/>
      </c>
      <c r="MT10" s="56"/>
      <c r="MU10" s="153"/>
      <c r="MV10" s="154"/>
      <c r="MW10" s="9"/>
      <c r="MX10" s="188"/>
      <c r="MY10" s="179"/>
      <c r="MZ10" s="9"/>
      <c r="NA10" s="9"/>
      <c r="NB10" s="72" t="str">
        <f t="shared" si="28"/>
        <v/>
      </c>
      <c r="NC10" s="16" t="str">
        <f>IF(NC9="","",IF(NC9=【別紙３】!$E$35,"",IF(MONTH(NC9)=MONTH(NC9+1),NC9+1,"")))</f>
        <v/>
      </c>
      <c r="ND10" s="13" t="str">
        <f>IF(COUNTIF(祝日一覧!$E$2:$E$142,NC10),"○",IF(NG10&lt;&gt;"","○",""))</f>
        <v/>
      </c>
      <c r="NE10" s="26"/>
      <c r="NF10" s="56" t="str">
        <f t="shared" ref="NF10:NF14" si="67">IF(OR(NB10="土",NB10="日"),IF(ND10="○","","○"),"")</f>
        <v/>
      </c>
      <c r="NG10" s="56"/>
      <c r="NH10" s="153"/>
      <c r="NI10" s="154"/>
      <c r="NJ10" s="9"/>
      <c r="NK10" s="188"/>
      <c r="NL10" s="179"/>
      <c r="NM10" s="9"/>
      <c r="NN10" s="9"/>
      <c r="NO10" s="72" t="str">
        <f t="shared" si="29"/>
        <v/>
      </c>
      <c r="NP10" s="16" t="str">
        <f>IF(NP9="","",IF(NP9=【別紙３】!$E$35,"",IF(MONTH(NP9)=MONTH(NP9+1),NP9+1,"")))</f>
        <v/>
      </c>
      <c r="NQ10" s="13" t="str">
        <f>IF(COUNTIF(祝日一覧!$E$2:$E$142,NP10),"○",IF(NT10&lt;&gt;"","○",""))</f>
        <v/>
      </c>
      <c r="NR10" s="26"/>
      <c r="NS10" s="56" t="str">
        <f t="shared" ref="NS10:NS14" si="68">IF(OR(NO10="土",NO10="日"),IF(NQ10="○","","○"),"")</f>
        <v/>
      </c>
      <c r="NT10" s="56"/>
      <c r="NU10" s="153"/>
      <c r="NV10" s="154"/>
      <c r="NW10" s="9"/>
      <c r="NX10" s="188"/>
      <c r="NY10" s="179"/>
      <c r="NZ10" s="9"/>
      <c r="OA10" s="9"/>
      <c r="OB10" s="72" t="str">
        <f t="shared" si="30"/>
        <v/>
      </c>
      <c r="OC10" s="16" t="str">
        <f>IF(OC9="","",IF(OC9=【別紙３】!$E$35,"",IF(MONTH(OC9)=MONTH(OC9+1),OC9+1,"")))</f>
        <v/>
      </c>
      <c r="OD10" s="13" t="str">
        <f>IF(COUNTIF(祝日一覧!$E$2:$E$142,OC10),"○",IF(OG10&lt;&gt;"","○",""))</f>
        <v/>
      </c>
      <c r="OE10" s="26"/>
      <c r="OF10" s="56" t="str">
        <f t="shared" ref="OF10:OF14" si="69">IF(OR(OB10="土",OB10="日"),IF(OD10="○","","○"),"")</f>
        <v/>
      </c>
      <c r="OG10" s="56"/>
      <c r="OH10" s="153"/>
      <c r="OI10" s="154"/>
      <c r="OJ10" s="9"/>
      <c r="OK10" s="188"/>
      <c r="OL10" s="179"/>
      <c r="OM10" s="9"/>
      <c r="ON10" s="9"/>
      <c r="OO10" s="72" t="str">
        <f t="shared" si="31"/>
        <v/>
      </c>
      <c r="OP10" s="16" t="str">
        <f>IF(OP9="","",IF(OP9=【別紙３】!$E$35,"",IF(MONTH(OP9)=MONTH(OP9+1),OP9+1,"")))</f>
        <v/>
      </c>
      <c r="OQ10" s="13" t="str">
        <f>IF(COUNTIF(祝日一覧!$E$2:$E$142,OP10),"○",IF(OT10&lt;&gt;"","○",""))</f>
        <v/>
      </c>
      <c r="OR10" s="26"/>
      <c r="OS10" s="56" t="str">
        <f t="shared" ref="OS10:OS14" si="70">IF(OR(OO10="土",OO10="日"),IF(OQ10="○","","○"),"")</f>
        <v/>
      </c>
      <c r="OT10" s="56"/>
      <c r="OU10" s="153"/>
      <c r="OV10" s="154"/>
      <c r="OW10" s="9"/>
      <c r="OX10" s="188"/>
      <c r="OY10" s="179"/>
      <c r="OZ10" s="9"/>
      <c r="PA10" s="9"/>
      <c r="PB10" s="72" t="str">
        <f t="shared" si="32"/>
        <v/>
      </c>
      <c r="PC10" s="16" t="str">
        <f>IF(PC9="","",IF(PC9=【別紙３】!$E$35,"",IF(MONTH(PC9)=MONTH(PC9+1),PC9+1,"")))</f>
        <v/>
      </c>
      <c r="PD10" s="13" t="str">
        <f>IF(COUNTIF(祝日一覧!$E$2:$E$142,PC10),"○",IF(PG10&lt;&gt;"","○",""))</f>
        <v/>
      </c>
      <c r="PE10" s="26"/>
      <c r="PF10" s="56" t="str">
        <f t="shared" ref="PF10:PF14" si="71">IF(OR(PB10="土",PB10="日"),IF(PD10="○","","○"),"")</f>
        <v/>
      </c>
      <c r="PG10" s="56"/>
      <c r="PH10" s="153"/>
      <c r="PI10" s="154"/>
      <c r="PJ10" s="9"/>
      <c r="PK10" s="188"/>
      <c r="PL10" s="179"/>
      <c r="PM10" s="9"/>
      <c r="PN10" s="9"/>
      <c r="PO10" s="72" t="str">
        <f t="shared" si="33"/>
        <v/>
      </c>
      <c r="PP10" s="16" t="str">
        <f>IF(PP9="","",IF(PP9=【別紙３】!$E$35,"",IF(MONTH(PP9)=MONTH(PP9+1),PP9+1,"")))</f>
        <v/>
      </c>
      <c r="PQ10" s="13" t="str">
        <f>IF(COUNTIF(祝日一覧!$E$2:$E$142,PP10),"○",IF(PT10&lt;&gt;"","○",""))</f>
        <v/>
      </c>
      <c r="PR10" s="26"/>
      <c r="PS10" s="56" t="str">
        <f t="shared" ref="PS10:PS14" si="72">IF(OR(PO10="土",PO10="日"),IF(PQ10="○","","○"),"")</f>
        <v/>
      </c>
      <c r="PT10" s="56"/>
      <c r="PU10" s="153"/>
      <c r="PV10" s="154"/>
      <c r="PW10" s="9"/>
      <c r="PX10" s="188"/>
      <c r="PY10" s="179"/>
      <c r="PZ10" s="9"/>
      <c r="QA10" s="9"/>
      <c r="QB10" s="72" t="str">
        <f t="shared" si="34"/>
        <v/>
      </c>
      <c r="QC10" s="16" t="str">
        <f>IF(QC9="","",IF(QC9=【別紙３】!$E$35,"",IF(MONTH(QC9)=MONTH(QC9+1),QC9+1,"")))</f>
        <v/>
      </c>
      <c r="QD10" s="13" t="str">
        <f>IF(COUNTIF(祝日一覧!$E$2:$E$142,QC10),"○",IF(QG10&lt;&gt;"","○",""))</f>
        <v/>
      </c>
      <c r="QE10" s="26"/>
      <c r="QF10" s="56" t="str">
        <f t="shared" ref="QF10:QF14" si="73">IF(OR(QB10="土",QB10="日"),IF(QD10="○","","○"),"")</f>
        <v/>
      </c>
      <c r="QG10" s="56"/>
      <c r="QH10" s="153"/>
      <c r="QI10" s="154"/>
      <c r="QJ10" s="9"/>
      <c r="QK10" s="188"/>
      <c r="QL10" s="179"/>
      <c r="QM10" s="9"/>
      <c r="QN10" s="9"/>
      <c r="QO10" s="72" t="str">
        <f t="shared" si="35"/>
        <v/>
      </c>
      <c r="QP10" s="16" t="str">
        <f>IF(QP9="","",IF(QP9=【別紙３】!$E$35,"",IF(MONTH(QP9)=MONTH(QP9+1),QP9+1,"")))</f>
        <v/>
      </c>
      <c r="QQ10" s="13" t="str">
        <f>IF(COUNTIF(祝日一覧!$E$2:$E$142,QP10),"○",IF(QT10&lt;&gt;"","○",""))</f>
        <v/>
      </c>
      <c r="QR10" s="26"/>
      <c r="QS10" s="56" t="str">
        <f t="shared" ref="QS10:QS14" si="74">IF(OR(QO10="土",QO10="日"),IF(QQ10="○","","○"),"")</f>
        <v/>
      </c>
      <c r="QT10" s="56"/>
      <c r="QU10" s="153"/>
      <c r="QV10" s="154"/>
      <c r="QW10" s="9"/>
      <c r="QX10" s="188"/>
      <c r="QY10" s="179"/>
      <c r="QZ10" s="9"/>
      <c r="RA10" s="9"/>
      <c r="RB10" s="72" t="str">
        <f t="shared" si="36"/>
        <v/>
      </c>
      <c r="RC10" s="16" t="str">
        <f>IF(RC9="","",IF(RC9=【別紙３】!$E$35,"",IF(MONTH(RC9)=MONTH(RC9+1),RC9+1,"")))</f>
        <v/>
      </c>
      <c r="RD10" s="13" t="str">
        <f>IF(COUNTIF(祝日一覧!$E$2:$E$142,RC10),"○",IF(RG10&lt;&gt;"","○",""))</f>
        <v/>
      </c>
      <c r="RE10" s="26"/>
      <c r="RF10" s="56" t="str">
        <f t="shared" ref="RF10:RF14" si="75">IF(OR(RB10="土",RB10="日"),IF(RD10="○","","○"),"")</f>
        <v/>
      </c>
      <c r="RG10" s="56"/>
      <c r="RH10" s="153"/>
      <c r="RI10" s="154"/>
      <c r="RJ10" s="9"/>
      <c r="RK10" s="188"/>
      <c r="RL10" s="179"/>
      <c r="RM10" s="9"/>
      <c r="RN10" s="9"/>
      <c r="RO10" s="72" t="str">
        <f t="shared" si="37"/>
        <v/>
      </c>
      <c r="RP10" s="16" t="str">
        <f>IF(RP9="","",IF(RP9=【別紙３】!$E$35,"",IF(MONTH(RP9)=MONTH(RP9+1),RP9+1,"")))</f>
        <v/>
      </c>
      <c r="RQ10" s="13" t="str">
        <f>IF(COUNTIF(祝日一覧!$E$2:$E$142,RP10),"○",IF(RT10&lt;&gt;"","○",""))</f>
        <v/>
      </c>
      <c r="RR10" s="26"/>
      <c r="RS10" s="56" t="str">
        <f t="shared" ref="RS10:RS14" si="76">IF(OR(RO10="土",RO10="日"),IF(RQ10="○","","○"),"")</f>
        <v/>
      </c>
      <c r="RT10" s="56"/>
      <c r="RU10" s="153"/>
      <c r="RV10" s="154"/>
      <c r="RW10" s="9"/>
      <c r="RX10" s="188"/>
      <c r="RY10" s="179"/>
      <c r="RZ10" s="9"/>
      <c r="SA10" s="9"/>
      <c r="SB10" s="72" t="str">
        <f t="shared" si="38"/>
        <v/>
      </c>
      <c r="SC10" s="16" t="str">
        <f>IF(SC9="","",IF(SC9=【別紙３】!$E$35,"",IF(MONTH(SC9)=MONTH(SC9+1),SC9+1,"")))</f>
        <v/>
      </c>
      <c r="SD10" s="13" t="str">
        <f>IF(COUNTIF(祝日一覧!$E$2:$E$142,SC10),"○",IF(SG10&lt;&gt;"","○",""))</f>
        <v/>
      </c>
      <c r="SE10" s="26"/>
      <c r="SF10" s="56" t="str">
        <f t="shared" ref="SF10:SF14" si="77">IF(OR(SB10="土",SB10="日"),IF(SD10="○","","○"),"")</f>
        <v/>
      </c>
      <c r="SG10" s="56"/>
      <c r="SH10" s="153"/>
      <c r="SI10" s="154"/>
      <c r="SJ10" s="9"/>
      <c r="SK10" s="188"/>
      <c r="SL10" s="179"/>
      <c r="SM10" s="9"/>
    </row>
    <row r="11" spans="1:507" ht="15.6" customHeight="1">
      <c r="A11" s="9"/>
      <c r="B11" s="15" t="str">
        <f t="shared" si="0"/>
        <v>月</v>
      </c>
      <c r="C11" s="16">
        <f t="shared" ref="C11:C46" si="78">IF(C10="","",IF(MONTH(C10)=MONTH(C10+1),C10+1,""))</f>
        <v>44403</v>
      </c>
      <c r="D11" s="13" t="str">
        <f>IF(COUNTIF(祝日一覧!$E$2:$E$142,C11),"○",IF(G11&lt;&gt;"","○",""))</f>
        <v/>
      </c>
      <c r="E11" s="27"/>
      <c r="F11" s="56" t="str">
        <f>IF(OR(B11="土",B11="日"),IF(D11="○","","○"),"")</f>
        <v/>
      </c>
      <c r="G11" s="56"/>
      <c r="H11" s="153"/>
      <c r="I11" s="154"/>
      <c r="J11" s="51"/>
      <c r="K11" s="221" t="s">
        <v>77</v>
      </c>
      <c r="L11" s="181">
        <f>COUNTA(E9:E46)</f>
        <v>0</v>
      </c>
      <c r="M11" s="9"/>
      <c r="N11" s="9"/>
      <c r="O11" s="15" t="str">
        <f t="shared" si="1"/>
        <v>火</v>
      </c>
      <c r="P11" s="16">
        <f>IF(P10="","",IF(P10=【別紙３】!$E$35,"",IF(MONTH(P10)=MONTH(P10+1),P10+1,"")))</f>
        <v>44411</v>
      </c>
      <c r="Q11" s="13" t="str">
        <f>IF(COUNTIF(祝日一覧!$E$2:$E$142,P11),"○",IF(T11&lt;&gt;"","○",""))</f>
        <v/>
      </c>
      <c r="R11" s="27"/>
      <c r="S11" s="56" t="str">
        <f t="shared" si="40"/>
        <v/>
      </c>
      <c r="T11" s="56"/>
      <c r="U11" s="153"/>
      <c r="V11" s="154"/>
      <c r="W11" s="9"/>
      <c r="X11" s="187" t="s">
        <v>77</v>
      </c>
      <c r="Y11" s="181">
        <f>COUNTA(R9:R46)</f>
        <v>0</v>
      </c>
      <c r="Z11" s="9"/>
      <c r="AA11" s="9"/>
      <c r="AB11" s="15" t="str">
        <f t="shared" si="2"/>
        <v>金</v>
      </c>
      <c r="AC11" s="16">
        <f>IF(AC10="","",IF(AC10=【別紙３】!$E$35,"",IF(MONTH(AC10)=MONTH(AC10+1),AC10+1,"")))</f>
        <v>44442</v>
      </c>
      <c r="AD11" s="13" t="str">
        <f>IF(COUNTIF(祝日一覧!$E$2:$E$142,AC11),"○",IF(AG11&lt;&gt;"","○",""))</f>
        <v/>
      </c>
      <c r="AE11" s="27"/>
      <c r="AF11" s="56" t="str">
        <f t="shared" si="41"/>
        <v/>
      </c>
      <c r="AG11" s="56"/>
      <c r="AH11" s="153"/>
      <c r="AI11" s="154"/>
      <c r="AJ11" s="9"/>
      <c r="AK11" s="187" t="s">
        <v>77</v>
      </c>
      <c r="AL11" s="181">
        <f>COUNTA(AE9:AE46)</f>
        <v>0</v>
      </c>
      <c r="AM11" s="9"/>
      <c r="AN11" s="9"/>
      <c r="AO11" s="15" t="str">
        <f t="shared" si="3"/>
        <v>日</v>
      </c>
      <c r="AP11" s="16">
        <f>IF(AP10="","",IF(AP10=【別紙３】!$E$35,"",IF(MONTH(AP10)=MONTH(AP10+1),AP10+1,"")))</f>
        <v>44472</v>
      </c>
      <c r="AQ11" s="13" t="str">
        <f>IF(COUNTIF(祝日一覧!$E$2:$E$142,AP11),"○",IF(AT11&lt;&gt;"","○",""))</f>
        <v/>
      </c>
      <c r="AR11" s="27"/>
      <c r="AS11" s="56" t="str">
        <f t="shared" si="42"/>
        <v>○</v>
      </c>
      <c r="AT11" s="56"/>
      <c r="AU11" s="153"/>
      <c r="AV11" s="154"/>
      <c r="AW11" s="9"/>
      <c r="AX11" s="187" t="s">
        <v>77</v>
      </c>
      <c r="AY11" s="181">
        <f>COUNTA(AR9:AR46)</f>
        <v>0</v>
      </c>
      <c r="AZ11" s="9"/>
      <c r="BA11" s="9"/>
      <c r="BB11" s="15" t="str">
        <f t="shared" si="4"/>
        <v>水</v>
      </c>
      <c r="BC11" s="16">
        <f>IF(BC10="","",IF(BC10=【別紙３】!$E$35,"",IF(MONTH(BC10)=MONTH(BC10+1),BC10+1,"")))</f>
        <v>44503</v>
      </c>
      <c r="BD11" s="13" t="str">
        <f>IF(COUNTIF(祝日一覧!$E$2:$E$142,BC11),"○",IF(BG11&lt;&gt;"","○",""))</f>
        <v/>
      </c>
      <c r="BE11" s="27"/>
      <c r="BF11" s="56" t="str">
        <f t="shared" si="43"/>
        <v/>
      </c>
      <c r="BG11" s="56"/>
      <c r="BH11" s="153"/>
      <c r="BI11" s="154"/>
      <c r="BJ11" s="9"/>
      <c r="BK11" s="187" t="s">
        <v>77</v>
      </c>
      <c r="BL11" s="181">
        <f>COUNTA(BE9:BE46)</f>
        <v>0</v>
      </c>
      <c r="BM11" s="9"/>
      <c r="BN11" s="9"/>
      <c r="BO11" s="15" t="str">
        <f t="shared" si="5"/>
        <v>金</v>
      </c>
      <c r="BP11" s="16">
        <f>IF(BP10="","",IF(BP10=【別紙３】!$E$35,"",IF(MONTH(BP10)=MONTH(BP10+1),BP10+1,"")))</f>
        <v>44533</v>
      </c>
      <c r="BQ11" s="13" t="str">
        <f>IF(COUNTIF(祝日一覧!$E$2:$E$142,BP11),"○",IF(BT11&lt;&gt;"","○",""))</f>
        <v/>
      </c>
      <c r="BR11" s="27"/>
      <c r="BS11" s="56" t="str">
        <f t="shared" si="44"/>
        <v/>
      </c>
      <c r="BT11" s="56"/>
      <c r="BU11" s="153"/>
      <c r="BV11" s="154"/>
      <c r="BW11" s="9"/>
      <c r="BX11" s="187" t="s">
        <v>77</v>
      </c>
      <c r="BY11" s="181">
        <f>COUNTA(BR9:BR46)</f>
        <v>0</v>
      </c>
      <c r="BZ11" s="9"/>
      <c r="CA11" s="9"/>
      <c r="CB11" s="15" t="str">
        <f t="shared" si="6"/>
        <v>月</v>
      </c>
      <c r="CC11" s="16">
        <f>IF(CC10="","",IF(CC10=【別紙３】!$E$35,"",IF(MONTH(CC10)=MONTH(CC10+1),CC10+1,"")))</f>
        <v>44564</v>
      </c>
      <c r="CD11" s="13" t="str">
        <f>IF(COUNTIF(祝日一覧!$E$2:$E$142,CC11),"○",IF(CG11&lt;&gt;"","○",""))</f>
        <v>○</v>
      </c>
      <c r="CE11" s="27"/>
      <c r="CF11" s="56" t="str">
        <f t="shared" si="45"/>
        <v/>
      </c>
      <c r="CG11" s="56"/>
      <c r="CH11" s="153"/>
      <c r="CI11" s="154"/>
      <c r="CJ11" s="9"/>
      <c r="CK11" s="187" t="s">
        <v>77</v>
      </c>
      <c r="CL11" s="181">
        <f>COUNTA(CE9:CE46)</f>
        <v>0</v>
      </c>
      <c r="CM11" s="9"/>
      <c r="CN11" s="9"/>
      <c r="CO11" s="15" t="str">
        <f t="shared" si="7"/>
        <v/>
      </c>
      <c r="CP11" s="16" t="str">
        <f>IF(CP10="","",IF(CP10=【別紙３】!$E$35,"",IF(MONTH(CP10)=MONTH(CP10+1),CP10+1,"")))</f>
        <v/>
      </c>
      <c r="CQ11" s="13" t="str">
        <f>IF(COUNTIF(祝日一覧!$E$2:$E$142,CP11),"○",IF(CT11&lt;&gt;"","○",""))</f>
        <v/>
      </c>
      <c r="CR11" s="27"/>
      <c r="CS11" s="56" t="str">
        <f t="shared" si="46"/>
        <v/>
      </c>
      <c r="CT11" s="56"/>
      <c r="CU11" s="153"/>
      <c r="CV11" s="154"/>
      <c r="CW11" s="9"/>
      <c r="CX11" s="187" t="s">
        <v>77</v>
      </c>
      <c r="CY11" s="181">
        <f>COUNTA(CR9:CR46)</f>
        <v>0</v>
      </c>
      <c r="CZ11" s="9"/>
      <c r="DA11" s="9"/>
      <c r="DB11" s="15" t="str">
        <f t="shared" si="8"/>
        <v/>
      </c>
      <c r="DC11" s="16" t="str">
        <f>IF(DC10="","",IF(DC10=【別紙３】!$E$35,"",IF(MONTH(DC10)=MONTH(DC10+1),DC10+1,"")))</f>
        <v/>
      </c>
      <c r="DD11" s="13" t="str">
        <f>IF(COUNTIF(祝日一覧!$E$2:$E$142,DC11),"○",IF(DG11&lt;&gt;"","○",""))</f>
        <v/>
      </c>
      <c r="DE11" s="27"/>
      <c r="DF11" s="56" t="str">
        <f t="shared" si="47"/>
        <v/>
      </c>
      <c r="DG11" s="56"/>
      <c r="DH11" s="153"/>
      <c r="DI11" s="154"/>
      <c r="DJ11" s="9"/>
      <c r="DK11" s="187" t="s">
        <v>77</v>
      </c>
      <c r="DL11" s="181">
        <f>COUNTA(DE9:DE46)</f>
        <v>0</v>
      </c>
      <c r="DM11" s="9"/>
      <c r="DN11" s="9"/>
      <c r="DO11" s="15" t="str">
        <f t="shared" si="9"/>
        <v/>
      </c>
      <c r="DP11" s="16" t="str">
        <f>IF(DP10="","",IF(DP10=【別紙３】!$E$35,"",IF(MONTH(DP10)=MONTH(DP10+1),DP10+1,"")))</f>
        <v/>
      </c>
      <c r="DQ11" s="13" t="str">
        <f>IF(COUNTIF(祝日一覧!$E$2:$E$142,DP11),"○",IF(DT11&lt;&gt;"","○",""))</f>
        <v/>
      </c>
      <c r="DR11" s="27"/>
      <c r="DS11" s="56" t="str">
        <f t="shared" si="48"/>
        <v/>
      </c>
      <c r="DT11" s="56"/>
      <c r="DU11" s="153"/>
      <c r="DV11" s="154"/>
      <c r="DW11" s="9"/>
      <c r="DX11" s="187" t="s">
        <v>77</v>
      </c>
      <c r="DY11" s="181">
        <f>COUNTA(DR9:DR46)</f>
        <v>0</v>
      </c>
      <c r="DZ11" s="9"/>
      <c r="EA11" s="9"/>
      <c r="EB11" s="15" t="str">
        <f t="shared" si="10"/>
        <v/>
      </c>
      <c r="EC11" s="16" t="str">
        <f>IF(EC10="","",IF(EC10=【別紙３】!$E$35,"",IF(MONTH(EC10)=MONTH(EC10+1),EC10+1,"")))</f>
        <v/>
      </c>
      <c r="ED11" s="13" t="str">
        <f>IF(COUNTIF(祝日一覧!$E$2:$E$142,EC11),"○",IF(EG11&lt;&gt;"","○",""))</f>
        <v/>
      </c>
      <c r="EE11" s="27"/>
      <c r="EF11" s="56" t="str">
        <f t="shared" si="49"/>
        <v/>
      </c>
      <c r="EG11" s="56"/>
      <c r="EH11" s="153"/>
      <c r="EI11" s="154"/>
      <c r="EJ11" s="9"/>
      <c r="EK11" s="187" t="s">
        <v>77</v>
      </c>
      <c r="EL11" s="181">
        <f>COUNTA(EE9:EE46)</f>
        <v>0</v>
      </c>
      <c r="EM11" s="9"/>
      <c r="EN11" s="9"/>
      <c r="EO11" s="15" t="str">
        <f t="shared" si="11"/>
        <v/>
      </c>
      <c r="EP11" s="16" t="str">
        <f>IF(EP10="","",IF(EP10=【別紙３】!$E$35,"",IF(MONTH(EP10)=MONTH(EP10+1),EP10+1,"")))</f>
        <v/>
      </c>
      <c r="EQ11" s="13" t="str">
        <f>IF(COUNTIF(祝日一覧!$E$2:$E$142,EP11),"○",IF(ET11&lt;&gt;"","○",""))</f>
        <v/>
      </c>
      <c r="ER11" s="27"/>
      <c r="ES11" s="56" t="str">
        <f t="shared" si="50"/>
        <v/>
      </c>
      <c r="ET11" s="56"/>
      <c r="EU11" s="153"/>
      <c r="EV11" s="154"/>
      <c r="EW11" s="9"/>
      <c r="EX11" s="187" t="s">
        <v>77</v>
      </c>
      <c r="EY11" s="181">
        <f>COUNTA(ER9:ER46)</f>
        <v>0</v>
      </c>
      <c r="EZ11" s="9"/>
      <c r="FA11" s="9"/>
      <c r="FB11" s="15" t="str">
        <f t="shared" si="12"/>
        <v/>
      </c>
      <c r="FC11" s="16" t="str">
        <f>IF(FC10="","",IF(FC10=【別紙３】!$E$35,"",IF(MONTH(FC10)=MONTH(FC10+1),FC10+1,"")))</f>
        <v/>
      </c>
      <c r="FD11" s="13" t="str">
        <f>IF(COUNTIF(祝日一覧!$E$2:$E$142,FC11),"○",IF(FG11&lt;&gt;"","○",""))</f>
        <v/>
      </c>
      <c r="FE11" s="27"/>
      <c r="FF11" s="56" t="str">
        <f t="shared" si="51"/>
        <v/>
      </c>
      <c r="FG11" s="56"/>
      <c r="FH11" s="153"/>
      <c r="FI11" s="154"/>
      <c r="FJ11" s="9"/>
      <c r="FK11" s="187" t="s">
        <v>77</v>
      </c>
      <c r="FL11" s="181">
        <f>COUNTA(FE9:FE46)</f>
        <v>0</v>
      </c>
      <c r="FM11" s="9"/>
      <c r="FN11" s="9"/>
      <c r="FO11" s="15" t="str">
        <f t="shared" si="13"/>
        <v/>
      </c>
      <c r="FP11" s="16" t="str">
        <f>IF(FP10="","",IF(FP10=【別紙３】!$E$35,"",IF(MONTH(FP10)=MONTH(FP10+1),FP10+1,"")))</f>
        <v/>
      </c>
      <c r="FQ11" s="13" t="str">
        <f>IF(COUNTIF(祝日一覧!$E$2:$E$142,FP11),"○",IF(FT11&lt;&gt;"","○",""))</f>
        <v/>
      </c>
      <c r="FR11" s="27"/>
      <c r="FS11" s="56" t="str">
        <f t="shared" si="52"/>
        <v/>
      </c>
      <c r="FT11" s="56"/>
      <c r="FU11" s="153"/>
      <c r="FV11" s="154"/>
      <c r="FW11" s="9"/>
      <c r="FX11" s="187" t="s">
        <v>77</v>
      </c>
      <c r="FY11" s="181">
        <f>COUNTA(FR9:FR46)</f>
        <v>0</v>
      </c>
      <c r="FZ11" s="9"/>
      <c r="GA11" s="9"/>
      <c r="GB11" s="15" t="str">
        <f t="shared" si="14"/>
        <v/>
      </c>
      <c r="GC11" s="16" t="str">
        <f>IF(GC10="","",IF(GC10=【別紙３】!$E$35,"",IF(MONTH(GC10)=MONTH(GC10+1),GC10+1,"")))</f>
        <v/>
      </c>
      <c r="GD11" s="13" t="str">
        <f>IF(COUNTIF(祝日一覧!$E$2:$E$142,GC11),"○",IF(GG11&lt;&gt;"","○",""))</f>
        <v/>
      </c>
      <c r="GE11" s="26"/>
      <c r="GF11" s="56" t="str">
        <f t="shared" si="53"/>
        <v/>
      </c>
      <c r="GG11" s="56"/>
      <c r="GH11" s="153"/>
      <c r="GI11" s="154"/>
      <c r="GJ11" s="9"/>
      <c r="GK11" s="187" t="s">
        <v>77</v>
      </c>
      <c r="GL11" s="181">
        <f>COUNTA(GE9:GE46)</f>
        <v>0</v>
      </c>
      <c r="GM11" s="9"/>
      <c r="GN11" s="9"/>
      <c r="GO11" s="15" t="str">
        <f t="shared" si="15"/>
        <v/>
      </c>
      <c r="GP11" s="16" t="str">
        <f>IF(GP10="","",IF(GP10=【別紙３】!$E$35,"",IF(MONTH(GP10)=MONTH(GP10+1),GP10+1,"")))</f>
        <v/>
      </c>
      <c r="GQ11" s="13" t="str">
        <f>IF(COUNTIF(祝日一覧!$E$2:$E$142,GP11),"○",IF(GT11&lt;&gt;"","○",""))</f>
        <v/>
      </c>
      <c r="GR11" s="26"/>
      <c r="GS11" s="56" t="str">
        <f t="shared" si="54"/>
        <v/>
      </c>
      <c r="GT11" s="56"/>
      <c r="GU11" s="153"/>
      <c r="GV11" s="154"/>
      <c r="GW11" s="9"/>
      <c r="GX11" s="187" t="s">
        <v>77</v>
      </c>
      <c r="GY11" s="181">
        <f>COUNTA(GR9:GR46)</f>
        <v>0</v>
      </c>
      <c r="GZ11" s="9"/>
      <c r="HA11" s="9"/>
      <c r="HB11" s="15" t="str">
        <f t="shared" si="16"/>
        <v/>
      </c>
      <c r="HC11" s="16" t="str">
        <f>IF(HC10="","",IF(HC10=【別紙３】!$E$35,"",IF(MONTH(HC10)=MONTH(HC10+1),HC10+1,"")))</f>
        <v/>
      </c>
      <c r="HD11" s="13" t="str">
        <f>IF(COUNTIF(祝日一覧!$E$2:$E$142,HC11),"○",IF(HG11&lt;&gt;"","○",""))</f>
        <v/>
      </c>
      <c r="HE11" s="27"/>
      <c r="HF11" s="56" t="str">
        <f t="shared" si="55"/>
        <v/>
      </c>
      <c r="HG11" s="56"/>
      <c r="HH11" s="153"/>
      <c r="HI11" s="154"/>
      <c r="HJ11" s="9"/>
      <c r="HK11" s="187" t="s">
        <v>77</v>
      </c>
      <c r="HL11" s="181">
        <f>COUNTA(HE9:HE46)</f>
        <v>0</v>
      </c>
      <c r="HM11" s="9"/>
      <c r="HN11" s="9"/>
      <c r="HO11" s="72" t="str">
        <f t="shared" si="17"/>
        <v/>
      </c>
      <c r="HP11" s="16" t="str">
        <f>IF(HP10="","",IF(HP10=【別紙３】!$E$35,"",IF(MONTH(HP10)=MONTH(HP10+1),HP10+1,"")))</f>
        <v/>
      </c>
      <c r="HQ11" s="13" t="str">
        <f>IF(COUNTIF(祝日一覧!$E$2:$E$142,HP11),"○",IF(HT11&lt;&gt;"","○",""))</f>
        <v/>
      </c>
      <c r="HR11" s="26"/>
      <c r="HS11" s="56" t="str">
        <f t="shared" si="56"/>
        <v/>
      </c>
      <c r="HT11" s="56"/>
      <c r="HU11" s="153"/>
      <c r="HV11" s="154"/>
      <c r="HW11" s="9"/>
      <c r="HX11" s="187" t="s">
        <v>77</v>
      </c>
      <c r="HY11" s="181">
        <f>COUNTA(HR9:HR46)</f>
        <v>0</v>
      </c>
      <c r="HZ11" s="9"/>
      <c r="IA11" s="9"/>
      <c r="IB11" s="72" t="str">
        <f t="shared" si="18"/>
        <v/>
      </c>
      <c r="IC11" s="16" t="str">
        <f>IF(IC10="","",IF(IC10=【別紙３】!$E$35,"",IF(MONTH(IC10)=MONTH(IC10+1),IC10+1,"")))</f>
        <v/>
      </c>
      <c r="ID11" s="13" t="str">
        <f>IF(COUNTIF(祝日一覧!$E$2:$E$142,IC11),"○",IF(IG11&lt;&gt;"","○",""))</f>
        <v/>
      </c>
      <c r="IE11" s="26"/>
      <c r="IF11" s="56" t="str">
        <f t="shared" si="57"/>
        <v/>
      </c>
      <c r="IG11" s="56"/>
      <c r="IH11" s="153"/>
      <c r="II11" s="154"/>
      <c r="IJ11" s="9"/>
      <c r="IK11" s="187" t="s">
        <v>77</v>
      </c>
      <c r="IL11" s="181">
        <f>COUNTA(IE9:IE46)</f>
        <v>0</v>
      </c>
      <c r="IM11" s="9"/>
      <c r="IN11" s="9"/>
      <c r="IO11" s="72" t="str">
        <f t="shared" si="19"/>
        <v/>
      </c>
      <c r="IP11" s="16" t="str">
        <f>IF(IP10="","",IF(IP10=【別紙３】!$E$35,"",IF(MONTH(IP10)=MONTH(IP10+1),IP10+1,"")))</f>
        <v/>
      </c>
      <c r="IQ11" s="13" t="str">
        <f>IF(COUNTIF(祝日一覧!$E$2:$E$142,IP11),"○",IF(IT11&lt;&gt;"","○",""))</f>
        <v/>
      </c>
      <c r="IR11" s="26"/>
      <c r="IS11" s="56" t="str">
        <f t="shared" si="58"/>
        <v/>
      </c>
      <c r="IT11" s="56"/>
      <c r="IU11" s="153"/>
      <c r="IV11" s="154"/>
      <c r="IW11" s="9"/>
      <c r="IX11" s="187" t="s">
        <v>77</v>
      </c>
      <c r="IY11" s="181">
        <f>COUNTA(IR9:IR46)</f>
        <v>0</v>
      </c>
      <c r="IZ11" s="9"/>
      <c r="JA11" s="9"/>
      <c r="JB11" s="72" t="str">
        <f t="shared" si="20"/>
        <v/>
      </c>
      <c r="JC11" s="16" t="str">
        <f>IF(JC10="","",IF(JC10=【別紙３】!$E$35,"",IF(MONTH(JC10)=MONTH(JC10+1),JC10+1,"")))</f>
        <v/>
      </c>
      <c r="JD11" s="13" t="str">
        <f>IF(COUNTIF(祝日一覧!$E$2:$E$142,JC11),"○",IF(JG11&lt;&gt;"","○",""))</f>
        <v/>
      </c>
      <c r="JE11" s="26"/>
      <c r="JF11" s="56" t="str">
        <f t="shared" si="59"/>
        <v/>
      </c>
      <c r="JG11" s="56"/>
      <c r="JH11" s="153"/>
      <c r="JI11" s="154"/>
      <c r="JJ11" s="9"/>
      <c r="JK11" s="187" t="s">
        <v>77</v>
      </c>
      <c r="JL11" s="181">
        <f>COUNTA(JE9:JE46)</f>
        <v>0</v>
      </c>
      <c r="JM11" s="9"/>
      <c r="JN11" s="9"/>
      <c r="JO11" s="72" t="str">
        <f t="shared" si="21"/>
        <v/>
      </c>
      <c r="JP11" s="16" t="str">
        <f>IF(JP10="","",IF(JP10=【別紙３】!$E$35,"",IF(MONTH(JP10)=MONTH(JP10+1),JP10+1,"")))</f>
        <v/>
      </c>
      <c r="JQ11" s="13" t="str">
        <f>IF(COUNTIF(祝日一覧!$E$2:$E$142,JP11),"○",IF(JT11&lt;&gt;"","○",""))</f>
        <v/>
      </c>
      <c r="JR11" s="26"/>
      <c r="JS11" s="56" t="str">
        <f t="shared" si="60"/>
        <v/>
      </c>
      <c r="JT11" s="56"/>
      <c r="JU11" s="153"/>
      <c r="JV11" s="154"/>
      <c r="JW11" s="9"/>
      <c r="JX11" s="187" t="s">
        <v>77</v>
      </c>
      <c r="JY11" s="181">
        <f>COUNTA(JR9:JR46)</f>
        <v>0</v>
      </c>
      <c r="JZ11" s="9"/>
      <c r="KA11" s="9"/>
      <c r="KB11" s="72" t="str">
        <f t="shared" si="22"/>
        <v/>
      </c>
      <c r="KC11" s="16" t="str">
        <f>IF(KC10="","",IF(KC10=【別紙３】!$E$35,"",IF(MONTH(KC10)=MONTH(KC10+1),KC10+1,"")))</f>
        <v/>
      </c>
      <c r="KD11" s="13" t="str">
        <f>IF(COUNTIF(祝日一覧!$E$2:$E$142,KC11),"○",IF(KG11&lt;&gt;"","○",""))</f>
        <v/>
      </c>
      <c r="KE11" s="26"/>
      <c r="KF11" s="56" t="str">
        <f t="shared" si="61"/>
        <v/>
      </c>
      <c r="KG11" s="56"/>
      <c r="KH11" s="153"/>
      <c r="KI11" s="154"/>
      <c r="KJ11" s="9"/>
      <c r="KK11" s="187" t="s">
        <v>77</v>
      </c>
      <c r="KL11" s="181">
        <f>COUNTA(KE9:KE46)</f>
        <v>0</v>
      </c>
      <c r="KM11" s="9"/>
      <c r="KN11" s="9"/>
      <c r="KO11" s="72" t="str">
        <f t="shared" si="23"/>
        <v/>
      </c>
      <c r="KP11" s="16" t="str">
        <f>IF(KP10="","",IF(KP10=【別紙３】!$E$35,"",IF(MONTH(KP10)=MONTH(KP10+1),KP10+1,"")))</f>
        <v/>
      </c>
      <c r="KQ11" s="13" t="str">
        <f>IF(COUNTIF(祝日一覧!$E$2:$E$142,KP11),"○",IF(KT11&lt;&gt;"","○",""))</f>
        <v/>
      </c>
      <c r="KR11" s="26"/>
      <c r="KS11" s="56" t="str">
        <f t="shared" si="62"/>
        <v/>
      </c>
      <c r="KT11" s="56"/>
      <c r="KU11" s="153"/>
      <c r="KV11" s="154"/>
      <c r="KW11" s="9"/>
      <c r="KX11" s="187" t="s">
        <v>77</v>
      </c>
      <c r="KY11" s="181">
        <f>COUNTA(KR9:KR46)</f>
        <v>0</v>
      </c>
      <c r="KZ11" s="9"/>
      <c r="LA11" s="9"/>
      <c r="LB11" s="72" t="str">
        <f t="shared" si="24"/>
        <v/>
      </c>
      <c r="LC11" s="16" t="str">
        <f>IF(LC10="","",IF(LC10=【別紙３】!$E$35,"",IF(MONTH(LC10)=MONTH(LC10+1),LC10+1,"")))</f>
        <v/>
      </c>
      <c r="LD11" s="13" t="str">
        <f>IF(COUNTIF(祝日一覧!$E$2:$E$142,LC11),"○",IF(LG11&lt;&gt;"","○",""))</f>
        <v/>
      </c>
      <c r="LE11" s="26"/>
      <c r="LF11" s="56" t="str">
        <f t="shared" si="63"/>
        <v/>
      </c>
      <c r="LG11" s="56"/>
      <c r="LH11" s="153"/>
      <c r="LI11" s="154"/>
      <c r="LJ11" s="9"/>
      <c r="LK11" s="187" t="s">
        <v>77</v>
      </c>
      <c r="LL11" s="181">
        <f>COUNTA(LE9:LE46)</f>
        <v>0</v>
      </c>
      <c r="LM11" s="9"/>
      <c r="LN11" s="9"/>
      <c r="LO11" s="72" t="str">
        <f t="shared" si="25"/>
        <v/>
      </c>
      <c r="LP11" s="16" t="str">
        <f>IF(LP10="","",IF(LP10=【別紙３】!$E$35,"",IF(MONTH(LP10)=MONTH(LP10+1),LP10+1,"")))</f>
        <v/>
      </c>
      <c r="LQ11" s="13" t="str">
        <f>IF(COUNTIF(祝日一覧!$E$2:$E$142,LP11),"○",IF(LT11&lt;&gt;"","○",""))</f>
        <v/>
      </c>
      <c r="LR11" s="26"/>
      <c r="LS11" s="56" t="str">
        <f t="shared" si="64"/>
        <v/>
      </c>
      <c r="LT11" s="56"/>
      <c r="LU11" s="153"/>
      <c r="LV11" s="154"/>
      <c r="LW11" s="9"/>
      <c r="LX11" s="187" t="s">
        <v>77</v>
      </c>
      <c r="LY11" s="181">
        <f>COUNTA(LR9:LR46)</f>
        <v>0</v>
      </c>
      <c r="LZ11" s="9"/>
      <c r="MA11" s="9"/>
      <c r="MB11" s="72" t="str">
        <f t="shared" si="26"/>
        <v/>
      </c>
      <c r="MC11" s="16" t="str">
        <f>IF(MC10="","",IF(MC10=【別紙３】!$E$35,"",IF(MONTH(MC10)=MONTH(MC10+1),MC10+1,"")))</f>
        <v/>
      </c>
      <c r="MD11" s="13" t="str">
        <f>IF(COUNTIF(祝日一覧!$E$2:$E$142,MC11),"○",IF(MG11&lt;&gt;"","○",""))</f>
        <v/>
      </c>
      <c r="ME11" s="26"/>
      <c r="MF11" s="56" t="str">
        <f t="shared" si="65"/>
        <v/>
      </c>
      <c r="MG11" s="56"/>
      <c r="MH11" s="153"/>
      <c r="MI11" s="154"/>
      <c r="MJ11" s="9"/>
      <c r="MK11" s="187" t="s">
        <v>77</v>
      </c>
      <c r="ML11" s="181">
        <f>COUNTA(ME9:ME46)</f>
        <v>0</v>
      </c>
      <c r="MM11" s="9"/>
      <c r="MN11" s="9"/>
      <c r="MO11" s="72" t="str">
        <f t="shared" si="27"/>
        <v/>
      </c>
      <c r="MP11" s="16" t="str">
        <f>IF(MP10="","",IF(MP10=【別紙３】!$E$35,"",IF(MONTH(MP10)=MONTH(MP10+1),MP10+1,"")))</f>
        <v/>
      </c>
      <c r="MQ11" s="13" t="str">
        <f>IF(COUNTIF(祝日一覧!$E$2:$E$142,MP11),"○",IF(MT11&lt;&gt;"","○",""))</f>
        <v/>
      </c>
      <c r="MR11" s="26"/>
      <c r="MS11" s="56" t="str">
        <f t="shared" si="66"/>
        <v/>
      </c>
      <c r="MT11" s="56"/>
      <c r="MU11" s="153"/>
      <c r="MV11" s="154"/>
      <c r="MW11" s="9"/>
      <c r="MX11" s="187" t="s">
        <v>77</v>
      </c>
      <c r="MY11" s="181">
        <f>COUNTA(MR9:MR46)</f>
        <v>0</v>
      </c>
      <c r="MZ11" s="9"/>
      <c r="NA11" s="9"/>
      <c r="NB11" s="72" t="str">
        <f t="shared" si="28"/>
        <v/>
      </c>
      <c r="NC11" s="16" t="str">
        <f>IF(NC10="","",IF(NC10=【別紙３】!$E$35,"",IF(MONTH(NC10)=MONTH(NC10+1),NC10+1,"")))</f>
        <v/>
      </c>
      <c r="ND11" s="13" t="str">
        <f>IF(COUNTIF(祝日一覧!$E$2:$E$142,NC11),"○",IF(NG11&lt;&gt;"","○",""))</f>
        <v/>
      </c>
      <c r="NE11" s="26"/>
      <c r="NF11" s="56" t="str">
        <f t="shared" si="67"/>
        <v/>
      </c>
      <c r="NG11" s="56"/>
      <c r="NH11" s="153"/>
      <c r="NI11" s="154"/>
      <c r="NJ11" s="9"/>
      <c r="NK11" s="187" t="s">
        <v>77</v>
      </c>
      <c r="NL11" s="181">
        <f>COUNTA(NE9:NE46)</f>
        <v>0</v>
      </c>
      <c r="NM11" s="9"/>
      <c r="NN11" s="9"/>
      <c r="NO11" s="72" t="str">
        <f t="shared" si="29"/>
        <v/>
      </c>
      <c r="NP11" s="16" t="str">
        <f>IF(NP10="","",IF(NP10=【別紙３】!$E$35,"",IF(MONTH(NP10)=MONTH(NP10+1),NP10+1,"")))</f>
        <v/>
      </c>
      <c r="NQ11" s="13" t="str">
        <f>IF(COUNTIF(祝日一覧!$E$2:$E$142,NP11),"○",IF(NT11&lt;&gt;"","○",""))</f>
        <v/>
      </c>
      <c r="NR11" s="26"/>
      <c r="NS11" s="56" t="str">
        <f t="shared" si="68"/>
        <v/>
      </c>
      <c r="NT11" s="56"/>
      <c r="NU11" s="153"/>
      <c r="NV11" s="154"/>
      <c r="NW11" s="9"/>
      <c r="NX11" s="187" t="s">
        <v>77</v>
      </c>
      <c r="NY11" s="181">
        <f>COUNTA(NR9:NR46)</f>
        <v>0</v>
      </c>
      <c r="NZ11" s="9"/>
      <c r="OA11" s="9"/>
      <c r="OB11" s="72" t="str">
        <f t="shared" si="30"/>
        <v/>
      </c>
      <c r="OC11" s="16" t="str">
        <f>IF(OC10="","",IF(OC10=【別紙３】!$E$35,"",IF(MONTH(OC10)=MONTH(OC10+1),OC10+1,"")))</f>
        <v/>
      </c>
      <c r="OD11" s="13" t="str">
        <f>IF(COUNTIF(祝日一覧!$E$2:$E$142,OC11),"○",IF(OG11&lt;&gt;"","○",""))</f>
        <v/>
      </c>
      <c r="OE11" s="26"/>
      <c r="OF11" s="56" t="str">
        <f t="shared" si="69"/>
        <v/>
      </c>
      <c r="OG11" s="56"/>
      <c r="OH11" s="153"/>
      <c r="OI11" s="154"/>
      <c r="OJ11" s="9"/>
      <c r="OK11" s="187" t="s">
        <v>77</v>
      </c>
      <c r="OL11" s="181">
        <f>COUNTA(OE9:OE46)</f>
        <v>0</v>
      </c>
      <c r="OM11" s="9"/>
      <c r="ON11" s="9"/>
      <c r="OO11" s="72" t="str">
        <f t="shared" si="31"/>
        <v/>
      </c>
      <c r="OP11" s="16" t="str">
        <f>IF(OP10="","",IF(OP10=【別紙３】!$E$35,"",IF(MONTH(OP10)=MONTH(OP10+1),OP10+1,"")))</f>
        <v/>
      </c>
      <c r="OQ11" s="13" t="str">
        <f>IF(COUNTIF(祝日一覧!$E$2:$E$142,OP11),"○",IF(OT11&lt;&gt;"","○",""))</f>
        <v/>
      </c>
      <c r="OR11" s="26"/>
      <c r="OS11" s="56" t="str">
        <f t="shared" si="70"/>
        <v/>
      </c>
      <c r="OT11" s="56"/>
      <c r="OU11" s="153"/>
      <c r="OV11" s="154"/>
      <c r="OW11" s="9"/>
      <c r="OX11" s="187" t="s">
        <v>77</v>
      </c>
      <c r="OY11" s="181">
        <f>COUNTA(OR9:OR46)</f>
        <v>0</v>
      </c>
      <c r="OZ11" s="9"/>
      <c r="PA11" s="9"/>
      <c r="PB11" s="72" t="str">
        <f t="shared" si="32"/>
        <v/>
      </c>
      <c r="PC11" s="16" t="str">
        <f>IF(PC10="","",IF(PC10=【別紙３】!$E$35,"",IF(MONTH(PC10)=MONTH(PC10+1),PC10+1,"")))</f>
        <v/>
      </c>
      <c r="PD11" s="13" t="str">
        <f>IF(COUNTIF(祝日一覧!$E$2:$E$142,PC11),"○",IF(PG11&lt;&gt;"","○",""))</f>
        <v/>
      </c>
      <c r="PE11" s="26"/>
      <c r="PF11" s="56" t="str">
        <f t="shared" si="71"/>
        <v/>
      </c>
      <c r="PG11" s="56"/>
      <c r="PH11" s="153"/>
      <c r="PI11" s="154"/>
      <c r="PJ11" s="9"/>
      <c r="PK11" s="187" t="s">
        <v>77</v>
      </c>
      <c r="PL11" s="181">
        <f>COUNTA(PE9:PE46)</f>
        <v>0</v>
      </c>
      <c r="PM11" s="9"/>
      <c r="PN11" s="9"/>
      <c r="PO11" s="72" t="str">
        <f t="shared" si="33"/>
        <v/>
      </c>
      <c r="PP11" s="16" t="str">
        <f>IF(PP10="","",IF(PP10=【別紙３】!$E$35,"",IF(MONTH(PP10)=MONTH(PP10+1),PP10+1,"")))</f>
        <v/>
      </c>
      <c r="PQ11" s="13" t="str">
        <f>IF(COUNTIF(祝日一覧!$E$2:$E$142,PP11),"○",IF(PT11&lt;&gt;"","○",""))</f>
        <v/>
      </c>
      <c r="PR11" s="26"/>
      <c r="PS11" s="56" t="str">
        <f t="shared" si="72"/>
        <v/>
      </c>
      <c r="PT11" s="56"/>
      <c r="PU11" s="153"/>
      <c r="PV11" s="154"/>
      <c r="PW11" s="9"/>
      <c r="PX11" s="187" t="s">
        <v>77</v>
      </c>
      <c r="PY11" s="181">
        <f>COUNTA(PR9:PR46)</f>
        <v>0</v>
      </c>
      <c r="PZ11" s="9"/>
      <c r="QA11" s="9"/>
      <c r="QB11" s="72" t="str">
        <f t="shared" si="34"/>
        <v/>
      </c>
      <c r="QC11" s="16" t="str">
        <f>IF(QC10="","",IF(QC10=【別紙３】!$E$35,"",IF(MONTH(QC10)=MONTH(QC10+1),QC10+1,"")))</f>
        <v/>
      </c>
      <c r="QD11" s="13" t="str">
        <f>IF(COUNTIF(祝日一覧!$E$2:$E$142,QC11),"○",IF(QG11&lt;&gt;"","○",""))</f>
        <v/>
      </c>
      <c r="QE11" s="26"/>
      <c r="QF11" s="56" t="str">
        <f t="shared" si="73"/>
        <v/>
      </c>
      <c r="QG11" s="56"/>
      <c r="QH11" s="153"/>
      <c r="QI11" s="154"/>
      <c r="QJ11" s="9"/>
      <c r="QK11" s="187" t="s">
        <v>77</v>
      </c>
      <c r="QL11" s="181">
        <f>COUNTA(QE9:QE46)</f>
        <v>0</v>
      </c>
      <c r="QM11" s="9"/>
      <c r="QN11" s="9"/>
      <c r="QO11" s="72" t="str">
        <f t="shared" si="35"/>
        <v/>
      </c>
      <c r="QP11" s="16" t="str">
        <f>IF(QP10="","",IF(QP10=【別紙３】!$E$35,"",IF(MONTH(QP10)=MONTH(QP10+1),QP10+1,"")))</f>
        <v/>
      </c>
      <c r="QQ11" s="13" t="str">
        <f>IF(COUNTIF(祝日一覧!$E$2:$E$142,QP11),"○",IF(QT11&lt;&gt;"","○",""))</f>
        <v/>
      </c>
      <c r="QR11" s="26"/>
      <c r="QS11" s="56" t="str">
        <f t="shared" si="74"/>
        <v/>
      </c>
      <c r="QT11" s="56"/>
      <c r="QU11" s="153"/>
      <c r="QV11" s="154"/>
      <c r="QW11" s="9"/>
      <c r="QX11" s="187" t="s">
        <v>77</v>
      </c>
      <c r="QY11" s="181">
        <f>COUNTA(QR9:QR46)</f>
        <v>0</v>
      </c>
      <c r="QZ11" s="9"/>
      <c r="RA11" s="9"/>
      <c r="RB11" s="72" t="str">
        <f t="shared" si="36"/>
        <v/>
      </c>
      <c r="RC11" s="16" t="str">
        <f>IF(RC10="","",IF(RC10=【別紙３】!$E$35,"",IF(MONTH(RC10)=MONTH(RC10+1),RC10+1,"")))</f>
        <v/>
      </c>
      <c r="RD11" s="13" t="str">
        <f>IF(COUNTIF(祝日一覧!$E$2:$E$142,RC11),"○",IF(RG11&lt;&gt;"","○",""))</f>
        <v/>
      </c>
      <c r="RE11" s="26"/>
      <c r="RF11" s="56" t="str">
        <f t="shared" si="75"/>
        <v/>
      </c>
      <c r="RG11" s="56"/>
      <c r="RH11" s="153"/>
      <c r="RI11" s="154"/>
      <c r="RJ11" s="9"/>
      <c r="RK11" s="187" t="s">
        <v>77</v>
      </c>
      <c r="RL11" s="181">
        <f>COUNTA(RE9:RE46)</f>
        <v>0</v>
      </c>
      <c r="RM11" s="9"/>
      <c r="RN11" s="9"/>
      <c r="RO11" s="72" t="str">
        <f t="shared" si="37"/>
        <v/>
      </c>
      <c r="RP11" s="16" t="str">
        <f>IF(RP10="","",IF(RP10=【別紙３】!$E$35,"",IF(MONTH(RP10)=MONTH(RP10+1),RP10+1,"")))</f>
        <v/>
      </c>
      <c r="RQ11" s="13" t="str">
        <f>IF(COUNTIF(祝日一覧!$E$2:$E$142,RP11),"○",IF(RT11&lt;&gt;"","○",""))</f>
        <v/>
      </c>
      <c r="RR11" s="26"/>
      <c r="RS11" s="56" t="str">
        <f t="shared" si="76"/>
        <v/>
      </c>
      <c r="RT11" s="56"/>
      <c r="RU11" s="153"/>
      <c r="RV11" s="154"/>
      <c r="RW11" s="9"/>
      <c r="RX11" s="187" t="s">
        <v>77</v>
      </c>
      <c r="RY11" s="181">
        <f>COUNTA(RR9:RR46)</f>
        <v>0</v>
      </c>
      <c r="RZ11" s="9"/>
      <c r="SA11" s="9"/>
      <c r="SB11" s="72" t="str">
        <f t="shared" si="38"/>
        <v/>
      </c>
      <c r="SC11" s="16" t="str">
        <f>IF(SC10="","",IF(SC10=【別紙３】!$E$35,"",IF(MONTH(SC10)=MONTH(SC10+1),SC10+1,"")))</f>
        <v/>
      </c>
      <c r="SD11" s="13" t="str">
        <f>IF(COUNTIF(祝日一覧!$E$2:$E$142,SC11),"○",IF(SG11&lt;&gt;"","○",""))</f>
        <v/>
      </c>
      <c r="SE11" s="26"/>
      <c r="SF11" s="56" t="str">
        <f>IF(OR(SB11="土",SB11="日"),IF(SD11="○","","○"),"")</f>
        <v/>
      </c>
      <c r="SG11" s="56"/>
      <c r="SH11" s="153"/>
      <c r="SI11" s="154"/>
      <c r="SJ11" s="9"/>
      <c r="SK11" s="187" t="s">
        <v>77</v>
      </c>
      <c r="SL11" s="181">
        <f>COUNTA(SE9:SE46)</f>
        <v>0</v>
      </c>
      <c r="SM11" s="9"/>
    </row>
    <row r="12" spans="1:507" ht="15.6" customHeight="1">
      <c r="A12" s="25"/>
      <c r="B12" s="15" t="str">
        <f t="shared" si="0"/>
        <v>火</v>
      </c>
      <c r="C12" s="16">
        <f t="shared" si="78"/>
        <v>44404</v>
      </c>
      <c r="D12" s="13" t="str">
        <f>IF(COUNTIF(祝日一覧!$E$2:$E$142,C12),"○",IF(G12&lt;&gt;"","○",""))</f>
        <v/>
      </c>
      <c r="E12" s="27"/>
      <c r="F12" s="56" t="str">
        <f t="shared" si="39"/>
        <v/>
      </c>
      <c r="G12" s="56"/>
      <c r="H12" s="153"/>
      <c r="I12" s="154"/>
      <c r="J12" s="51"/>
      <c r="K12" s="217"/>
      <c r="L12" s="179"/>
      <c r="M12" s="9"/>
      <c r="N12" s="25"/>
      <c r="O12" s="15" t="str">
        <f t="shared" si="1"/>
        <v>水</v>
      </c>
      <c r="P12" s="16">
        <f>IF(P11="","",IF(P11=【別紙３】!$E$35,"",IF(MONTH(P11)=MONTH(P11+1),P11+1,"")))</f>
        <v>44412</v>
      </c>
      <c r="Q12" s="13" t="str">
        <f>IF(COUNTIF(祝日一覧!$E$2:$E$142,P12),"○",IF(T12&lt;&gt;"","○",""))</f>
        <v/>
      </c>
      <c r="R12" s="27"/>
      <c r="S12" s="56" t="str">
        <f t="shared" si="40"/>
        <v/>
      </c>
      <c r="T12" s="56"/>
      <c r="U12" s="153"/>
      <c r="V12" s="154"/>
      <c r="W12" s="9"/>
      <c r="X12" s="198"/>
      <c r="Y12" s="179"/>
      <c r="Z12" s="9"/>
      <c r="AA12" s="25"/>
      <c r="AB12" s="15" t="str">
        <f t="shared" si="2"/>
        <v>土</v>
      </c>
      <c r="AC12" s="16">
        <f>IF(AC11="","",IF(AC11=【別紙３】!$E$35,"",IF(MONTH(AC11)=MONTH(AC11+1),AC11+1,"")))</f>
        <v>44443</v>
      </c>
      <c r="AD12" s="13" t="str">
        <f>IF(COUNTIF(祝日一覧!$E$2:$E$142,AC12),"○",IF(AG12&lt;&gt;"","○",""))</f>
        <v/>
      </c>
      <c r="AE12" s="27"/>
      <c r="AF12" s="56" t="str">
        <f t="shared" si="41"/>
        <v>○</v>
      </c>
      <c r="AG12" s="56"/>
      <c r="AH12" s="153"/>
      <c r="AI12" s="154"/>
      <c r="AJ12" s="9"/>
      <c r="AK12" s="198"/>
      <c r="AL12" s="179"/>
      <c r="AM12" s="9"/>
      <c r="AN12" s="25"/>
      <c r="AO12" s="15" t="str">
        <f t="shared" si="3"/>
        <v>月</v>
      </c>
      <c r="AP12" s="16">
        <f>IF(AP11="","",IF(AP11=【別紙３】!$E$35,"",IF(MONTH(AP11)=MONTH(AP11+1),AP11+1,"")))</f>
        <v>44473</v>
      </c>
      <c r="AQ12" s="13" t="str">
        <f>IF(COUNTIF(祝日一覧!$E$2:$E$142,AP12),"○",IF(AT12&lt;&gt;"","○",""))</f>
        <v/>
      </c>
      <c r="AR12" s="27"/>
      <c r="AS12" s="56" t="str">
        <f t="shared" si="42"/>
        <v/>
      </c>
      <c r="AT12" s="56"/>
      <c r="AU12" s="153"/>
      <c r="AV12" s="154"/>
      <c r="AW12" s="9"/>
      <c r="AX12" s="188"/>
      <c r="AY12" s="179"/>
      <c r="AZ12" s="9"/>
      <c r="BA12" s="25"/>
      <c r="BB12" s="15" t="str">
        <f t="shared" si="4"/>
        <v>木</v>
      </c>
      <c r="BC12" s="16">
        <f>IF(BC11="","",IF(BC11=【別紙３】!$E$35,"",IF(MONTH(BC11)=MONTH(BC11+1),BC11+1,"")))</f>
        <v>44504</v>
      </c>
      <c r="BD12" s="13" t="str">
        <f>IF(COUNTIF(祝日一覧!$E$2:$E$142,BC12),"○",IF(BG12&lt;&gt;"","○",""))</f>
        <v/>
      </c>
      <c r="BE12" s="27"/>
      <c r="BF12" s="56" t="str">
        <f t="shared" si="43"/>
        <v/>
      </c>
      <c r="BG12" s="56"/>
      <c r="BH12" s="153"/>
      <c r="BI12" s="154"/>
      <c r="BJ12" s="9"/>
      <c r="BK12" s="188"/>
      <c r="BL12" s="179"/>
      <c r="BM12" s="9"/>
      <c r="BN12" s="25"/>
      <c r="BO12" s="15" t="str">
        <f t="shared" si="5"/>
        <v>土</v>
      </c>
      <c r="BP12" s="16">
        <f>IF(BP11="","",IF(BP11=【別紙３】!$E$35,"",IF(MONTH(BP11)=MONTH(BP11+1),BP11+1,"")))</f>
        <v>44534</v>
      </c>
      <c r="BQ12" s="13" t="str">
        <f>IF(COUNTIF(祝日一覧!$E$2:$E$142,BP12),"○",IF(BT12&lt;&gt;"","○",""))</f>
        <v/>
      </c>
      <c r="BR12" s="27"/>
      <c r="BS12" s="56" t="str">
        <f t="shared" si="44"/>
        <v>○</v>
      </c>
      <c r="BT12" s="56"/>
      <c r="BU12" s="153"/>
      <c r="BV12" s="154"/>
      <c r="BW12" s="9"/>
      <c r="BX12" s="188"/>
      <c r="BY12" s="179"/>
      <c r="BZ12" s="9"/>
      <c r="CA12" s="25"/>
      <c r="CB12" s="15" t="str">
        <f t="shared" si="6"/>
        <v>火</v>
      </c>
      <c r="CC12" s="16">
        <f>IF(CC11="","",IF(CC11=【別紙３】!$E$35,"",IF(MONTH(CC11)=MONTH(CC11+1),CC11+1,"")))</f>
        <v>44565</v>
      </c>
      <c r="CD12" s="13" t="str">
        <f>IF(COUNTIF(祝日一覧!$E$2:$E$142,CC12),"○",IF(CG12&lt;&gt;"","○",""))</f>
        <v/>
      </c>
      <c r="CE12" s="27"/>
      <c r="CF12" s="56" t="str">
        <f t="shared" si="45"/>
        <v/>
      </c>
      <c r="CG12" s="56"/>
      <c r="CH12" s="153"/>
      <c r="CI12" s="154"/>
      <c r="CJ12" s="9"/>
      <c r="CK12" s="188"/>
      <c r="CL12" s="179"/>
      <c r="CM12" s="9"/>
      <c r="CN12" s="25"/>
      <c r="CO12" s="15" t="str">
        <f t="shared" si="7"/>
        <v/>
      </c>
      <c r="CP12" s="16" t="str">
        <f>IF(CP11="","",IF(CP11=【別紙３】!$E$35,"",IF(MONTH(CP11)=MONTH(CP11+1),CP11+1,"")))</f>
        <v/>
      </c>
      <c r="CQ12" s="13" t="str">
        <f>IF(COUNTIF(祝日一覧!$E$2:$E$142,CP12),"○",IF(CT12&lt;&gt;"","○",""))</f>
        <v/>
      </c>
      <c r="CR12" s="27"/>
      <c r="CS12" s="56" t="str">
        <f t="shared" si="46"/>
        <v/>
      </c>
      <c r="CT12" s="56"/>
      <c r="CU12" s="153"/>
      <c r="CV12" s="154"/>
      <c r="CW12" s="9"/>
      <c r="CX12" s="188"/>
      <c r="CY12" s="179"/>
      <c r="CZ12" s="9"/>
      <c r="DA12" s="25"/>
      <c r="DB12" s="15" t="str">
        <f t="shared" si="8"/>
        <v/>
      </c>
      <c r="DC12" s="16" t="str">
        <f>IF(DC11="","",IF(DC11=【別紙３】!$E$35,"",IF(MONTH(DC11)=MONTH(DC11+1),DC11+1,"")))</f>
        <v/>
      </c>
      <c r="DD12" s="13" t="str">
        <f>IF(COUNTIF(祝日一覧!$E$2:$E$142,DC12),"○",IF(DG12&lt;&gt;"","○",""))</f>
        <v/>
      </c>
      <c r="DE12" s="27"/>
      <c r="DF12" s="56" t="str">
        <f t="shared" si="47"/>
        <v/>
      </c>
      <c r="DG12" s="56"/>
      <c r="DH12" s="153"/>
      <c r="DI12" s="154"/>
      <c r="DJ12" s="9"/>
      <c r="DK12" s="188"/>
      <c r="DL12" s="179"/>
      <c r="DM12" s="9"/>
      <c r="DN12" s="25"/>
      <c r="DO12" s="15" t="str">
        <f t="shared" si="9"/>
        <v/>
      </c>
      <c r="DP12" s="16" t="str">
        <f>IF(DP11="","",IF(DP11=【別紙３】!$E$35,"",IF(MONTH(DP11)=MONTH(DP11+1),DP11+1,"")))</f>
        <v/>
      </c>
      <c r="DQ12" s="13" t="str">
        <f>IF(COUNTIF(祝日一覧!$E$2:$E$142,DP12),"○",IF(DT12&lt;&gt;"","○",""))</f>
        <v/>
      </c>
      <c r="DR12" s="27"/>
      <c r="DS12" s="56" t="str">
        <f t="shared" si="48"/>
        <v/>
      </c>
      <c r="DT12" s="56"/>
      <c r="DU12" s="153"/>
      <c r="DV12" s="154"/>
      <c r="DW12" s="9"/>
      <c r="DX12" s="188"/>
      <c r="DY12" s="179"/>
      <c r="DZ12" s="9"/>
      <c r="EA12" s="25"/>
      <c r="EB12" s="15" t="str">
        <f t="shared" si="10"/>
        <v/>
      </c>
      <c r="EC12" s="16" t="str">
        <f>IF(EC11="","",IF(EC11=【別紙３】!$E$35,"",IF(MONTH(EC11)=MONTH(EC11+1),EC11+1,"")))</f>
        <v/>
      </c>
      <c r="ED12" s="13" t="str">
        <f>IF(COUNTIF(祝日一覧!$E$2:$E$142,EC12),"○",IF(EG12&lt;&gt;"","○",""))</f>
        <v/>
      </c>
      <c r="EE12" s="27"/>
      <c r="EF12" s="56" t="str">
        <f t="shared" si="49"/>
        <v/>
      </c>
      <c r="EG12" s="56"/>
      <c r="EH12" s="153"/>
      <c r="EI12" s="154"/>
      <c r="EJ12" s="9"/>
      <c r="EK12" s="188"/>
      <c r="EL12" s="179"/>
      <c r="EM12" s="9"/>
      <c r="EN12" s="25"/>
      <c r="EO12" s="15" t="str">
        <f t="shared" si="11"/>
        <v/>
      </c>
      <c r="EP12" s="16" t="str">
        <f>IF(EP11="","",IF(EP11=【別紙３】!$E$35,"",IF(MONTH(EP11)=MONTH(EP11+1),EP11+1,"")))</f>
        <v/>
      </c>
      <c r="EQ12" s="13" t="str">
        <f>IF(COUNTIF(祝日一覧!$E$2:$E$142,EP12),"○",IF(ET12&lt;&gt;"","○",""))</f>
        <v/>
      </c>
      <c r="ER12" s="27"/>
      <c r="ES12" s="56" t="str">
        <f t="shared" si="50"/>
        <v/>
      </c>
      <c r="ET12" s="56"/>
      <c r="EU12" s="153"/>
      <c r="EV12" s="154"/>
      <c r="EW12" s="9"/>
      <c r="EX12" s="188"/>
      <c r="EY12" s="179"/>
      <c r="EZ12" s="9"/>
      <c r="FA12" s="25"/>
      <c r="FB12" s="15" t="str">
        <f t="shared" si="12"/>
        <v/>
      </c>
      <c r="FC12" s="16" t="str">
        <f>IF(FC11="","",IF(FC11=【別紙３】!$E$35,"",IF(MONTH(FC11)=MONTH(FC11+1),FC11+1,"")))</f>
        <v/>
      </c>
      <c r="FD12" s="13" t="str">
        <f>IF(COUNTIF(祝日一覧!$E$2:$E$142,FC12),"○",IF(FG12&lt;&gt;"","○",""))</f>
        <v/>
      </c>
      <c r="FE12" s="27"/>
      <c r="FF12" s="56" t="str">
        <f t="shared" si="51"/>
        <v/>
      </c>
      <c r="FG12" s="56"/>
      <c r="FH12" s="153"/>
      <c r="FI12" s="154"/>
      <c r="FJ12" s="9"/>
      <c r="FK12" s="188"/>
      <c r="FL12" s="179"/>
      <c r="FM12" s="9"/>
      <c r="FN12" s="25"/>
      <c r="FO12" s="15" t="str">
        <f t="shared" si="13"/>
        <v/>
      </c>
      <c r="FP12" s="16" t="str">
        <f>IF(FP11="","",IF(FP11=【別紙３】!$E$35,"",IF(MONTH(FP11)=MONTH(FP11+1),FP11+1,"")))</f>
        <v/>
      </c>
      <c r="FQ12" s="13" t="str">
        <f>IF(COUNTIF(祝日一覧!$E$2:$E$142,FP12),"○",IF(FT12&lt;&gt;"","○",""))</f>
        <v/>
      </c>
      <c r="FR12" s="27"/>
      <c r="FS12" s="56" t="str">
        <f t="shared" si="52"/>
        <v/>
      </c>
      <c r="FT12" s="56"/>
      <c r="FU12" s="153"/>
      <c r="FV12" s="154"/>
      <c r="FW12" s="9"/>
      <c r="FX12" s="188"/>
      <c r="FY12" s="179"/>
      <c r="FZ12" s="9"/>
      <c r="GA12" s="25"/>
      <c r="GB12" s="15" t="str">
        <f t="shared" si="14"/>
        <v/>
      </c>
      <c r="GC12" s="16" t="str">
        <f>IF(GC11="","",IF(GC11=【別紙３】!$E$35,"",IF(MONTH(GC11)=MONTH(GC11+1),GC11+1,"")))</f>
        <v/>
      </c>
      <c r="GD12" s="13" t="str">
        <f>IF(COUNTIF(祝日一覧!$E$2:$E$142,GC12),"○",IF(GG12&lt;&gt;"","○",""))</f>
        <v/>
      </c>
      <c r="GE12" s="26"/>
      <c r="GF12" s="56" t="str">
        <f t="shared" si="53"/>
        <v/>
      </c>
      <c r="GG12" s="56"/>
      <c r="GH12" s="153"/>
      <c r="GI12" s="154"/>
      <c r="GJ12" s="9"/>
      <c r="GK12" s="188"/>
      <c r="GL12" s="179"/>
      <c r="GM12" s="9"/>
      <c r="GN12" s="25"/>
      <c r="GO12" s="15" t="str">
        <f t="shared" si="15"/>
        <v/>
      </c>
      <c r="GP12" s="16" t="str">
        <f>IF(GP11="","",IF(GP11=【別紙３】!$E$35,"",IF(MONTH(GP11)=MONTH(GP11+1),GP11+1,"")))</f>
        <v/>
      </c>
      <c r="GQ12" s="13" t="str">
        <f>IF(COUNTIF(祝日一覧!$E$2:$E$142,GP12),"○",IF(GT12&lt;&gt;"","○",""))</f>
        <v/>
      </c>
      <c r="GR12" s="26"/>
      <c r="GS12" s="56" t="str">
        <f t="shared" si="54"/>
        <v/>
      </c>
      <c r="GT12" s="56"/>
      <c r="GU12" s="153"/>
      <c r="GV12" s="154"/>
      <c r="GW12" s="9"/>
      <c r="GX12" s="188"/>
      <c r="GY12" s="179"/>
      <c r="GZ12" s="9"/>
      <c r="HA12" s="25"/>
      <c r="HB12" s="15" t="str">
        <f t="shared" si="16"/>
        <v/>
      </c>
      <c r="HC12" s="16" t="str">
        <f>IF(HC11="","",IF(HC11=【別紙３】!$E$35,"",IF(MONTH(HC11)=MONTH(HC11+1),HC11+1,"")))</f>
        <v/>
      </c>
      <c r="HD12" s="13" t="str">
        <f>IF(COUNTIF(祝日一覧!$E$2:$E$142,HC12),"○",IF(HG12&lt;&gt;"","○",""))</f>
        <v/>
      </c>
      <c r="HE12" s="27"/>
      <c r="HF12" s="56" t="str">
        <f t="shared" si="55"/>
        <v/>
      </c>
      <c r="HG12" s="56"/>
      <c r="HH12" s="153"/>
      <c r="HI12" s="154"/>
      <c r="HJ12" s="9"/>
      <c r="HK12" s="188"/>
      <c r="HL12" s="179"/>
      <c r="HM12" s="9"/>
      <c r="HN12" s="25"/>
      <c r="HO12" s="72" t="str">
        <f t="shared" si="17"/>
        <v/>
      </c>
      <c r="HP12" s="16" t="str">
        <f>IF(HP11="","",IF(HP11=【別紙３】!$E$35,"",IF(MONTH(HP11)=MONTH(HP11+1),HP11+1,"")))</f>
        <v/>
      </c>
      <c r="HQ12" s="13" t="str">
        <f>IF(COUNTIF(祝日一覧!$E$2:$E$142,HP12),"○",IF(HT12&lt;&gt;"","○",""))</f>
        <v/>
      </c>
      <c r="HR12" s="26"/>
      <c r="HS12" s="56" t="str">
        <f t="shared" si="56"/>
        <v/>
      </c>
      <c r="HT12" s="56"/>
      <c r="HU12" s="153"/>
      <c r="HV12" s="154"/>
      <c r="HW12" s="9"/>
      <c r="HX12" s="188"/>
      <c r="HY12" s="179"/>
      <c r="HZ12" s="9"/>
      <c r="IA12" s="25"/>
      <c r="IB12" s="72" t="str">
        <f t="shared" si="18"/>
        <v/>
      </c>
      <c r="IC12" s="16" t="str">
        <f>IF(IC11="","",IF(IC11=【別紙３】!$E$35,"",IF(MONTH(IC11)=MONTH(IC11+1),IC11+1,"")))</f>
        <v/>
      </c>
      <c r="ID12" s="13" t="str">
        <f>IF(COUNTIF(祝日一覧!$E$2:$E$142,IC12),"○",IF(IG12&lt;&gt;"","○",""))</f>
        <v/>
      </c>
      <c r="IE12" s="26"/>
      <c r="IF12" s="56" t="str">
        <f t="shared" si="57"/>
        <v/>
      </c>
      <c r="IG12" s="56"/>
      <c r="IH12" s="153"/>
      <c r="II12" s="154"/>
      <c r="IJ12" s="9"/>
      <c r="IK12" s="188"/>
      <c r="IL12" s="179"/>
      <c r="IM12" s="9"/>
      <c r="IN12" s="25"/>
      <c r="IO12" s="72" t="str">
        <f t="shared" si="19"/>
        <v/>
      </c>
      <c r="IP12" s="16" t="str">
        <f>IF(IP11="","",IF(IP11=【別紙３】!$E$35,"",IF(MONTH(IP11)=MONTH(IP11+1),IP11+1,"")))</f>
        <v/>
      </c>
      <c r="IQ12" s="13" t="str">
        <f>IF(COUNTIF(祝日一覧!$E$2:$E$142,IP12),"○",IF(IT12&lt;&gt;"","○",""))</f>
        <v/>
      </c>
      <c r="IR12" s="26"/>
      <c r="IS12" s="56" t="str">
        <f t="shared" si="58"/>
        <v/>
      </c>
      <c r="IT12" s="56"/>
      <c r="IU12" s="153"/>
      <c r="IV12" s="154"/>
      <c r="IW12" s="9"/>
      <c r="IX12" s="188"/>
      <c r="IY12" s="179"/>
      <c r="IZ12" s="9"/>
      <c r="JA12" s="25"/>
      <c r="JB12" s="72" t="str">
        <f t="shared" si="20"/>
        <v/>
      </c>
      <c r="JC12" s="16" t="str">
        <f>IF(JC11="","",IF(JC11=【別紙３】!$E$35,"",IF(MONTH(JC11)=MONTH(JC11+1),JC11+1,"")))</f>
        <v/>
      </c>
      <c r="JD12" s="13" t="str">
        <f>IF(COUNTIF(祝日一覧!$E$2:$E$142,JC12),"○",IF(JG12&lt;&gt;"","○",""))</f>
        <v/>
      </c>
      <c r="JE12" s="26"/>
      <c r="JF12" s="56" t="str">
        <f t="shared" si="59"/>
        <v/>
      </c>
      <c r="JG12" s="56"/>
      <c r="JH12" s="153"/>
      <c r="JI12" s="154"/>
      <c r="JJ12" s="9"/>
      <c r="JK12" s="188"/>
      <c r="JL12" s="179"/>
      <c r="JM12" s="9"/>
      <c r="JN12" s="25"/>
      <c r="JO12" s="72" t="str">
        <f t="shared" si="21"/>
        <v/>
      </c>
      <c r="JP12" s="16" t="str">
        <f>IF(JP11="","",IF(JP11=【別紙３】!$E$35,"",IF(MONTH(JP11)=MONTH(JP11+1),JP11+1,"")))</f>
        <v/>
      </c>
      <c r="JQ12" s="13" t="str">
        <f>IF(COUNTIF(祝日一覧!$E$2:$E$142,JP12),"○",IF(JT12&lt;&gt;"","○",""))</f>
        <v/>
      </c>
      <c r="JR12" s="26"/>
      <c r="JS12" s="56" t="str">
        <f t="shared" si="60"/>
        <v/>
      </c>
      <c r="JT12" s="56"/>
      <c r="JU12" s="153"/>
      <c r="JV12" s="154"/>
      <c r="JW12" s="9"/>
      <c r="JX12" s="188"/>
      <c r="JY12" s="179"/>
      <c r="JZ12" s="9"/>
      <c r="KA12" s="25"/>
      <c r="KB12" s="72" t="str">
        <f t="shared" si="22"/>
        <v/>
      </c>
      <c r="KC12" s="16" t="str">
        <f>IF(KC11="","",IF(KC11=【別紙３】!$E$35,"",IF(MONTH(KC11)=MONTH(KC11+1),KC11+1,"")))</f>
        <v/>
      </c>
      <c r="KD12" s="13" t="str">
        <f>IF(COUNTIF(祝日一覧!$E$2:$E$142,KC12),"○",IF(KG12&lt;&gt;"","○",""))</f>
        <v/>
      </c>
      <c r="KE12" s="26"/>
      <c r="KF12" s="56" t="str">
        <f t="shared" si="61"/>
        <v/>
      </c>
      <c r="KG12" s="56"/>
      <c r="KH12" s="153"/>
      <c r="KI12" s="154"/>
      <c r="KJ12" s="9"/>
      <c r="KK12" s="188"/>
      <c r="KL12" s="179"/>
      <c r="KM12" s="9"/>
      <c r="KN12" s="25"/>
      <c r="KO12" s="72" t="str">
        <f t="shared" si="23"/>
        <v/>
      </c>
      <c r="KP12" s="16" t="str">
        <f>IF(KP11="","",IF(KP11=【別紙３】!$E$35,"",IF(MONTH(KP11)=MONTH(KP11+1),KP11+1,"")))</f>
        <v/>
      </c>
      <c r="KQ12" s="13" t="str">
        <f>IF(COUNTIF(祝日一覧!$E$2:$E$142,KP12),"○",IF(KT12&lt;&gt;"","○",""))</f>
        <v/>
      </c>
      <c r="KR12" s="26"/>
      <c r="KS12" s="56" t="str">
        <f t="shared" si="62"/>
        <v/>
      </c>
      <c r="KT12" s="56"/>
      <c r="KU12" s="153"/>
      <c r="KV12" s="154"/>
      <c r="KW12" s="9"/>
      <c r="KX12" s="188"/>
      <c r="KY12" s="179"/>
      <c r="KZ12" s="9"/>
      <c r="LA12" s="25"/>
      <c r="LB12" s="72" t="str">
        <f t="shared" si="24"/>
        <v/>
      </c>
      <c r="LC12" s="16" t="str">
        <f>IF(LC11="","",IF(LC11=【別紙３】!$E$35,"",IF(MONTH(LC11)=MONTH(LC11+1),LC11+1,"")))</f>
        <v/>
      </c>
      <c r="LD12" s="13" t="str">
        <f>IF(COUNTIF(祝日一覧!$E$2:$E$142,LC12),"○",IF(LG12&lt;&gt;"","○",""))</f>
        <v/>
      </c>
      <c r="LE12" s="26"/>
      <c r="LF12" s="56" t="str">
        <f t="shared" si="63"/>
        <v/>
      </c>
      <c r="LG12" s="56"/>
      <c r="LH12" s="153"/>
      <c r="LI12" s="154"/>
      <c r="LJ12" s="9"/>
      <c r="LK12" s="188"/>
      <c r="LL12" s="179"/>
      <c r="LM12" s="9"/>
      <c r="LN12" s="25"/>
      <c r="LO12" s="72" t="str">
        <f t="shared" si="25"/>
        <v/>
      </c>
      <c r="LP12" s="16" t="str">
        <f>IF(LP11="","",IF(LP11=【別紙３】!$E$35,"",IF(MONTH(LP11)=MONTH(LP11+1),LP11+1,"")))</f>
        <v/>
      </c>
      <c r="LQ12" s="13" t="str">
        <f>IF(COUNTIF(祝日一覧!$E$2:$E$142,LP12),"○",IF(LT12&lt;&gt;"","○",""))</f>
        <v/>
      </c>
      <c r="LR12" s="26"/>
      <c r="LS12" s="56" t="str">
        <f t="shared" si="64"/>
        <v/>
      </c>
      <c r="LT12" s="56"/>
      <c r="LU12" s="153"/>
      <c r="LV12" s="154"/>
      <c r="LW12" s="9"/>
      <c r="LX12" s="188"/>
      <c r="LY12" s="179"/>
      <c r="LZ12" s="9"/>
      <c r="MA12" s="25"/>
      <c r="MB12" s="72" t="str">
        <f t="shared" si="26"/>
        <v/>
      </c>
      <c r="MC12" s="16" t="str">
        <f>IF(MC11="","",IF(MC11=【別紙３】!$E$35,"",IF(MONTH(MC11)=MONTH(MC11+1),MC11+1,"")))</f>
        <v/>
      </c>
      <c r="MD12" s="13" t="str">
        <f>IF(COUNTIF(祝日一覧!$E$2:$E$142,MC12),"○",IF(MG12&lt;&gt;"","○",""))</f>
        <v/>
      </c>
      <c r="ME12" s="26"/>
      <c r="MF12" s="56" t="str">
        <f t="shared" si="65"/>
        <v/>
      </c>
      <c r="MG12" s="56"/>
      <c r="MH12" s="153"/>
      <c r="MI12" s="154"/>
      <c r="MJ12" s="9"/>
      <c r="MK12" s="188"/>
      <c r="ML12" s="179"/>
      <c r="MM12" s="9"/>
      <c r="MN12" s="25"/>
      <c r="MO12" s="72" t="str">
        <f t="shared" si="27"/>
        <v/>
      </c>
      <c r="MP12" s="16" t="str">
        <f>IF(MP11="","",IF(MP11=【別紙３】!$E$35,"",IF(MONTH(MP11)=MONTH(MP11+1),MP11+1,"")))</f>
        <v/>
      </c>
      <c r="MQ12" s="13" t="str">
        <f>IF(COUNTIF(祝日一覧!$E$2:$E$142,MP12),"○",IF(MT12&lt;&gt;"","○",""))</f>
        <v/>
      </c>
      <c r="MR12" s="26"/>
      <c r="MS12" s="56" t="str">
        <f t="shared" si="66"/>
        <v/>
      </c>
      <c r="MT12" s="56"/>
      <c r="MU12" s="153"/>
      <c r="MV12" s="154"/>
      <c r="MW12" s="9"/>
      <c r="MX12" s="188"/>
      <c r="MY12" s="179"/>
      <c r="MZ12" s="9"/>
      <c r="NA12" s="25"/>
      <c r="NB12" s="72" t="str">
        <f t="shared" si="28"/>
        <v/>
      </c>
      <c r="NC12" s="16" t="str">
        <f>IF(NC11="","",IF(NC11=【別紙３】!$E$35,"",IF(MONTH(NC11)=MONTH(NC11+1),NC11+1,"")))</f>
        <v/>
      </c>
      <c r="ND12" s="13" t="str">
        <f>IF(COUNTIF(祝日一覧!$E$2:$E$142,NC12),"○",IF(NG12&lt;&gt;"","○",""))</f>
        <v/>
      </c>
      <c r="NE12" s="26"/>
      <c r="NF12" s="56" t="str">
        <f t="shared" si="67"/>
        <v/>
      </c>
      <c r="NG12" s="56"/>
      <c r="NH12" s="153"/>
      <c r="NI12" s="154"/>
      <c r="NJ12" s="9"/>
      <c r="NK12" s="188"/>
      <c r="NL12" s="179"/>
      <c r="NM12" s="9"/>
      <c r="NN12" s="25"/>
      <c r="NO12" s="72" t="str">
        <f t="shared" si="29"/>
        <v/>
      </c>
      <c r="NP12" s="16" t="str">
        <f>IF(NP11="","",IF(NP11=【別紙３】!$E$35,"",IF(MONTH(NP11)=MONTH(NP11+1),NP11+1,"")))</f>
        <v/>
      </c>
      <c r="NQ12" s="13" t="str">
        <f>IF(COUNTIF(祝日一覧!$E$2:$E$142,NP12),"○",IF(NT12&lt;&gt;"","○",""))</f>
        <v/>
      </c>
      <c r="NR12" s="26"/>
      <c r="NS12" s="56" t="str">
        <f t="shared" si="68"/>
        <v/>
      </c>
      <c r="NT12" s="56"/>
      <c r="NU12" s="153"/>
      <c r="NV12" s="154"/>
      <c r="NW12" s="9"/>
      <c r="NX12" s="188"/>
      <c r="NY12" s="179"/>
      <c r="NZ12" s="9"/>
      <c r="OA12" s="25"/>
      <c r="OB12" s="72" t="str">
        <f t="shared" si="30"/>
        <v/>
      </c>
      <c r="OC12" s="16" t="str">
        <f>IF(OC11="","",IF(OC11=【別紙３】!$E$35,"",IF(MONTH(OC11)=MONTH(OC11+1),OC11+1,"")))</f>
        <v/>
      </c>
      <c r="OD12" s="13" t="str">
        <f>IF(COUNTIF(祝日一覧!$E$2:$E$142,OC12),"○",IF(OG12&lt;&gt;"","○",""))</f>
        <v/>
      </c>
      <c r="OE12" s="26"/>
      <c r="OF12" s="56" t="str">
        <f t="shared" si="69"/>
        <v/>
      </c>
      <c r="OG12" s="56"/>
      <c r="OH12" s="153"/>
      <c r="OI12" s="154"/>
      <c r="OJ12" s="9"/>
      <c r="OK12" s="188"/>
      <c r="OL12" s="179"/>
      <c r="OM12" s="9"/>
      <c r="ON12" s="25"/>
      <c r="OO12" s="72" t="str">
        <f t="shared" si="31"/>
        <v/>
      </c>
      <c r="OP12" s="16" t="str">
        <f>IF(OP11="","",IF(OP11=【別紙３】!$E$35,"",IF(MONTH(OP11)=MONTH(OP11+1),OP11+1,"")))</f>
        <v/>
      </c>
      <c r="OQ12" s="13" t="str">
        <f>IF(COUNTIF(祝日一覧!$E$2:$E$142,OP12),"○",IF(OT12&lt;&gt;"","○",""))</f>
        <v/>
      </c>
      <c r="OR12" s="26"/>
      <c r="OS12" s="56" t="str">
        <f t="shared" si="70"/>
        <v/>
      </c>
      <c r="OT12" s="56"/>
      <c r="OU12" s="153"/>
      <c r="OV12" s="154"/>
      <c r="OW12" s="9"/>
      <c r="OX12" s="188"/>
      <c r="OY12" s="179"/>
      <c r="OZ12" s="9"/>
      <c r="PA12" s="25"/>
      <c r="PB12" s="72" t="str">
        <f t="shared" si="32"/>
        <v/>
      </c>
      <c r="PC12" s="16" t="str">
        <f>IF(PC11="","",IF(PC11=【別紙３】!$E$35,"",IF(MONTH(PC11)=MONTH(PC11+1),PC11+1,"")))</f>
        <v/>
      </c>
      <c r="PD12" s="13" t="str">
        <f>IF(COUNTIF(祝日一覧!$E$2:$E$142,PC12),"○",IF(PG12&lt;&gt;"","○",""))</f>
        <v/>
      </c>
      <c r="PE12" s="26"/>
      <c r="PF12" s="56" t="str">
        <f t="shared" si="71"/>
        <v/>
      </c>
      <c r="PG12" s="56"/>
      <c r="PH12" s="153"/>
      <c r="PI12" s="154"/>
      <c r="PJ12" s="9"/>
      <c r="PK12" s="188"/>
      <c r="PL12" s="179"/>
      <c r="PM12" s="9"/>
      <c r="PN12" s="25"/>
      <c r="PO12" s="72" t="str">
        <f t="shared" si="33"/>
        <v/>
      </c>
      <c r="PP12" s="16" t="str">
        <f>IF(PP11="","",IF(PP11=【別紙３】!$E$35,"",IF(MONTH(PP11)=MONTH(PP11+1),PP11+1,"")))</f>
        <v/>
      </c>
      <c r="PQ12" s="13" t="str">
        <f>IF(COUNTIF(祝日一覧!$E$2:$E$142,PP12),"○",IF(PT12&lt;&gt;"","○",""))</f>
        <v/>
      </c>
      <c r="PR12" s="26"/>
      <c r="PS12" s="56" t="str">
        <f t="shared" si="72"/>
        <v/>
      </c>
      <c r="PT12" s="56"/>
      <c r="PU12" s="153"/>
      <c r="PV12" s="154"/>
      <c r="PW12" s="9"/>
      <c r="PX12" s="188"/>
      <c r="PY12" s="179"/>
      <c r="PZ12" s="9"/>
      <c r="QA12" s="25"/>
      <c r="QB12" s="72" t="str">
        <f t="shared" si="34"/>
        <v/>
      </c>
      <c r="QC12" s="16" t="str">
        <f>IF(QC11="","",IF(QC11=【別紙３】!$E$35,"",IF(MONTH(QC11)=MONTH(QC11+1),QC11+1,"")))</f>
        <v/>
      </c>
      <c r="QD12" s="13" t="str">
        <f>IF(COUNTIF(祝日一覧!$E$2:$E$142,QC12),"○",IF(QG12&lt;&gt;"","○",""))</f>
        <v/>
      </c>
      <c r="QE12" s="26"/>
      <c r="QF12" s="56" t="str">
        <f t="shared" si="73"/>
        <v/>
      </c>
      <c r="QG12" s="56"/>
      <c r="QH12" s="153"/>
      <c r="QI12" s="154"/>
      <c r="QJ12" s="9"/>
      <c r="QK12" s="188"/>
      <c r="QL12" s="179"/>
      <c r="QM12" s="9"/>
      <c r="QN12" s="25"/>
      <c r="QO12" s="72" t="str">
        <f t="shared" si="35"/>
        <v/>
      </c>
      <c r="QP12" s="16" t="str">
        <f>IF(QP11="","",IF(QP11=【別紙３】!$E$35,"",IF(MONTH(QP11)=MONTH(QP11+1),QP11+1,"")))</f>
        <v/>
      </c>
      <c r="QQ12" s="13" t="str">
        <f>IF(COUNTIF(祝日一覧!$E$2:$E$142,QP12),"○",IF(QT12&lt;&gt;"","○",""))</f>
        <v/>
      </c>
      <c r="QR12" s="26"/>
      <c r="QS12" s="56" t="str">
        <f t="shared" si="74"/>
        <v/>
      </c>
      <c r="QT12" s="56"/>
      <c r="QU12" s="153"/>
      <c r="QV12" s="154"/>
      <c r="QW12" s="9"/>
      <c r="QX12" s="188"/>
      <c r="QY12" s="179"/>
      <c r="QZ12" s="9"/>
      <c r="RA12" s="25"/>
      <c r="RB12" s="72" t="str">
        <f t="shared" si="36"/>
        <v/>
      </c>
      <c r="RC12" s="16" t="str">
        <f>IF(RC11="","",IF(RC11=【別紙３】!$E$35,"",IF(MONTH(RC11)=MONTH(RC11+1),RC11+1,"")))</f>
        <v/>
      </c>
      <c r="RD12" s="13" t="str">
        <f>IF(COUNTIF(祝日一覧!$E$2:$E$142,RC12),"○",IF(RG12&lt;&gt;"","○",""))</f>
        <v/>
      </c>
      <c r="RE12" s="26"/>
      <c r="RF12" s="56" t="str">
        <f t="shared" si="75"/>
        <v/>
      </c>
      <c r="RG12" s="56"/>
      <c r="RH12" s="153"/>
      <c r="RI12" s="154"/>
      <c r="RJ12" s="9"/>
      <c r="RK12" s="188"/>
      <c r="RL12" s="179"/>
      <c r="RM12" s="9"/>
      <c r="RN12" s="25"/>
      <c r="RO12" s="72" t="str">
        <f t="shared" si="37"/>
        <v/>
      </c>
      <c r="RP12" s="16" t="str">
        <f>IF(RP11="","",IF(RP11=【別紙３】!$E$35,"",IF(MONTH(RP11)=MONTH(RP11+1),RP11+1,"")))</f>
        <v/>
      </c>
      <c r="RQ12" s="13" t="str">
        <f>IF(COUNTIF(祝日一覧!$E$2:$E$142,RP12),"○",IF(RT12&lt;&gt;"","○",""))</f>
        <v/>
      </c>
      <c r="RR12" s="26"/>
      <c r="RS12" s="56" t="str">
        <f t="shared" si="76"/>
        <v/>
      </c>
      <c r="RT12" s="56"/>
      <c r="RU12" s="153"/>
      <c r="RV12" s="154"/>
      <c r="RW12" s="9"/>
      <c r="RX12" s="188"/>
      <c r="RY12" s="179"/>
      <c r="RZ12" s="9"/>
      <c r="SA12" s="25"/>
      <c r="SB12" s="72" t="str">
        <f t="shared" si="38"/>
        <v/>
      </c>
      <c r="SC12" s="16" t="str">
        <f>IF(SC11="","",IF(SC11=【別紙３】!$E$35,"",IF(MONTH(SC11)=MONTH(SC11+1),SC11+1,"")))</f>
        <v/>
      </c>
      <c r="SD12" s="13" t="str">
        <f>IF(COUNTIF(祝日一覧!$E$2:$E$142,SC12),"○",IF(SG12&lt;&gt;"","○",""))</f>
        <v/>
      </c>
      <c r="SE12" s="26"/>
      <c r="SF12" s="56" t="str">
        <f t="shared" si="77"/>
        <v/>
      </c>
      <c r="SG12" s="56"/>
      <c r="SH12" s="153"/>
      <c r="SI12" s="154"/>
      <c r="SJ12" s="9"/>
      <c r="SK12" s="188"/>
      <c r="SL12" s="179"/>
      <c r="SM12" s="9"/>
    </row>
    <row r="13" spans="1:507" ht="15.6" customHeight="1">
      <c r="A13" s="25"/>
      <c r="B13" s="15" t="str">
        <f t="shared" si="0"/>
        <v>水</v>
      </c>
      <c r="C13" s="16">
        <f t="shared" si="78"/>
        <v>44405</v>
      </c>
      <c r="D13" s="13" t="str">
        <f>IF(COUNTIF(祝日一覧!$E$2:$E$142,C13),"○",IF(G13&lt;&gt;"","○",""))</f>
        <v/>
      </c>
      <c r="E13" s="27"/>
      <c r="F13" s="56" t="str">
        <f t="shared" si="39"/>
        <v/>
      </c>
      <c r="G13" s="56"/>
      <c r="H13" s="153"/>
      <c r="I13" s="154"/>
      <c r="J13" s="51"/>
      <c r="K13" s="166" t="s">
        <v>76</v>
      </c>
      <c r="L13" s="170">
        <f>IF(L9=0,"-      ",L11/L9)</f>
        <v>0</v>
      </c>
      <c r="M13" s="9"/>
      <c r="N13" s="25"/>
      <c r="O13" s="15" t="str">
        <f t="shared" si="1"/>
        <v>木</v>
      </c>
      <c r="P13" s="16">
        <f>IF(P12="","",IF(P12=【別紙３】!$E$35,"",IF(MONTH(P12)=MONTH(P12+1),P12+1,"")))</f>
        <v>44413</v>
      </c>
      <c r="Q13" s="13" t="str">
        <f>IF(COUNTIF(祝日一覧!$E$2:$E$142,P13),"○",IF(T13&lt;&gt;"","○",""))</f>
        <v/>
      </c>
      <c r="R13" s="27"/>
      <c r="S13" s="56" t="str">
        <f t="shared" si="40"/>
        <v/>
      </c>
      <c r="T13" s="56"/>
      <c r="U13" s="153"/>
      <c r="V13" s="154"/>
      <c r="W13" s="9"/>
      <c r="X13" s="166" t="s">
        <v>76</v>
      </c>
      <c r="Y13" s="170">
        <f>IF(Y9=0,"-      ",Y11/Y9)</f>
        <v>0</v>
      </c>
      <c r="Z13" s="9"/>
      <c r="AA13" s="25"/>
      <c r="AB13" s="15" t="str">
        <f t="shared" si="2"/>
        <v>日</v>
      </c>
      <c r="AC13" s="16">
        <f>IF(AC12="","",IF(AC12=【別紙３】!$E$35,"",IF(MONTH(AC12)=MONTH(AC12+1),AC12+1,"")))</f>
        <v>44444</v>
      </c>
      <c r="AD13" s="13" t="str">
        <f>IF(COUNTIF(祝日一覧!$E$2:$E$142,AC13),"○",IF(AG13&lt;&gt;"","○",""))</f>
        <v/>
      </c>
      <c r="AE13" s="27"/>
      <c r="AF13" s="56" t="str">
        <f t="shared" si="41"/>
        <v>○</v>
      </c>
      <c r="AG13" s="56"/>
      <c r="AH13" s="153"/>
      <c r="AI13" s="154"/>
      <c r="AJ13" s="9"/>
      <c r="AK13" s="166" t="s">
        <v>76</v>
      </c>
      <c r="AL13" s="170">
        <f>IF(AL9=0,"-      ",AL11/AL9)</f>
        <v>0</v>
      </c>
      <c r="AM13" s="9"/>
      <c r="AN13" s="25"/>
      <c r="AO13" s="15" t="str">
        <f t="shared" si="3"/>
        <v>火</v>
      </c>
      <c r="AP13" s="16">
        <f>IF(AP12="","",IF(AP12=【別紙３】!$E$35,"",IF(MONTH(AP12)=MONTH(AP12+1),AP12+1,"")))</f>
        <v>44474</v>
      </c>
      <c r="AQ13" s="13" t="str">
        <f>IF(COUNTIF(祝日一覧!$E$2:$E$142,AP13),"○",IF(AT13&lt;&gt;"","○",""))</f>
        <v/>
      </c>
      <c r="AR13" s="27"/>
      <c r="AS13" s="56" t="str">
        <f t="shared" si="42"/>
        <v/>
      </c>
      <c r="AT13" s="56"/>
      <c r="AU13" s="153"/>
      <c r="AV13" s="154"/>
      <c r="AW13" s="9"/>
      <c r="AX13" s="166" t="s">
        <v>76</v>
      </c>
      <c r="AY13" s="170">
        <f>IF(AY9=0,"-      ",AY11/AY9)</f>
        <v>0</v>
      </c>
      <c r="AZ13" s="9"/>
      <c r="BA13" s="25"/>
      <c r="BB13" s="15" t="str">
        <f t="shared" si="4"/>
        <v>金</v>
      </c>
      <c r="BC13" s="16">
        <f>IF(BC12="","",IF(BC12=【別紙３】!$E$35,"",IF(MONTH(BC12)=MONTH(BC12+1),BC12+1,"")))</f>
        <v>44505</v>
      </c>
      <c r="BD13" s="13" t="str">
        <f>IF(COUNTIF(祝日一覧!$E$2:$E$142,BC13),"○",IF(BG13&lt;&gt;"","○",""))</f>
        <v/>
      </c>
      <c r="BE13" s="27"/>
      <c r="BF13" s="56" t="str">
        <f t="shared" si="43"/>
        <v/>
      </c>
      <c r="BG13" s="56"/>
      <c r="BH13" s="153"/>
      <c r="BI13" s="154"/>
      <c r="BJ13" s="9"/>
      <c r="BK13" s="166" t="s">
        <v>76</v>
      </c>
      <c r="BL13" s="170">
        <f>IF(BL9=0,"-      ",BL11/BL9)</f>
        <v>0</v>
      </c>
      <c r="BM13" s="9"/>
      <c r="BN13" s="25"/>
      <c r="BO13" s="15" t="str">
        <f t="shared" si="5"/>
        <v>日</v>
      </c>
      <c r="BP13" s="16">
        <f>IF(BP12="","",IF(BP12=【別紙３】!$E$35,"",IF(MONTH(BP12)=MONTH(BP12+1),BP12+1,"")))</f>
        <v>44535</v>
      </c>
      <c r="BQ13" s="13" t="str">
        <f>IF(COUNTIF(祝日一覧!$E$2:$E$142,BP13),"○",IF(BT13&lt;&gt;"","○",""))</f>
        <v/>
      </c>
      <c r="BR13" s="27"/>
      <c r="BS13" s="56" t="str">
        <f t="shared" si="44"/>
        <v>○</v>
      </c>
      <c r="BT13" s="56"/>
      <c r="BU13" s="153"/>
      <c r="BV13" s="154"/>
      <c r="BW13" s="9"/>
      <c r="BX13" s="166" t="s">
        <v>76</v>
      </c>
      <c r="BY13" s="170">
        <f>IF(BY9=0,"-      ",BY11/BY9)</f>
        <v>0</v>
      </c>
      <c r="BZ13" s="9"/>
      <c r="CA13" s="25"/>
      <c r="CB13" s="15" t="str">
        <f t="shared" si="6"/>
        <v>水</v>
      </c>
      <c r="CC13" s="16">
        <f>IF(CC12="","",IF(CC12=【別紙３】!$E$35,"",IF(MONTH(CC12)=MONTH(CC12+1),CC12+1,"")))</f>
        <v>44566</v>
      </c>
      <c r="CD13" s="13" t="str">
        <f>IF(COUNTIF(祝日一覧!$E$2:$E$142,CC13),"○",IF(CG13&lt;&gt;"","○",""))</f>
        <v/>
      </c>
      <c r="CE13" s="27"/>
      <c r="CF13" s="56" t="str">
        <f t="shared" si="45"/>
        <v/>
      </c>
      <c r="CG13" s="56"/>
      <c r="CH13" s="153"/>
      <c r="CI13" s="154"/>
      <c r="CJ13" s="9"/>
      <c r="CK13" s="166" t="s">
        <v>76</v>
      </c>
      <c r="CL13" s="170">
        <f>IF(CL9=0,"-      ",CL11/CL9)</f>
        <v>0</v>
      </c>
      <c r="CM13" s="9"/>
      <c r="CN13" s="25"/>
      <c r="CO13" s="15" t="str">
        <f t="shared" si="7"/>
        <v/>
      </c>
      <c r="CP13" s="16" t="str">
        <f>IF(CP12="","",IF(CP12=【別紙３】!$E$35,"",IF(MONTH(CP12)=MONTH(CP12+1),CP12+1,"")))</f>
        <v/>
      </c>
      <c r="CQ13" s="13" t="str">
        <f>IF(COUNTIF(祝日一覧!$E$2:$E$142,CP13),"○",IF(CT13&lt;&gt;"","○",""))</f>
        <v/>
      </c>
      <c r="CR13" s="27"/>
      <c r="CS13" s="56" t="str">
        <f t="shared" si="46"/>
        <v/>
      </c>
      <c r="CT13" s="56"/>
      <c r="CU13" s="153"/>
      <c r="CV13" s="154"/>
      <c r="CW13" s="9"/>
      <c r="CX13" s="166" t="s">
        <v>76</v>
      </c>
      <c r="CY13" s="170" t="str">
        <f>IF(CY9=0,"-      ",CY11/CY9)</f>
        <v xml:space="preserve">-      </v>
      </c>
      <c r="CZ13" s="9"/>
      <c r="DA13" s="25"/>
      <c r="DB13" s="15" t="str">
        <f t="shared" si="8"/>
        <v/>
      </c>
      <c r="DC13" s="16" t="str">
        <f>IF(DC12="","",IF(DC12=【別紙３】!$E$35,"",IF(MONTH(DC12)=MONTH(DC12+1),DC12+1,"")))</f>
        <v/>
      </c>
      <c r="DD13" s="13" t="str">
        <f>IF(COUNTIF(祝日一覧!$E$2:$E$142,DC13),"○",IF(DG13&lt;&gt;"","○",""))</f>
        <v/>
      </c>
      <c r="DE13" s="27"/>
      <c r="DF13" s="56" t="str">
        <f t="shared" si="47"/>
        <v/>
      </c>
      <c r="DG13" s="56"/>
      <c r="DH13" s="153"/>
      <c r="DI13" s="154"/>
      <c r="DJ13" s="9"/>
      <c r="DK13" s="166" t="s">
        <v>76</v>
      </c>
      <c r="DL13" s="170" t="str">
        <f>IF(DL9=0,"-      ",DL11/DL9)</f>
        <v xml:space="preserve">-      </v>
      </c>
      <c r="DM13" s="9"/>
      <c r="DN13" s="25"/>
      <c r="DO13" s="15" t="str">
        <f t="shared" si="9"/>
        <v/>
      </c>
      <c r="DP13" s="16" t="str">
        <f>IF(DP12="","",IF(DP12=【別紙３】!$E$35,"",IF(MONTH(DP12)=MONTH(DP12+1),DP12+1,"")))</f>
        <v/>
      </c>
      <c r="DQ13" s="13" t="str">
        <f>IF(COUNTIF(祝日一覧!$E$2:$E$142,DP13),"○",IF(DT13&lt;&gt;"","○",""))</f>
        <v/>
      </c>
      <c r="DR13" s="27"/>
      <c r="DS13" s="56" t="str">
        <f t="shared" si="48"/>
        <v/>
      </c>
      <c r="DT13" s="56"/>
      <c r="DU13" s="153"/>
      <c r="DV13" s="154"/>
      <c r="DW13" s="9"/>
      <c r="DX13" s="166" t="s">
        <v>76</v>
      </c>
      <c r="DY13" s="170" t="str">
        <f>IF(DY9=0,"-      ",DY11/DY9)</f>
        <v xml:space="preserve">-      </v>
      </c>
      <c r="DZ13" s="9"/>
      <c r="EA13" s="25"/>
      <c r="EB13" s="15" t="str">
        <f t="shared" si="10"/>
        <v/>
      </c>
      <c r="EC13" s="16" t="str">
        <f>IF(EC12="","",IF(EC12=【別紙３】!$E$35,"",IF(MONTH(EC12)=MONTH(EC12+1),EC12+1,"")))</f>
        <v/>
      </c>
      <c r="ED13" s="13" t="str">
        <f>IF(COUNTIF(祝日一覧!$E$2:$E$142,EC13),"○",IF(EG13&lt;&gt;"","○",""))</f>
        <v/>
      </c>
      <c r="EE13" s="27"/>
      <c r="EF13" s="56" t="str">
        <f t="shared" si="49"/>
        <v/>
      </c>
      <c r="EG13" s="56"/>
      <c r="EH13" s="153"/>
      <c r="EI13" s="154"/>
      <c r="EJ13" s="9"/>
      <c r="EK13" s="166" t="s">
        <v>76</v>
      </c>
      <c r="EL13" s="170" t="str">
        <f>IF(EL9=0,"-      ",EL11/EL9)</f>
        <v xml:space="preserve">-      </v>
      </c>
      <c r="EM13" s="9"/>
      <c r="EN13" s="25"/>
      <c r="EO13" s="15" t="str">
        <f t="shared" si="11"/>
        <v/>
      </c>
      <c r="EP13" s="16" t="str">
        <f>IF(EP12="","",IF(EP12=【別紙３】!$E$35,"",IF(MONTH(EP12)=MONTH(EP12+1),EP12+1,"")))</f>
        <v/>
      </c>
      <c r="EQ13" s="13" t="str">
        <f>IF(COUNTIF(祝日一覧!$E$2:$E$142,EP13),"○",IF(ET13&lt;&gt;"","○",""))</f>
        <v/>
      </c>
      <c r="ER13" s="27"/>
      <c r="ES13" s="56" t="str">
        <f t="shared" si="50"/>
        <v/>
      </c>
      <c r="ET13" s="56"/>
      <c r="EU13" s="153"/>
      <c r="EV13" s="154"/>
      <c r="EW13" s="9"/>
      <c r="EX13" s="166" t="s">
        <v>76</v>
      </c>
      <c r="EY13" s="170" t="str">
        <f>IF(EY9=0,"-      ",EY11/EY9)</f>
        <v xml:space="preserve">-      </v>
      </c>
      <c r="EZ13" s="9"/>
      <c r="FA13" s="25"/>
      <c r="FB13" s="15" t="str">
        <f t="shared" si="12"/>
        <v/>
      </c>
      <c r="FC13" s="16" t="str">
        <f>IF(FC12="","",IF(FC12=【別紙３】!$E$35,"",IF(MONTH(FC12)=MONTH(FC12+1),FC12+1,"")))</f>
        <v/>
      </c>
      <c r="FD13" s="13" t="str">
        <f>IF(COUNTIF(祝日一覧!$E$2:$E$142,FC13),"○",IF(FG13&lt;&gt;"","○",""))</f>
        <v/>
      </c>
      <c r="FE13" s="27"/>
      <c r="FF13" s="56" t="str">
        <f t="shared" si="51"/>
        <v/>
      </c>
      <c r="FG13" s="56"/>
      <c r="FH13" s="153"/>
      <c r="FI13" s="154"/>
      <c r="FJ13" s="9"/>
      <c r="FK13" s="166" t="s">
        <v>76</v>
      </c>
      <c r="FL13" s="170" t="str">
        <f>IF(FL9=0,"-      ",FL11/FL9)</f>
        <v xml:space="preserve">-      </v>
      </c>
      <c r="FM13" s="9"/>
      <c r="FN13" s="25"/>
      <c r="FO13" s="15" t="str">
        <f t="shared" si="13"/>
        <v/>
      </c>
      <c r="FP13" s="16" t="str">
        <f>IF(FP12="","",IF(FP12=【別紙３】!$E$35,"",IF(MONTH(FP12)=MONTH(FP12+1),FP12+1,"")))</f>
        <v/>
      </c>
      <c r="FQ13" s="13" t="str">
        <f>IF(COUNTIF(祝日一覧!$E$2:$E$142,FP13),"○",IF(FT13&lt;&gt;"","○",""))</f>
        <v/>
      </c>
      <c r="FR13" s="27"/>
      <c r="FS13" s="56" t="str">
        <f t="shared" si="52"/>
        <v/>
      </c>
      <c r="FT13" s="56"/>
      <c r="FU13" s="153"/>
      <c r="FV13" s="154"/>
      <c r="FW13" s="9"/>
      <c r="FX13" s="166" t="s">
        <v>76</v>
      </c>
      <c r="FY13" s="170" t="str">
        <f>IF(FY9=0,"-      ",FY11/FY9)</f>
        <v xml:space="preserve">-      </v>
      </c>
      <c r="FZ13" s="9"/>
      <c r="GA13" s="25"/>
      <c r="GB13" s="15" t="str">
        <f t="shared" si="14"/>
        <v/>
      </c>
      <c r="GC13" s="16" t="str">
        <f>IF(GC12="","",IF(GC12=【別紙３】!$E$35,"",IF(MONTH(GC12)=MONTH(GC12+1),GC12+1,"")))</f>
        <v/>
      </c>
      <c r="GD13" s="13" t="str">
        <f>IF(COUNTIF(祝日一覧!$E$2:$E$142,GC13),"○",IF(GG13&lt;&gt;"","○",""))</f>
        <v/>
      </c>
      <c r="GE13" s="26"/>
      <c r="GF13" s="56" t="str">
        <f t="shared" si="53"/>
        <v/>
      </c>
      <c r="GG13" s="56"/>
      <c r="GH13" s="153"/>
      <c r="GI13" s="154"/>
      <c r="GJ13" s="9"/>
      <c r="GK13" s="166" t="s">
        <v>76</v>
      </c>
      <c r="GL13" s="170" t="str">
        <f>IF(GL9=0,"-      ",GL11/GL9)</f>
        <v xml:space="preserve">-      </v>
      </c>
      <c r="GM13" s="9"/>
      <c r="GN13" s="25"/>
      <c r="GO13" s="15" t="str">
        <f t="shared" si="15"/>
        <v/>
      </c>
      <c r="GP13" s="16" t="str">
        <f>IF(GP12="","",IF(GP12=【別紙３】!$E$35,"",IF(MONTH(GP12)=MONTH(GP12+1),GP12+1,"")))</f>
        <v/>
      </c>
      <c r="GQ13" s="13" t="str">
        <f>IF(COUNTIF(祝日一覧!$E$2:$E$142,GP13),"○",IF(GT13&lt;&gt;"","○",""))</f>
        <v/>
      </c>
      <c r="GR13" s="26"/>
      <c r="GS13" s="56" t="str">
        <f t="shared" si="54"/>
        <v/>
      </c>
      <c r="GT13" s="56"/>
      <c r="GU13" s="153"/>
      <c r="GV13" s="154"/>
      <c r="GW13" s="9"/>
      <c r="GX13" s="166" t="s">
        <v>76</v>
      </c>
      <c r="GY13" s="170" t="str">
        <f>IF(GY9=0,"-      ",GY11/GY9)</f>
        <v xml:space="preserve">-      </v>
      </c>
      <c r="GZ13" s="9"/>
      <c r="HA13" s="25"/>
      <c r="HB13" s="15" t="str">
        <f t="shared" si="16"/>
        <v/>
      </c>
      <c r="HC13" s="16" t="str">
        <f>IF(HC12="","",IF(HC12=【別紙３】!$E$35,"",IF(MONTH(HC12)=MONTH(HC12+1),HC12+1,"")))</f>
        <v/>
      </c>
      <c r="HD13" s="13" t="str">
        <f>IF(COUNTIF(祝日一覧!$E$2:$E$142,HC13),"○",IF(HG13&lt;&gt;"","○",""))</f>
        <v/>
      </c>
      <c r="HE13" s="27"/>
      <c r="HF13" s="56" t="str">
        <f t="shared" si="55"/>
        <v/>
      </c>
      <c r="HG13" s="56"/>
      <c r="HH13" s="153"/>
      <c r="HI13" s="154"/>
      <c r="HJ13" s="9"/>
      <c r="HK13" s="166" t="s">
        <v>76</v>
      </c>
      <c r="HL13" s="170" t="str">
        <f>IF(HL9=0,"-      ",HL11/HL9)</f>
        <v xml:space="preserve">-      </v>
      </c>
      <c r="HM13" s="9"/>
      <c r="HN13" s="25"/>
      <c r="HO13" s="72" t="str">
        <f t="shared" si="17"/>
        <v/>
      </c>
      <c r="HP13" s="16" t="str">
        <f>IF(HP12="","",IF(HP12=【別紙３】!$E$35,"",IF(MONTH(HP12)=MONTH(HP12+1),HP12+1,"")))</f>
        <v/>
      </c>
      <c r="HQ13" s="13" t="str">
        <f>IF(COUNTIF(祝日一覧!$E$2:$E$142,HP13),"○",IF(HT13&lt;&gt;"","○",""))</f>
        <v/>
      </c>
      <c r="HR13" s="26"/>
      <c r="HS13" s="56" t="str">
        <f t="shared" si="56"/>
        <v/>
      </c>
      <c r="HT13" s="56"/>
      <c r="HU13" s="153"/>
      <c r="HV13" s="154"/>
      <c r="HW13" s="9"/>
      <c r="HX13" s="166" t="s">
        <v>76</v>
      </c>
      <c r="HY13" s="170" t="str">
        <f>IF(HY9=0,"-      ",HY11/HY9)</f>
        <v xml:space="preserve">-      </v>
      </c>
      <c r="HZ13" s="9"/>
      <c r="IA13" s="25"/>
      <c r="IB13" s="72" t="str">
        <f t="shared" si="18"/>
        <v/>
      </c>
      <c r="IC13" s="16" t="str">
        <f>IF(IC12="","",IF(IC12=【別紙３】!$E$35,"",IF(MONTH(IC12)=MONTH(IC12+1),IC12+1,"")))</f>
        <v/>
      </c>
      <c r="ID13" s="13" t="str">
        <f>IF(COUNTIF(祝日一覧!$E$2:$E$142,IC13),"○",IF(IG13&lt;&gt;"","○",""))</f>
        <v/>
      </c>
      <c r="IE13" s="26"/>
      <c r="IF13" s="56" t="str">
        <f t="shared" si="57"/>
        <v/>
      </c>
      <c r="IG13" s="56"/>
      <c r="IH13" s="153"/>
      <c r="II13" s="154"/>
      <c r="IJ13" s="9"/>
      <c r="IK13" s="166" t="s">
        <v>76</v>
      </c>
      <c r="IL13" s="170" t="str">
        <f>IF(IL9=0,"-      ",IL11/IL9)</f>
        <v xml:space="preserve">-      </v>
      </c>
      <c r="IM13" s="9"/>
      <c r="IN13" s="25"/>
      <c r="IO13" s="72" t="str">
        <f t="shared" si="19"/>
        <v/>
      </c>
      <c r="IP13" s="16" t="str">
        <f>IF(IP12="","",IF(IP12=【別紙３】!$E$35,"",IF(MONTH(IP12)=MONTH(IP12+1),IP12+1,"")))</f>
        <v/>
      </c>
      <c r="IQ13" s="13" t="str">
        <f>IF(COUNTIF(祝日一覧!$E$2:$E$142,IP13),"○",IF(IT13&lt;&gt;"","○",""))</f>
        <v/>
      </c>
      <c r="IR13" s="26"/>
      <c r="IS13" s="56" t="str">
        <f t="shared" si="58"/>
        <v/>
      </c>
      <c r="IT13" s="56"/>
      <c r="IU13" s="153"/>
      <c r="IV13" s="154"/>
      <c r="IW13" s="9"/>
      <c r="IX13" s="166" t="s">
        <v>76</v>
      </c>
      <c r="IY13" s="170" t="str">
        <f>IF(IY9=0,"-      ",IY11/IY9)</f>
        <v xml:space="preserve">-      </v>
      </c>
      <c r="IZ13" s="9"/>
      <c r="JA13" s="25"/>
      <c r="JB13" s="72" t="str">
        <f t="shared" si="20"/>
        <v/>
      </c>
      <c r="JC13" s="16" t="str">
        <f>IF(JC12="","",IF(JC12=【別紙３】!$E$35,"",IF(MONTH(JC12)=MONTH(JC12+1),JC12+1,"")))</f>
        <v/>
      </c>
      <c r="JD13" s="13" t="str">
        <f>IF(COUNTIF(祝日一覧!$E$2:$E$142,JC13),"○",IF(JG13&lt;&gt;"","○",""))</f>
        <v/>
      </c>
      <c r="JE13" s="26"/>
      <c r="JF13" s="56" t="str">
        <f t="shared" si="59"/>
        <v/>
      </c>
      <c r="JG13" s="56"/>
      <c r="JH13" s="153"/>
      <c r="JI13" s="154"/>
      <c r="JJ13" s="9"/>
      <c r="JK13" s="166" t="s">
        <v>76</v>
      </c>
      <c r="JL13" s="170" t="str">
        <f>IF(JL9=0,"-      ",JL11/JL9)</f>
        <v xml:space="preserve">-      </v>
      </c>
      <c r="JM13" s="9"/>
      <c r="JN13" s="25"/>
      <c r="JO13" s="72" t="str">
        <f t="shared" si="21"/>
        <v/>
      </c>
      <c r="JP13" s="16" t="str">
        <f>IF(JP12="","",IF(JP12=【別紙３】!$E$35,"",IF(MONTH(JP12)=MONTH(JP12+1),JP12+1,"")))</f>
        <v/>
      </c>
      <c r="JQ13" s="13" t="str">
        <f>IF(COUNTIF(祝日一覧!$E$2:$E$142,JP13),"○",IF(JT13&lt;&gt;"","○",""))</f>
        <v/>
      </c>
      <c r="JR13" s="26"/>
      <c r="JS13" s="56" t="str">
        <f t="shared" si="60"/>
        <v/>
      </c>
      <c r="JT13" s="56"/>
      <c r="JU13" s="153"/>
      <c r="JV13" s="154"/>
      <c r="JW13" s="9"/>
      <c r="JX13" s="166" t="s">
        <v>76</v>
      </c>
      <c r="JY13" s="170" t="str">
        <f>IF(JY9=0,"-      ",JY11/JY9)</f>
        <v xml:space="preserve">-      </v>
      </c>
      <c r="JZ13" s="9"/>
      <c r="KA13" s="25"/>
      <c r="KB13" s="72" t="str">
        <f t="shared" si="22"/>
        <v/>
      </c>
      <c r="KC13" s="16" t="str">
        <f>IF(KC12="","",IF(KC12=【別紙３】!$E$35,"",IF(MONTH(KC12)=MONTH(KC12+1),KC12+1,"")))</f>
        <v/>
      </c>
      <c r="KD13" s="13" t="str">
        <f>IF(COUNTIF(祝日一覧!$E$2:$E$142,KC13),"○",IF(KG13&lt;&gt;"","○",""))</f>
        <v/>
      </c>
      <c r="KE13" s="26"/>
      <c r="KF13" s="56" t="str">
        <f t="shared" si="61"/>
        <v/>
      </c>
      <c r="KG13" s="56"/>
      <c r="KH13" s="153"/>
      <c r="KI13" s="154"/>
      <c r="KJ13" s="9"/>
      <c r="KK13" s="166" t="s">
        <v>76</v>
      </c>
      <c r="KL13" s="170" t="str">
        <f>IF(KL9=0,"-      ",KL11/KL9)</f>
        <v xml:space="preserve">-      </v>
      </c>
      <c r="KM13" s="9"/>
      <c r="KN13" s="25"/>
      <c r="KO13" s="72" t="str">
        <f t="shared" si="23"/>
        <v/>
      </c>
      <c r="KP13" s="16" t="str">
        <f>IF(KP12="","",IF(KP12=【別紙３】!$E$35,"",IF(MONTH(KP12)=MONTH(KP12+1),KP12+1,"")))</f>
        <v/>
      </c>
      <c r="KQ13" s="13" t="str">
        <f>IF(COUNTIF(祝日一覧!$E$2:$E$142,KP13),"○",IF(KT13&lt;&gt;"","○",""))</f>
        <v/>
      </c>
      <c r="KR13" s="26"/>
      <c r="KS13" s="56" t="str">
        <f t="shared" si="62"/>
        <v/>
      </c>
      <c r="KT13" s="56"/>
      <c r="KU13" s="153"/>
      <c r="KV13" s="154"/>
      <c r="KW13" s="9"/>
      <c r="KX13" s="166" t="s">
        <v>76</v>
      </c>
      <c r="KY13" s="170" t="str">
        <f>IF(KY9=0,"-      ",KY11/KY9)</f>
        <v xml:space="preserve">-      </v>
      </c>
      <c r="KZ13" s="9"/>
      <c r="LA13" s="25"/>
      <c r="LB13" s="72" t="str">
        <f t="shared" si="24"/>
        <v/>
      </c>
      <c r="LC13" s="16" t="str">
        <f>IF(LC12="","",IF(LC12=【別紙３】!$E$35,"",IF(MONTH(LC12)=MONTH(LC12+1),LC12+1,"")))</f>
        <v/>
      </c>
      <c r="LD13" s="13" t="str">
        <f>IF(COUNTIF(祝日一覧!$E$2:$E$142,LC13),"○",IF(LG13&lt;&gt;"","○",""))</f>
        <v/>
      </c>
      <c r="LE13" s="26"/>
      <c r="LF13" s="56" t="str">
        <f t="shared" si="63"/>
        <v/>
      </c>
      <c r="LG13" s="56"/>
      <c r="LH13" s="153"/>
      <c r="LI13" s="154"/>
      <c r="LJ13" s="9"/>
      <c r="LK13" s="166" t="s">
        <v>76</v>
      </c>
      <c r="LL13" s="170" t="str">
        <f>IF(LL9=0,"-      ",LL11/LL9)</f>
        <v xml:space="preserve">-      </v>
      </c>
      <c r="LM13" s="9"/>
      <c r="LN13" s="25"/>
      <c r="LO13" s="72" t="str">
        <f t="shared" si="25"/>
        <v/>
      </c>
      <c r="LP13" s="16" t="str">
        <f>IF(LP12="","",IF(LP12=【別紙３】!$E$35,"",IF(MONTH(LP12)=MONTH(LP12+1),LP12+1,"")))</f>
        <v/>
      </c>
      <c r="LQ13" s="13" t="str">
        <f>IF(COUNTIF(祝日一覧!$E$2:$E$142,LP13),"○",IF(LT13&lt;&gt;"","○",""))</f>
        <v/>
      </c>
      <c r="LR13" s="26"/>
      <c r="LS13" s="56" t="str">
        <f t="shared" si="64"/>
        <v/>
      </c>
      <c r="LT13" s="56"/>
      <c r="LU13" s="153"/>
      <c r="LV13" s="154"/>
      <c r="LW13" s="9"/>
      <c r="LX13" s="166" t="s">
        <v>76</v>
      </c>
      <c r="LY13" s="170" t="str">
        <f>IF(LY9=0,"-      ",LY11/LY9)</f>
        <v xml:space="preserve">-      </v>
      </c>
      <c r="LZ13" s="9"/>
      <c r="MA13" s="25"/>
      <c r="MB13" s="72" t="str">
        <f t="shared" si="26"/>
        <v/>
      </c>
      <c r="MC13" s="16" t="str">
        <f>IF(MC12="","",IF(MC12=【別紙３】!$E$35,"",IF(MONTH(MC12)=MONTH(MC12+1),MC12+1,"")))</f>
        <v/>
      </c>
      <c r="MD13" s="13" t="str">
        <f>IF(COUNTIF(祝日一覧!$E$2:$E$142,MC13),"○",IF(MG13&lt;&gt;"","○",""))</f>
        <v/>
      </c>
      <c r="ME13" s="26"/>
      <c r="MF13" s="56" t="str">
        <f t="shared" si="65"/>
        <v/>
      </c>
      <c r="MG13" s="56"/>
      <c r="MH13" s="153"/>
      <c r="MI13" s="154"/>
      <c r="MJ13" s="9"/>
      <c r="MK13" s="166" t="s">
        <v>76</v>
      </c>
      <c r="ML13" s="170" t="str">
        <f>IF(ML9=0,"-      ",ML11/ML9)</f>
        <v xml:space="preserve">-      </v>
      </c>
      <c r="MM13" s="9"/>
      <c r="MN13" s="25"/>
      <c r="MO13" s="72" t="str">
        <f t="shared" si="27"/>
        <v/>
      </c>
      <c r="MP13" s="16" t="str">
        <f>IF(MP12="","",IF(MP12=【別紙３】!$E$35,"",IF(MONTH(MP12)=MONTH(MP12+1),MP12+1,"")))</f>
        <v/>
      </c>
      <c r="MQ13" s="13" t="str">
        <f>IF(COUNTIF(祝日一覧!$E$2:$E$142,MP13),"○",IF(MT13&lt;&gt;"","○",""))</f>
        <v/>
      </c>
      <c r="MR13" s="26"/>
      <c r="MS13" s="56" t="str">
        <f t="shared" si="66"/>
        <v/>
      </c>
      <c r="MT13" s="56"/>
      <c r="MU13" s="153"/>
      <c r="MV13" s="154"/>
      <c r="MW13" s="9"/>
      <c r="MX13" s="166" t="s">
        <v>76</v>
      </c>
      <c r="MY13" s="170" t="str">
        <f>IF(MY9=0,"-      ",MY11/MY9)</f>
        <v xml:space="preserve">-      </v>
      </c>
      <c r="MZ13" s="9"/>
      <c r="NA13" s="25"/>
      <c r="NB13" s="72" t="str">
        <f t="shared" si="28"/>
        <v/>
      </c>
      <c r="NC13" s="16" t="str">
        <f>IF(NC12="","",IF(NC12=【別紙３】!$E$35,"",IF(MONTH(NC12)=MONTH(NC12+1),NC12+1,"")))</f>
        <v/>
      </c>
      <c r="ND13" s="13" t="str">
        <f>IF(COUNTIF(祝日一覧!$E$2:$E$142,NC13),"○",IF(NG13&lt;&gt;"","○",""))</f>
        <v/>
      </c>
      <c r="NE13" s="26"/>
      <c r="NF13" s="56" t="str">
        <f t="shared" si="67"/>
        <v/>
      </c>
      <c r="NG13" s="56"/>
      <c r="NH13" s="153"/>
      <c r="NI13" s="154"/>
      <c r="NJ13" s="9"/>
      <c r="NK13" s="166" t="s">
        <v>76</v>
      </c>
      <c r="NL13" s="170" t="str">
        <f>IF(NL9=0,"-      ",NL11/NL9)</f>
        <v xml:space="preserve">-      </v>
      </c>
      <c r="NM13" s="9"/>
      <c r="NN13" s="25"/>
      <c r="NO13" s="72" t="str">
        <f t="shared" si="29"/>
        <v/>
      </c>
      <c r="NP13" s="16" t="str">
        <f>IF(NP12="","",IF(NP12=【別紙３】!$E$35,"",IF(MONTH(NP12)=MONTH(NP12+1),NP12+1,"")))</f>
        <v/>
      </c>
      <c r="NQ13" s="13" t="str">
        <f>IF(COUNTIF(祝日一覧!$E$2:$E$142,NP13),"○",IF(NT13&lt;&gt;"","○",""))</f>
        <v/>
      </c>
      <c r="NR13" s="26"/>
      <c r="NS13" s="56" t="str">
        <f t="shared" si="68"/>
        <v/>
      </c>
      <c r="NT13" s="56"/>
      <c r="NU13" s="153"/>
      <c r="NV13" s="154"/>
      <c r="NW13" s="9"/>
      <c r="NX13" s="166" t="s">
        <v>76</v>
      </c>
      <c r="NY13" s="170" t="str">
        <f>IF(NY9=0,"-      ",NY11/NY9)</f>
        <v xml:space="preserve">-      </v>
      </c>
      <c r="NZ13" s="9"/>
      <c r="OA13" s="25"/>
      <c r="OB13" s="72" t="str">
        <f t="shared" si="30"/>
        <v/>
      </c>
      <c r="OC13" s="16" t="str">
        <f>IF(OC12="","",IF(OC12=【別紙３】!$E$35,"",IF(MONTH(OC12)=MONTH(OC12+1),OC12+1,"")))</f>
        <v/>
      </c>
      <c r="OD13" s="13" t="str">
        <f>IF(COUNTIF(祝日一覧!$E$2:$E$142,OC13),"○",IF(OG13&lt;&gt;"","○",""))</f>
        <v/>
      </c>
      <c r="OE13" s="26"/>
      <c r="OF13" s="56" t="str">
        <f t="shared" si="69"/>
        <v/>
      </c>
      <c r="OG13" s="56"/>
      <c r="OH13" s="153"/>
      <c r="OI13" s="154"/>
      <c r="OJ13" s="9"/>
      <c r="OK13" s="166" t="s">
        <v>76</v>
      </c>
      <c r="OL13" s="170" t="str">
        <f>IF(OL9=0,"-      ",OL11/OL9)</f>
        <v xml:space="preserve">-      </v>
      </c>
      <c r="OM13" s="9"/>
      <c r="ON13" s="25"/>
      <c r="OO13" s="72" t="str">
        <f t="shared" si="31"/>
        <v/>
      </c>
      <c r="OP13" s="16" t="str">
        <f>IF(OP12="","",IF(OP12=【別紙３】!$E$35,"",IF(MONTH(OP12)=MONTH(OP12+1),OP12+1,"")))</f>
        <v/>
      </c>
      <c r="OQ13" s="13" t="str">
        <f>IF(COUNTIF(祝日一覧!$E$2:$E$142,OP13),"○",IF(OT13&lt;&gt;"","○",""))</f>
        <v/>
      </c>
      <c r="OR13" s="26"/>
      <c r="OS13" s="56" t="str">
        <f t="shared" si="70"/>
        <v/>
      </c>
      <c r="OT13" s="56"/>
      <c r="OU13" s="153"/>
      <c r="OV13" s="154"/>
      <c r="OW13" s="9"/>
      <c r="OX13" s="166" t="s">
        <v>76</v>
      </c>
      <c r="OY13" s="170" t="str">
        <f>IF(OY9=0,"-      ",OY11/OY9)</f>
        <v xml:space="preserve">-      </v>
      </c>
      <c r="OZ13" s="9"/>
      <c r="PA13" s="25"/>
      <c r="PB13" s="72" t="str">
        <f t="shared" si="32"/>
        <v/>
      </c>
      <c r="PC13" s="16" t="str">
        <f>IF(PC12="","",IF(PC12=【別紙３】!$E$35,"",IF(MONTH(PC12)=MONTH(PC12+1),PC12+1,"")))</f>
        <v/>
      </c>
      <c r="PD13" s="13" t="str">
        <f>IF(COUNTIF(祝日一覧!$E$2:$E$142,PC13),"○",IF(PG13&lt;&gt;"","○",""))</f>
        <v/>
      </c>
      <c r="PE13" s="26"/>
      <c r="PF13" s="56" t="str">
        <f t="shared" si="71"/>
        <v/>
      </c>
      <c r="PG13" s="56"/>
      <c r="PH13" s="153"/>
      <c r="PI13" s="154"/>
      <c r="PJ13" s="9"/>
      <c r="PK13" s="166" t="s">
        <v>76</v>
      </c>
      <c r="PL13" s="170" t="str">
        <f>IF(PL9=0,"-      ",PL11/PL9)</f>
        <v xml:space="preserve">-      </v>
      </c>
      <c r="PM13" s="9"/>
      <c r="PN13" s="25"/>
      <c r="PO13" s="72" t="str">
        <f t="shared" si="33"/>
        <v/>
      </c>
      <c r="PP13" s="16" t="str">
        <f>IF(PP12="","",IF(PP12=【別紙３】!$E$35,"",IF(MONTH(PP12)=MONTH(PP12+1),PP12+1,"")))</f>
        <v/>
      </c>
      <c r="PQ13" s="13" t="str">
        <f>IF(COUNTIF(祝日一覧!$E$2:$E$142,PP13),"○",IF(PT13&lt;&gt;"","○",""))</f>
        <v/>
      </c>
      <c r="PR13" s="26"/>
      <c r="PS13" s="56" t="str">
        <f t="shared" si="72"/>
        <v/>
      </c>
      <c r="PT13" s="56"/>
      <c r="PU13" s="153"/>
      <c r="PV13" s="154"/>
      <c r="PW13" s="9"/>
      <c r="PX13" s="166" t="s">
        <v>76</v>
      </c>
      <c r="PY13" s="170" t="str">
        <f>IF(PY9=0,"-      ",PY11/PY9)</f>
        <v xml:space="preserve">-      </v>
      </c>
      <c r="PZ13" s="9"/>
      <c r="QA13" s="25"/>
      <c r="QB13" s="72" t="str">
        <f t="shared" si="34"/>
        <v/>
      </c>
      <c r="QC13" s="16" t="str">
        <f>IF(QC12="","",IF(QC12=【別紙３】!$E$35,"",IF(MONTH(QC12)=MONTH(QC12+1),QC12+1,"")))</f>
        <v/>
      </c>
      <c r="QD13" s="13" t="str">
        <f>IF(COUNTIF(祝日一覧!$E$2:$E$142,QC13),"○",IF(QG13&lt;&gt;"","○",""))</f>
        <v/>
      </c>
      <c r="QE13" s="26"/>
      <c r="QF13" s="56" t="str">
        <f t="shared" si="73"/>
        <v/>
      </c>
      <c r="QG13" s="56"/>
      <c r="QH13" s="153"/>
      <c r="QI13" s="154"/>
      <c r="QJ13" s="9"/>
      <c r="QK13" s="166" t="s">
        <v>76</v>
      </c>
      <c r="QL13" s="170" t="str">
        <f>IF(QL9=0,"-      ",QL11/QL9)</f>
        <v xml:space="preserve">-      </v>
      </c>
      <c r="QM13" s="9"/>
      <c r="QN13" s="25"/>
      <c r="QO13" s="72" t="str">
        <f t="shared" si="35"/>
        <v/>
      </c>
      <c r="QP13" s="16" t="str">
        <f>IF(QP12="","",IF(QP12=【別紙３】!$E$35,"",IF(MONTH(QP12)=MONTH(QP12+1),QP12+1,"")))</f>
        <v/>
      </c>
      <c r="QQ13" s="13" t="str">
        <f>IF(COUNTIF(祝日一覧!$E$2:$E$142,QP13),"○",IF(QT13&lt;&gt;"","○",""))</f>
        <v/>
      </c>
      <c r="QR13" s="26"/>
      <c r="QS13" s="56" t="str">
        <f t="shared" si="74"/>
        <v/>
      </c>
      <c r="QT13" s="56"/>
      <c r="QU13" s="153"/>
      <c r="QV13" s="154"/>
      <c r="QW13" s="9"/>
      <c r="QX13" s="166" t="s">
        <v>76</v>
      </c>
      <c r="QY13" s="170" t="str">
        <f>IF(QY9=0,"-      ",QY11/QY9)</f>
        <v xml:space="preserve">-      </v>
      </c>
      <c r="QZ13" s="9"/>
      <c r="RA13" s="25"/>
      <c r="RB13" s="72" t="str">
        <f t="shared" si="36"/>
        <v/>
      </c>
      <c r="RC13" s="16" t="str">
        <f>IF(RC12="","",IF(RC12=【別紙３】!$E$35,"",IF(MONTH(RC12)=MONTH(RC12+1),RC12+1,"")))</f>
        <v/>
      </c>
      <c r="RD13" s="13" t="str">
        <f>IF(COUNTIF(祝日一覧!$E$2:$E$142,RC13),"○",IF(RG13&lt;&gt;"","○",""))</f>
        <v/>
      </c>
      <c r="RE13" s="26"/>
      <c r="RF13" s="56" t="str">
        <f t="shared" si="75"/>
        <v/>
      </c>
      <c r="RG13" s="56"/>
      <c r="RH13" s="153"/>
      <c r="RI13" s="154"/>
      <c r="RJ13" s="9"/>
      <c r="RK13" s="166" t="s">
        <v>76</v>
      </c>
      <c r="RL13" s="170" t="str">
        <f>IF(RL9=0,"-      ",RL11/RL9)</f>
        <v xml:space="preserve">-      </v>
      </c>
      <c r="RM13" s="9"/>
      <c r="RN13" s="25"/>
      <c r="RO13" s="72" t="str">
        <f t="shared" si="37"/>
        <v/>
      </c>
      <c r="RP13" s="16" t="str">
        <f>IF(RP12="","",IF(RP12=【別紙３】!$E$35,"",IF(MONTH(RP12)=MONTH(RP12+1),RP12+1,"")))</f>
        <v/>
      </c>
      <c r="RQ13" s="13" t="str">
        <f>IF(COUNTIF(祝日一覧!$E$2:$E$142,RP13),"○",IF(RT13&lt;&gt;"","○",""))</f>
        <v/>
      </c>
      <c r="RR13" s="26"/>
      <c r="RS13" s="56" t="str">
        <f t="shared" si="76"/>
        <v/>
      </c>
      <c r="RT13" s="56"/>
      <c r="RU13" s="153"/>
      <c r="RV13" s="154"/>
      <c r="RW13" s="9"/>
      <c r="RX13" s="166" t="s">
        <v>76</v>
      </c>
      <c r="RY13" s="170" t="str">
        <f>IF(RY9=0,"-      ",RY11/RY9)</f>
        <v xml:space="preserve">-      </v>
      </c>
      <c r="RZ13" s="9"/>
      <c r="SA13" s="25"/>
      <c r="SB13" s="72" t="str">
        <f t="shared" si="38"/>
        <v/>
      </c>
      <c r="SC13" s="16" t="str">
        <f>IF(SC12="","",IF(SC12=【別紙３】!$E$35,"",IF(MONTH(SC12)=MONTH(SC12+1),SC12+1,"")))</f>
        <v/>
      </c>
      <c r="SD13" s="13" t="str">
        <f>IF(COUNTIF(祝日一覧!$E$2:$E$142,SC13),"○",IF(SG13&lt;&gt;"","○",""))</f>
        <v/>
      </c>
      <c r="SE13" s="26"/>
      <c r="SF13" s="56" t="str">
        <f t="shared" si="77"/>
        <v/>
      </c>
      <c r="SG13" s="56"/>
      <c r="SH13" s="153"/>
      <c r="SI13" s="154"/>
      <c r="SJ13" s="9"/>
      <c r="SK13" s="166" t="s">
        <v>76</v>
      </c>
      <c r="SL13" s="170" t="str">
        <f>IF(SL9=0,"-      ",SL11/SL9)</f>
        <v xml:space="preserve">-      </v>
      </c>
      <c r="SM13" s="9"/>
    </row>
    <row r="14" spans="1:507" ht="15.6" customHeight="1">
      <c r="A14" s="25"/>
      <c r="B14" s="15" t="str">
        <f t="shared" si="0"/>
        <v>木</v>
      </c>
      <c r="C14" s="16">
        <f t="shared" si="78"/>
        <v>44406</v>
      </c>
      <c r="D14" s="13" t="str">
        <f>IF(COUNTIF(祝日一覧!$E$2:$E$142,C14),"○",IF(G14&lt;&gt;"","○",""))</f>
        <v/>
      </c>
      <c r="E14" s="27"/>
      <c r="F14" s="56" t="str">
        <f t="shared" si="39"/>
        <v/>
      </c>
      <c r="G14" s="56"/>
      <c r="H14" s="153"/>
      <c r="I14" s="154"/>
      <c r="J14" s="51"/>
      <c r="K14" s="167"/>
      <c r="L14" s="171"/>
      <c r="M14" s="9"/>
      <c r="N14" s="25"/>
      <c r="O14" s="15" t="str">
        <f t="shared" si="1"/>
        <v>金</v>
      </c>
      <c r="P14" s="16">
        <f>IF(P13="","",IF(P13=【別紙３】!$E$35,"",IF(MONTH(P13)=MONTH(P13+1),P13+1,"")))</f>
        <v>44414</v>
      </c>
      <c r="Q14" s="13" t="str">
        <f>IF(COUNTIF(祝日一覧!$E$2:$E$142,P14),"○",IF(T14&lt;&gt;"","○",""))</f>
        <v/>
      </c>
      <c r="R14" s="27"/>
      <c r="S14" s="56" t="str">
        <f t="shared" si="40"/>
        <v/>
      </c>
      <c r="T14" s="56"/>
      <c r="U14" s="153"/>
      <c r="V14" s="154"/>
      <c r="W14" s="9"/>
      <c r="X14" s="167"/>
      <c r="Y14" s="171"/>
      <c r="Z14" s="9"/>
      <c r="AA14" s="25"/>
      <c r="AB14" s="15" t="str">
        <f t="shared" si="2"/>
        <v>月</v>
      </c>
      <c r="AC14" s="16">
        <f>IF(AC13="","",IF(AC13=【別紙３】!$E$35,"",IF(MONTH(AC13)=MONTH(AC13+1),AC13+1,"")))</f>
        <v>44445</v>
      </c>
      <c r="AD14" s="13" t="str">
        <f>IF(COUNTIF(祝日一覧!$E$2:$E$142,AC14),"○",IF(AG14&lt;&gt;"","○",""))</f>
        <v/>
      </c>
      <c r="AE14" s="27"/>
      <c r="AF14" s="56" t="str">
        <f t="shared" si="41"/>
        <v/>
      </c>
      <c r="AG14" s="56"/>
      <c r="AH14" s="153"/>
      <c r="AI14" s="154"/>
      <c r="AJ14" s="9"/>
      <c r="AK14" s="167"/>
      <c r="AL14" s="171"/>
      <c r="AM14" s="9"/>
      <c r="AN14" s="25"/>
      <c r="AO14" s="15" t="str">
        <f t="shared" si="3"/>
        <v>水</v>
      </c>
      <c r="AP14" s="16">
        <f>IF(AP13="","",IF(AP13=【別紙３】!$E$35,"",IF(MONTH(AP13)=MONTH(AP13+1),AP13+1,"")))</f>
        <v>44475</v>
      </c>
      <c r="AQ14" s="13" t="str">
        <f>IF(COUNTIF(祝日一覧!$E$2:$E$142,AP14),"○",IF(AT14&lt;&gt;"","○",""))</f>
        <v/>
      </c>
      <c r="AR14" s="27"/>
      <c r="AS14" s="56" t="str">
        <f t="shared" si="42"/>
        <v/>
      </c>
      <c r="AT14" s="56"/>
      <c r="AU14" s="153"/>
      <c r="AV14" s="154"/>
      <c r="AW14" s="9"/>
      <c r="AX14" s="167"/>
      <c r="AY14" s="171"/>
      <c r="AZ14" s="9"/>
      <c r="BA14" s="25"/>
      <c r="BB14" s="15" t="str">
        <f t="shared" si="4"/>
        <v>土</v>
      </c>
      <c r="BC14" s="16">
        <f>IF(BC13="","",IF(BC13=【別紙３】!$E$35,"",IF(MONTH(BC13)=MONTH(BC13+1),BC13+1,"")))</f>
        <v>44506</v>
      </c>
      <c r="BD14" s="13" t="str">
        <f>IF(COUNTIF(祝日一覧!$E$2:$E$142,BC14),"○",IF(BG14&lt;&gt;"","○",""))</f>
        <v/>
      </c>
      <c r="BE14" s="27"/>
      <c r="BF14" s="56" t="str">
        <f t="shared" si="43"/>
        <v>○</v>
      </c>
      <c r="BG14" s="56"/>
      <c r="BH14" s="153"/>
      <c r="BI14" s="154"/>
      <c r="BJ14" s="9"/>
      <c r="BK14" s="167"/>
      <c r="BL14" s="171"/>
      <c r="BM14" s="9"/>
      <c r="BN14" s="25"/>
      <c r="BO14" s="15" t="str">
        <f t="shared" si="5"/>
        <v>月</v>
      </c>
      <c r="BP14" s="16">
        <f>IF(BP13="","",IF(BP13=【別紙３】!$E$35,"",IF(MONTH(BP13)=MONTH(BP13+1),BP13+1,"")))</f>
        <v>44536</v>
      </c>
      <c r="BQ14" s="13" t="str">
        <f>IF(COUNTIF(祝日一覧!$E$2:$E$142,BP14),"○",IF(BT14&lt;&gt;"","○",""))</f>
        <v/>
      </c>
      <c r="BR14" s="27"/>
      <c r="BS14" s="56" t="str">
        <f t="shared" si="44"/>
        <v/>
      </c>
      <c r="BT14" s="56"/>
      <c r="BU14" s="153"/>
      <c r="BV14" s="154"/>
      <c r="BW14" s="9"/>
      <c r="BX14" s="167"/>
      <c r="BY14" s="171"/>
      <c r="BZ14" s="9"/>
      <c r="CA14" s="25"/>
      <c r="CB14" s="15" t="str">
        <f t="shared" si="6"/>
        <v>木</v>
      </c>
      <c r="CC14" s="16">
        <f>IF(CC13="","",IF(CC13=【別紙３】!$E$35,"",IF(MONTH(CC13)=MONTH(CC13+1),CC13+1,"")))</f>
        <v>44567</v>
      </c>
      <c r="CD14" s="13" t="str">
        <f>IF(COUNTIF(祝日一覧!$E$2:$E$142,CC14),"○",IF(CG14&lt;&gt;"","○",""))</f>
        <v/>
      </c>
      <c r="CE14" s="27"/>
      <c r="CF14" s="56" t="str">
        <f t="shared" si="45"/>
        <v/>
      </c>
      <c r="CG14" s="56"/>
      <c r="CH14" s="153"/>
      <c r="CI14" s="154"/>
      <c r="CJ14" s="9"/>
      <c r="CK14" s="167"/>
      <c r="CL14" s="171"/>
      <c r="CM14" s="9"/>
      <c r="CN14" s="25"/>
      <c r="CO14" s="15" t="str">
        <f t="shared" si="7"/>
        <v/>
      </c>
      <c r="CP14" s="16" t="str">
        <f>IF(CP13="","",IF(CP13=【別紙３】!$E$35,"",IF(MONTH(CP13)=MONTH(CP13+1),CP13+1,"")))</f>
        <v/>
      </c>
      <c r="CQ14" s="13" t="str">
        <f>IF(COUNTIF(祝日一覧!$E$2:$E$142,CP14),"○",IF(CT14&lt;&gt;"","○",""))</f>
        <v/>
      </c>
      <c r="CR14" s="27"/>
      <c r="CS14" s="56" t="str">
        <f t="shared" si="46"/>
        <v/>
      </c>
      <c r="CT14" s="56"/>
      <c r="CU14" s="153"/>
      <c r="CV14" s="154"/>
      <c r="CW14" s="9"/>
      <c r="CX14" s="167"/>
      <c r="CY14" s="171"/>
      <c r="CZ14" s="9"/>
      <c r="DA14" s="25"/>
      <c r="DB14" s="15" t="str">
        <f t="shared" si="8"/>
        <v/>
      </c>
      <c r="DC14" s="16" t="str">
        <f>IF(DC13="","",IF(DC13=【別紙３】!$E$35,"",IF(MONTH(DC13)=MONTH(DC13+1),DC13+1,"")))</f>
        <v/>
      </c>
      <c r="DD14" s="13" t="str">
        <f>IF(COUNTIF(祝日一覧!$E$2:$E$142,DC14),"○",IF(DG14&lt;&gt;"","○",""))</f>
        <v/>
      </c>
      <c r="DE14" s="27"/>
      <c r="DF14" s="56" t="str">
        <f t="shared" si="47"/>
        <v/>
      </c>
      <c r="DG14" s="56"/>
      <c r="DH14" s="153"/>
      <c r="DI14" s="154"/>
      <c r="DJ14" s="9"/>
      <c r="DK14" s="167"/>
      <c r="DL14" s="171"/>
      <c r="DM14" s="9"/>
      <c r="DN14" s="25"/>
      <c r="DO14" s="15" t="str">
        <f t="shared" si="9"/>
        <v/>
      </c>
      <c r="DP14" s="16" t="str">
        <f>IF(DP13="","",IF(DP13=【別紙３】!$E$35,"",IF(MONTH(DP13)=MONTH(DP13+1),DP13+1,"")))</f>
        <v/>
      </c>
      <c r="DQ14" s="13" t="str">
        <f>IF(COUNTIF(祝日一覧!$E$2:$E$142,DP14),"○",IF(DT14&lt;&gt;"","○",""))</f>
        <v/>
      </c>
      <c r="DR14" s="27"/>
      <c r="DS14" s="56" t="str">
        <f t="shared" si="48"/>
        <v/>
      </c>
      <c r="DT14" s="56"/>
      <c r="DU14" s="153"/>
      <c r="DV14" s="154"/>
      <c r="DW14" s="9"/>
      <c r="DX14" s="167"/>
      <c r="DY14" s="171"/>
      <c r="DZ14" s="9"/>
      <c r="EA14" s="25"/>
      <c r="EB14" s="15" t="str">
        <f t="shared" si="10"/>
        <v/>
      </c>
      <c r="EC14" s="16" t="str">
        <f>IF(EC13="","",IF(EC13=【別紙３】!$E$35,"",IF(MONTH(EC13)=MONTH(EC13+1),EC13+1,"")))</f>
        <v/>
      </c>
      <c r="ED14" s="13" t="str">
        <f>IF(COUNTIF(祝日一覧!$E$2:$E$142,EC14),"○",IF(EG14&lt;&gt;"","○",""))</f>
        <v/>
      </c>
      <c r="EE14" s="27"/>
      <c r="EF14" s="56" t="str">
        <f t="shared" si="49"/>
        <v/>
      </c>
      <c r="EG14" s="56"/>
      <c r="EH14" s="153"/>
      <c r="EI14" s="154"/>
      <c r="EJ14" s="9"/>
      <c r="EK14" s="167"/>
      <c r="EL14" s="171"/>
      <c r="EM14" s="9"/>
      <c r="EN14" s="25"/>
      <c r="EO14" s="15" t="str">
        <f t="shared" si="11"/>
        <v/>
      </c>
      <c r="EP14" s="16" t="str">
        <f>IF(EP13="","",IF(EP13=【別紙３】!$E$35,"",IF(MONTH(EP13)=MONTH(EP13+1),EP13+1,"")))</f>
        <v/>
      </c>
      <c r="EQ14" s="13" t="str">
        <f>IF(COUNTIF(祝日一覧!$E$2:$E$142,EP14),"○",IF(ET14&lt;&gt;"","○",""))</f>
        <v/>
      </c>
      <c r="ER14" s="27"/>
      <c r="ES14" s="56" t="str">
        <f t="shared" si="50"/>
        <v/>
      </c>
      <c r="ET14" s="56"/>
      <c r="EU14" s="153"/>
      <c r="EV14" s="154"/>
      <c r="EW14" s="9"/>
      <c r="EX14" s="167"/>
      <c r="EY14" s="171"/>
      <c r="EZ14" s="9"/>
      <c r="FA14" s="25"/>
      <c r="FB14" s="15" t="str">
        <f t="shared" si="12"/>
        <v/>
      </c>
      <c r="FC14" s="16" t="str">
        <f>IF(FC13="","",IF(FC13=【別紙３】!$E$35,"",IF(MONTH(FC13)=MONTH(FC13+1),FC13+1,"")))</f>
        <v/>
      </c>
      <c r="FD14" s="13" t="str">
        <f>IF(COUNTIF(祝日一覧!$E$2:$E$142,FC14),"○",IF(FG14&lt;&gt;"","○",""))</f>
        <v/>
      </c>
      <c r="FE14" s="27"/>
      <c r="FF14" s="56" t="str">
        <f t="shared" si="51"/>
        <v/>
      </c>
      <c r="FG14" s="56"/>
      <c r="FH14" s="153"/>
      <c r="FI14" s="154"/>
      <c r="FJ14" s="9"/>
      <c r="FK14" s="167"/>
      <c r="FL14" s="171"/>
      <c r="FM14" s="9"/>
      <c r="FN14" s="25"/>
      <c r="FO14" s="15" t="str">
        <f t="shared" si="13"/>
        <v/>
      </c>
      <c r="FP14" s="16" t="str">
        <f>IF(FP13="","",IF(FP13=【別紙３】!$E$35,"",IF(MONTH(FP13)=MONTH(FP13+1),FP13+1,"")))</f>
        <v/>
      </c>
      <c r="FQ14" s="13" t="str">
        <f>IF(COUNTIF(祝日一覧!$E$2:$E$142,FP14),"○",IF(FT14&lt;&gt;"","○",""))</f>
        <v/>
      </c>
      <c r="FR14" s="27"/>
      <c r="FS14" s="56" t="str">
        <f t="shared" si="52"/>
        <v/>
      </c>
      <c r="FT14" s="56"/>
      <c r="FU14" s="153"/>
      <c r="FV14" s="154"/>
      <c r="FW14" s="9"/>
      <c r="FX14" s="167"/>
      <c r="FY14" s="171"/>
      <c r="FZ14" s="9"/>
      <c r="GA14" s="25"/>
      <c r="GB14" s="15" t="str">
        <f t="shared" si="14"/>
        <v/>
      </c>
      <c r="GC14" s="16" t="str">
        <f>IF(GC13="","",IF(GC13=【別紙３】!$E$35,"",IF(MONTH(GC13)=MONTH(GC13+1),GC13+1,"")))</f>
        <v/>
      </c>
      <c r="GD14" s="13" t="str">
        <f>IF(COUNTIF(祝日一覧!$E$2:$E$142,GC14),"○",IF(GG14&lt;&gt;"","○",""))</f>
        <v/>
      </c>
      <c r="GE14" s="26"/>
      <c r="GF14" s="56" t="str">
        <f t="shared" si="53"/>
        <v/>
      </c>
      <c r="GG14" s="56"/>
      <c r="GH14" s="153"/>
      <c r="GI14" s="154"/>
      <c r="GJ14" s="9"/>
      <c r="GK14" s="167"/>
      <c r="GL14" s="171"/>
      <c r="GM14" s="9"/>
      <c r="GN14" s="25"/>
      <c r="GO14" s="15" t="str">
        <f t="shared" si="15"/>
        <v/>
      </c>
      <c r="GP14" s="16" t="str">
        <f>IF(GP13="","",IF(GP13=【別紙３】!$E$35,"",IF(MONTH(GP13)=MONTH(GP13+1),GP13+1,"")))</f>
        <v/>
      </c>
      <c r="GQ14" s="13" t="str">
        <f>IF(COUNTIF(祝日一覧!$E$2:$E$142,GP14),"○",IF(GT14&lt;&gt;"","○",""))</f>
        <v/>
      </c>
      <c r="GR14" s="26"/>
      <c r="GS14" s="56" t="str">
        <f t="shared" si="54"/>
        <v/>
      </c>
      <c r="GT14" s="56"/>
      <c r="GU14" s="153"/>
      <c r="GV14" s="154"/>
      <c r="GW14" s="9"/>
      <c r="GX14" s="167"/>
      <c r="GY14" s="171"/>
      <c r="GZ14" s="9"/>
      <c r="HA14" s="25"/>
      <c r="HB14" s="15" t="str">
        <f t="shared" si="16"/>
        <v/>
      </c>
      <c r="HC14" s="16" t="str">
        <f>IF(HC13="","",IF(HC13=【別紙３】!$E$35,"",IF(MONTH(HC13)=MONTH(HC13+1),HC13+1,"")))</f>
        <v/>
      </c>
      <c r="HD14" s="13" t="str">
        <f>IF(COUNTIF(祝日一覧!$E$2:$E$142,HC14),"○",IF(HG14&lt;&gt;"","○",""))</f>
        <v/>
      </c>
      <c r="HE14" s="27"/>
      <c r="HF14" s="56" t="str">
        <f t="shared" si="55"/>
        <v/>
      </c>
      <c r="HG14" s="56"/>
      <c r="HH14" s="153"/>
      <c r="HI14" s="154"/>
      <c r="HJ14" s="9"/>
      <c r="HK14" s="167"/>
      <c r="HL14" s="171"/>
      <c r="HM14" s="9"/>
      <c r="HN14" s="25"/>
      <c r="HO14" s="72" t="str">
        <f t="shared" si="17"/>
        <v/>
      </c>
      <c r="HP14" s="16" t="str">
        <f>IF(HP13="","",IF(HP13=【別紙３】!$E$35,"",IF(MONTH(HP13)=MONTH(HP13+1),HP13+1,"")))</f>
        <v/>
      </c>
      <c r="HQ14" s="13" t="str">
        <f>IF(COUNTIF(祝日一覧!$E$2:$E$142,HP14),"○",IF(HT14&lt;&gt;"","○",""))</f>
        <v/>
      </c>
      <c r="HR14" s="26"/>
      <c r="HS14" s="56" t="str">
        <f t="shared" si="56"/>
        <v/>
      </c>
      <c r="HT14" s="56"/>
      <c r="HU14" s="153"/>
      <c r="HV14" s="154"/>
      <c r="HW14" s="9"/>
      <c r="HX14" s="167"/>
      <c r="HY14" s="171"/>
      <c r="HZ14" s="9"/>
      <c r="IA14" s="25"/>
      <c r="IB14" s="72" t="str">
        <f t="shared" si="18"/>
        <v/>
      </c>
      <c r="IC14" s="16" t="str">
        <f>IF(IC13="","",IF(IC13=【別紙３】!$E$35,"",IF(MONTH(IC13)=MONTH(IC13+1),IC13+1,"")))</f>
        <v/>
      </c>
      <c r="ID14" s="13" t="str">
        <f>IF(COUNTIF(祝日一覧!$E$2:$E$142,IC14),"○",IF(IG14&lt;&gt;"","○",""))</f>
        <v/>
      </c>
      <c r="IE14" s="26"/>
      <c r="IF14" s="56" t="str">
        <f t="shared" si="57"/>
        <v/>
      </c>
      <c r="IG14" s="56"/>
      <c r="IH14" s="153"/>
      <c r="II14" s="154"/>
      <c r="IJ14" s="9"/>
      <c r="IK14" s="167"/>
      <c r="IL14" s="171"/>
      <c r="IM14" s="9"/>
      <c r="IN14" s="25"/>
      <c r="IO14" s="72" t="str">
        <f t="shared" si="19"/>
        <v/>
      </c>
      <c r="IP14" s="16" t="str">
        <f>IF(IP13="","",IF(IP13=【別紙３】!$E$35,"",IF(MONTH(IP13)=MONTH(IP13+1),IP13+1,"")))</f>
        <v/>
      </c>
      <c r="IQ14" s="13" t="str">
        <f>IF(COUNTIF(祝日一覧!$E$2:$E$142,IP14),"○",IF(IT14&lt;&gt;"","○",""))</f>
        <v/>
      </c>
      <c r="IR14" s="26"/>
      <c r="IS14" s="56" t="str">
        <f t="shared" si="58"/>
        <v/>
      </c>
      <c r="IT14" s="56"/>
      <c r="IU14" s="153"/>
      <c r="IV14" s="154"/>
      <c r="IW14" s="9"/>
      <c r="IX14" s="167"/>
      <c r="IY14" s="171"/>
      <c r="IZ14" s="9"/>
      <c r="JA14" s="25"/>
      <c r="JB14" s="72" t="str">
        <f t="shared" si="20"/>
        <v/>
      </c>
      <c r="JC14" s="16" t="str">
        <f>IF(JC13="","",IF(JC13=【別紙３】!$E$35,"",IF(MONTH(JC13)=MONTH(JC13+1),JC13+1,"")))</f>
        <v/>
      </c>
      <c r="JD14" s="13" t="str">
        <f>IF(COUNTIF(祝日一覧!$E$2:$E$142,JC14),"○",IF(JG14&lt;&gt;"","○",""))</f>
        <v/>
      </c>
      <c r="JE14" s="26"/>
      <c r="JF14" s="56" t="str">
        <f t="shared" si="59"/>
        <v/>
      </c>
      <c r="JG14" s="56"/>
      <c r="JH14" s="153"/>
      <c r="JI14" s="154"/>
      <c r="JJ14" s="9"/>
      <c r="JK14" s="167"/>
      <c r="JL14" s="171"/>
      <c r="JM14" s="9"/>
      <c r="JN14" s="25"/>
      <c r="JO14" s="72" t="str">
        <f t="shared" si="21"/>
        <v/>
      </c>
      <c r="JP14" s="16" t="str">
        <f>IF(JP13="","",IF(JP13=【別紙３】!$E$35,"",IF(MONTH(JP13)=MONTH(JP13+1),JP13+1,"")))</f>
        <v/>
      </c>
      <c r="JQ14" s="13" t="str">
        <f>IF(COUNTIF(祝日一覧!$E$2:$E$142,JP14),"○",IF(JT14&lt;&gt;"","○",""))</f>
        <v/>
      </c>
      <c r="JR14" s="26"/>
      <c r="JS14" s="56" t="str">
        <f t="shared" si="60"/>
        <v/>
      </c>
      <c r="JT14" s="56"/>
      <c r="JU14" s="153"/>
      <c r="JV14" s="154"/>
      <c r="JW14" s="9"/>
      <c r="JX14" s="167"/>
      <c r="JY14" s="171"/>
      <c r="JZ14" s="9"/>
      <c r="KA14" s="25"/>
      <c r="KB14" s="72" t="str">
        <f t="shared" si="22"/>
        <v/>
      </c>
      <c r="KC14" s="16" t="str">
        <f>IF(KC13="","",IF(KC13=【別紙３】!$E$35,"",IF(MONTH(KC13)=MONTH(KC13+1),KC13+1,"")))</f>
        <v/>
      </c>
      <c r="KD14" s="13" t="str">
        <f>IF(COUNTIF(祝日一覧!$E$2:$E$142,KC14),"○",IF(KG14&lt;&gt;"","○",""))</f>
        <v/>
      </c>
      <c r="KE14" s="26"/>
      <c r="KF14" s="56" t="str">
        <f t="shared" si="61"/>
        <v/>
      </c>
      <c r="KG14" s="56"/>
      <c r="KH14" s="153"/>
      <c r="KI14" s="154"/>
      <c r="KJ14" s="9"/>
      <c r="KK14" s="167"/>
      <c r="KL14" s="171"/>
      <c r="KM14" s="9"/>
      <c r="KN14" s="25"/>
      <c r="KO14" s="72" t="str">
        <f t="shared" si="23"/>
        <v/>
      </c>
      <c r="KP14" s="16" t="str">
        <f>IF(KP13="","",IF(KP13=【別紙３】!$E$35,"",IF(MONTH(KP13)=MONTH(KP13+1),KP13+1,"")))</f>
        <v/>
      </c>
      <c r="KQ14" s="13" t="str">
        <f>IF(COUNTIF(祝日一覧!$E$2:$E$142,KP14),"○",IF(KT14&lt;&gt;"","○",""))</f>
        <v/>
      </c>
      <c r="KR14" s="26"/>
      <c r="KS14" s="56" t="str">
        <f t="shared" si="62"/>
        <v/>
      </c>
      <c r="KT14" s="56"/>
      <c r="KU14" s="153"/>
      <c r="KV14" s="154"/>
      <c r="KW14" s="9"/>
      <c r="KX14" s="167"/>
      <c r="KY14" s="171"/>
      <c r="KZ14" s="9"/>
      <c r="LA14" s="25"/>
      <c r="LB14" s="72" t="str">
        <f t="shared" si="24"/>
        <v/>
      </c>
      <c r="LC14" s="16" t="str">
        <f>IF(LC13="","",IF(LC13=【別紙３】!$E$35,"",IF(MONTH(LC13)=MONTH(LC13+1),LC13+1,"")))</f>
        <v/>
      </c>
      <c r="LD14" s="13" t="str">
        <f>IF(COUNTIF(祝日一覧!$E$2:$E$142,LC14),"○",IF(LG14&lt;&gt;"","○",""))</f>
        <v/>
      </c>
      <c r="LE14" s="26"/>
      <c r="LF14" s="56" t="str">
        <f t="shared" si="63"/>
        <v/>
      </c>
      <c r="LG14" s="56"/>
      <c r="LH14" s="153"/>
      <c r="LI14" s="154"/>
      <c r="LJ14" s="9"/>
      <c r="LK14" s="167"/>
      <c r="LL14" s="171"/>
      <c r="LM14" s="9"/>
      <c r="LN14" s="25"/>
      <c r="LO14" s="72" t="str">
        <f t="shared" si="25"/>
        <v/>
      </c>
      <c r="LP14" s="16" t="str">
        <f>IF(LP13="","",IF(LP13=【別紙３】!$E$35,"",IF(MONTH(LP13)=MONTH(LP13+1),LP13+1,"")))</f>
        <v/>
      </c>
      <c r="LQ14" s="13" t="str">
        <f>IF(COUNTIF(祝日一覧!$E$2:$E$142,LP14),"○",IF(LT14&lt;&gt;"","○",""))</f>
        <v/>
      </c>
      <c r="LR14" s="26"/>
      <c r="LS14" s="56" t="str">
        <f t="shared" si="64"/>
        <v/>
      </c>
      <c r="LT14" s="56"/>
      <c r="LU14" s="153"/>
      <c r="LV14" s="154"/>
      <c r="LW14" s="9"/>
      <c r="LX14" s="167"/>
      <c r="LY14" s="171"/>
      <c r="LZ14" s="9"/>
      <c r="MA14" s="25"/>
      <c r="MB14" s="72" t="str">
        <f t="shared" si="26"/>
        <v/>
      </c>
      <c r="MC14" s="16" t="str">
        <f>IF(MC13="","",IF(MC13=【別紙３】!$E$35,"",IF(MONTH(MC13)=MONTH(MC13+1),MC13+1,"")))</f>
        <v/>
      </c>
      <c r="MD14" s="13" t="str">
        <f>IF(COUNTIF(祝日一覧!$E$2:$E$142,MC14),"○",IF(MG14&lt;&gt;"","○",""))</f>
        <v/>
      </c>
      <c r="ME14" s="26"/>
      <c r="MF14" s="56" t="str">
        <f t="shared" si="65"/>
        <v/>
      </c>
      <c r="MG14" s="56"/>
      <c r="MH14" s="153"/>
      <c r="MI14" s="154"/>
      <c r="MJ14" s="9"/>
      <c r="MK14" s="167"/>
      <c r="ML14" s="171"/>
      <c r="MM14" s="9"/>
      <c r="MN14" s="25"/>
      <c r="MO14" s="72" t="str">
        <f t="shared" si="27"/>
        <v/>
      </c>
      <c r="MP14" s="16" t="str">
        <f>IF(MP13="","",IF(MP13=【別紙３】!$E$35,"",IF(MONTH(MP13)=MONTH(MP13+1),MP13+1,"")))</f>
        <v/>
      </c>
      <c r="MQ14" s="13" t="str">
        <f>IF(COUNTIF(祝日一覧!$E$2:$E$142,MP14),"○",IF(MT14&lt;&gt;"","○",""))</f>
        <v/>
      </c>
      <c r="MR14" s="26"/>
      <c r="MS14" s="56" t="str">
        <f t="shared" si="66"/>
        <v/>
      </c>
      <c r="MT14" s="56"/>
      <c r="MU14" s="153"/>
      <c r="MV14" s="154"/>
      <c r="MW14" s="9"/>
      <c r="MX14" s="167"/>
      <c r="MY14" s="171"/>
      <c r="MZ14" s="9"/>
      <c r="NA14" s="25"/>
      <c r="NB14" s="72" t="str">
        <f t="shared" si="28"/>
        <v/>
      </c>
      <c r="NC14" s="16" t="str">
        <f>IF(NC13="","",IF(NC13=【別紙３】!$E$35,"",IF(MONTH(NC13)=MONTH(NC13+1),NC13+1,"")))</f>
        <v/>
      </c>
      <c r="ND14" s="13" t="str">
        <f>IF(COUNTIF(祝日一覧!$E$2:$E$142,NC14),"○",IF(NG14&lt;&gt;"","○",""))</f>
        <v/>
      </c>
      <c r="NE14" s="26"/>
      <c r="NF14" s="56" t="str">
        <f t="shared" si="67"/>
        <v/>
      </c>
      <c r="NG14" s="56"/>
      <c r="NH14" s="153"/>
      <c r="NI14" s="154"/>
      <c r="NJ14" s="9"/>
      <c r="NK14" s="167"/>
      <c r="NL14" s="171"/>
      <c r="NM14" s="9"/>
      <c r="NN14" s="25"/>
      <c r="NO14" s="72" t="str">
        <f t="shared" si="29"/>
        <v/>
      </c>
      <c r="NP14" s="16" t="str">
        <f>IF(NP13="","",IF(NP13=【別紙３】!$E$35,"",IF(MONTH(NP13)=MONTH(NP13+1),NP13+1,"")))</f>
        <v/>
      </c>
      <c r="NQ14" s="13" t="str">
        <f>IF(COUNTIF(祝日一覧!$E$2:$E$142,NP14),"○",IF(NT14&lt;&gt;"","○",""))</f>
        <v/>
      </c>
      <c r="NR14" s="26"/>
      <c r="NS14" s="56" t="str">
        <f t="shared" si="68"/>
        <v/>
      </c>
      <c r="NT14" s="56"/>
      <c r="NU14" s="153"/>
      <c r="NV14" s="154"/>
      <c r="NW14" s="9"/>
      <c r="NX14" s="167"/>
      <c r="NY14" s="171"/>
      <c r="NZ14" s="9"/>
      <c r="OA14" s="25"/>
      <c r="OB14" s="72" t="str">
        <f t="shared" si="30"/>
        <v/>
      </c>
      <c r="OC14" s="16" t="str">
        <f>IF(OC13="","",IF(OC13=【別紙３】!$E$35,"",IF(MONTH(OC13)=MONTH(OC13+1),OC13+1,"")))</f>
        <v/>
      </c>
      <c r="OD14" s="13" t="str">
        <f>IF(COUNTIF(祝日一覧!$E$2:$E$142,OC14),"○",IF(OG14&lt;&gt;"","○",""))</f>
        <v/>
      </c>
      <c r="OE14" s="26"/>
      <c r="OF14" s="56" t="str">
        <f t="shared" si="69"/>
        <v/>
      </c>
      <c r="OG14" s="56"/>
      <c r="OH14" s="153"/>
      <c r="OI14" s="154"/>
      <c r="OJ14" s="9"/>
      <c r="OK14" s="167"/>
      <c r="OL14" s="171"/>
      <c r="OM14" s="9"/>
      <c r="ON14" s="25"/>
      <c r="OO14" s="72" t="str">
        <f t="shared" si="31"/>
        <v/>
      </c>
      <c r="OP14" s="16" t="str">
        <f>IF(OP13="","",IF(OP13=【別紙３】!$E$35,"",IF(MONTH(OP13)=MONTH(OP13+1),OP13+1,"")))</f>
        <v/>
      </c>
      <c r="OQ14" s="13" t="str">
        <f>IF(COUNTIF(祝日一覧!$E$2:$E$142,OP14),"○",IF(OT14&lt;&gt;"","○",""))</f>
        <v/>
      </c>
      <c r="OR14" s="26"/>
      <c r="OS14" s="56" t="str">
        <f t="shared" si="70"/>
        <v/>
      </c>
      <c r="OT14" s="56"/>
      <c r="OU14" s="153"/>
      <c r="OV14" s="154"/>
      <c r="OW14" s="9"/>
      <c r="OX14" s="167"/>
      <c r="OY14" s="171"/>
      <c r="OZ14" s="9"/>
      <c r="PA14" s="25"/>
      <c r="PB14" s="72" t="str">
        <f t="shared" si="32"/>
        <v/>
      </c>
      <c r="PC14" s="16" t="str">
        <f>IF(PC13="","",IF(PC13=【別紙３】!$E$35,"",IF(MONTH(PC13)=MONTH(PC13+1),PC13+1,"")))</f>
        <v/>
      </c>
      <c r="PD14" s="13" t="str">
        <f>IF(COUNTIF(祝日一覧!$E$2:$E$142,PC14),"○",IF(PG14&lt;&gt;"","○",""))</f>
        <v/>
      </c>
      <c r="PE14" s="26"/>
      <c r="PF14" s="56" t="str">
        <f t="shared" si="71"/>
        <v/>
      </c>
      <c r="PG14" s="56"/>
      <c r="PH14" s="153"/>
      <c r="PI14" s="154"/>
      <c r="PJ14" s="9"/>
      <c r="PK14" s="167"/>
      <c r="PL14" s="171"/>
      <c r="PM14" s="9"/>
      <c r="PN14" s="25"/>
      <c r="PO14" s="72" t="str">
        <f t="shared" si="33"/>
        <v/>
      </c>
      <c r="PP14" s="16" t="str">
        <f>IF(PP13="","",IF(PP13=【別紙３】!$E$35,"",IF(MONTH(PP13)=MONTH(PP13+1),PP13+1,"")))</f>
        <v/>
      </c>
      <c r="PQ14" s="13" t="str">
        <f>IF(COUNTIF(祝日一覧!$E$2:$E$142,PP14),"○",IF(PT14&lt;&gt;"","○",""))</f>
        <v/>
      </c>
      <c r="PR14" s="26"/>
      <c r="PS14" s="56" t="str">
        <f t="shared" si="72"/>
        <v/>
      </c>
      <c r="PT14" s="56"/>
      <c r="PU14" s="153"/>
      <c r="PV14" s="154"/>
      <c r="PW14" s="9"/>
      <c r="PX14" s="167"/>
      <c r="PY14" s="171"/>
      <c r="PZ14" s="9"/>
      <c r="QA14" s="25"/>
      <c r="QB14" s="72" t="str">
        <f t="shared" si="34"/>
        <v/>
      </c>
      <c r="QC14" s="16" t="str">
        <f>IF(QC13="","",IF(QC13=【別紙３】!$E$35,"",IF(MONTH(QC13)=MONTH(QC13+1),QC13+1,"")))</f>
        <v/>
      </c>
      <c r="QD14" s="13" t="str">
        <f>IF(COUNTIF(祝日一覧!$E$2:$E$142,QC14),"○",IF(QG14&lt;&gt;"","○",""))</f>
        <v/>
      </c>
      <c r="QE14" s="26"/>
      <c r="QF14" s="56" t="str">
        <f t="shared" si="73"/>
        <v/>
      </c>
      <c r="QG14" s="56"/>
      <c r="QH14" s="153"/>
      <c r="QI14" s="154"/>
      <c r="QJ14" s="9"/>
      <c r="QK14" s="167"/>
      <c r="QL14" s="171"/>
      <c r="QM14" s="9"/>
      <c r="QN14" s="25"/>
      <c r="QO14" s="72" t="str">
        <f t="shared" si="35"/>
        <v/>
      </c>
      <c r="QP14" s="16" t="str">
        <f>IF(QP13="","",IF(QP13=【別紙３】!$E$35,"",IF(MONTH(QP13)=MONTH(QP13+1),QP13+1,"")))</f>
        <v/>
      </c>
      <c r="QQ14" s="13" t="str">
        <f>IF(COUNTIF(祝日一覧!$E$2:$E$142,QP14),"○",IF(QT14&lt;&gt;"","○",""))</f>
        <v/>
      </c>
      <c r="QR14" s="26"/>
      <c r="QS14" s="56" t="str">
        <f t="shared" si="74"/>
        <v/>
      </c>
      <c r="QT14" s="56"/>
      <c r="QU14" s="153"/>
      <c r="QV14" s="154"/>
      <c r="QW14" s="9"/>
      <c r="QX14" s="167"/>
      <c r="QY14" s="171"/>
      <c r="QZ14" s="9"/>
      <c r="RA14" s="25"/>
      <c r="RB14" s="72" t="str">
        <f t="shared" si="36"/>
        <v/>
      </c>
      <c r="RC14" s="16" t="str">
        <f>IF(RC13="","",IF(RC13=【別紙３】!$E$35,"",IF(MONTH(RC13)=MONTH(RC13+1),RC13+1,"")))</f>
        <v/>
      </c>
      <c r="RD14" s="13" t="str">
        <f>IF(COUNTIF(祝日一覧!$E$2:$E$142,RC14),"○",IF(RG14&lt;&gt;"","○",""))</f>
        <v/>
      </c>
      <c r="RE14" s="26"/>
      <c r="RF14" s="56" t="str">
        <f t="shared" si="75"/>
        <v/>
      </c>
      <c r="RG14" s="56"/>
      <c r="RH14" s="153"/>
      <c r="RI14" s="154"/>
      <c r="RJ14" s="9"/>
      <c r="RK14" s="167"/>
      <c r="RL14" s="171"/>
      <c r="RM14" s="9"/>
      <c r="RN14" s="25"/>
      <c r="RO14" s="72" t="str">
        <f t="shared" si="37"/>
        <v/>
      </c>
      <c r="RP14" s="16" t="str">
        <f>IF(RP13="","",IF(RP13=【別紙３】!$E$35,"",IF(MONTH(RP13)=MONTH(RP13+1),RP13+1,"")))</f>
        <v/>
      </c>
      <c r="RQ14" s="13" t="str">
        <f>IF(COUNTIF(祝日一覧!$E$2:$E$142,RP14),"○",IF(RT14&lt;&gt;"","○",""))</f>
        <v/>
      </c>
      <c r="RR14" s="26"/>
      <c r="RS14" s="56" t="str">
        <f t="shared" si="76"/>
        <v/>
      </c>
      <c r="RT14" s="56"/>
      <c r="RU14" s="153"/>
      <c r="RV14" s="154"/>
      <c r="RW14" s="9"/>
      <c r="RX14" s="167"/>
      <c r="RY14" s="171"/>
      <c r="RZ14" s="9"/>
      <c r="SA14" s="25"/>
      <c r="SB14" s="72" t="str">
        <f t="shared" si="38"/>
        <v/>
      </c>
      <c r="SC14" s="16" t="str">
        <f>IF(SC13="","",IF(SC13=【別紙３】!$E$35,"",IF(MONTH(SC13)=MONTH(SC13+1),SC13+1,"")))</f>
        <v/>
      </c>
      <c r="SD14" s="13" t="str">
        <f>IF(COUNTIF(祝日一覧!$E$2:$E$142,SC14),"○",IF(SG14&lt;&gt;"","○",""))</f>
        <v/>
      </c>
      <c r="SE14" s="26"/>
      <c r="SF14" s="56" t="str">
        <f t="shared" si="77"/>
        <v/>
      </c>
      <c r="SG14" s="56"/>
      <c r="SH14" s="153"/>
      <c r="SI14" s="154"/>
      <c r="SJ14" s="9"/>
      <c r="SK14" s="167"/>
      <c r="SL14" s="171"/>
      <c r="SM14" s="9"/>
    </row>
    <row r="15" spans="1:507" ht="15.6" customHeight="1">
      <c r="A15" s="25"/>
      <c r="B15" s="15" t="str">
        <f t="shared" si="0"/>
        <v>金</v>
      </c>
      <c r="C15" s="16">
        <f t="shared" si="78"/>
        <v>44407</v>
      </c>
      <c r="D15" s="13" t="str">
        <f>IF(COUNTIF(祝日一覧!$E$2:$E$142,C15),"○",IF(G15&lt;&gt;"","○",""))</f>
        <v/>
      </c>
      <c r="E15" s="27"/>
      <c r="F15" s="56" t="str">
        <f>IF(OR(B15="土",B15="日"),IF(D15="○","","○"),"")</f>
        <v/>
      </c>
      <c r="G15" s="56"/>
      <c r="H15" s="153"/>
      <c r="I15" s="154"/>
      <c r="J15" s="54"/>
      <c r="M15" s="9"/>
      <c r="N15" s="25"/>
      <c r="O15" s="15" t="str">
        <f t="shared" si="1"/>
        <v>土</v>
      </c>
      <c r="P15" s="16">
        <f>IF(P14="","",IF(P14=【別紙３】!$E$35,"",IF(MONTH(P14)=MONTH(P14+1),P14+1,"")))</f>
        <v>44415</v>
      </c>
      <c r="Q15" s="13" t="str">
        <f>IF(COUNTIF(祝日一覧!$E$2:$E$142,P15),"○",IF(T15&lt;&gt;"","○",""))</f>
        <v/>
      </c>
      <c r="R15" s="27"/>
      <c r="S15" s="56" t="str">
        <f>IF(OR(O15="土",O15="日"),IF(Q15="○","","○"),"")</f>
        <v>○</v>
      </c>
      <c r="T15" s="56"/>
      <c r="U15" s="153"/>
      <c r="V15" s="154"/>
      <c r="W15" s="9"/>
      <c r="Z15" s="9"/>
      <c r="AA15" s="25"/>
      <c r="AB15" s="15" t="str">
        <f t="shared" si="2"/>
        <v>火</v>
      </c>
      <c r="AC15" s="16">
        <f>IF(AC14="","",IF(AC14=【別紙３】!$E$35,"",IF(MONTH(AC14)=MONTH(AC14+1),AC14+1,"")))</f>
        <v>44446</v>
      </c>
      <c r="AD15" s="13" t="str">
        <f>IF(COUNTIF(祝日一覧!$E$2:$E$142,AC15),"○",IF(AG15&lt;&gt;"","○",""))</f>
        <v/>
      </c>
      <c r="AE15" s="27"/>
      <c r="AF15" s="56" t="str">
        <f>IF(OR(AB15="土",AB15="日"),IF(AD15="○","","○"),"")</f>
        <v/>
      </c>
      <c r="AG15" s="56"/>
      <c r="AH15" s="153"/>
      <c r="AI15" s="154"/>
      <c r="AJ15" s="9"/>
      <c r="AM15" s="9"/>
      <c r="AN15" s="25"/>
      <c r="AO15" s="15" t="str">
        <f t="shared" si="3"/>
        <v>木</v>
      </c>
      <c r="AP15" s="16">
        <f>IF(AP14="","",IF(AP14=【別紙３】!$E$35,"",IF(MONTH(AP14)=MONTH(AP14+1),AP14+1,"")))</f>
        <v>44476</v>
      </c>
      <c r="AQ15" s="13" t="str">
        <f>IF(COUNTIF(祝日一覧!$E$2:$E$142,AP15),"○",IF(AT15&lt;&gt;"","○",""))</f>
        <v/>
      </c>
      <c r="AR15" s="27"/>
      <c r="AS15" s="56" t="str">
        <f>IF(OR(AO15="土",AO15="日"),IF(AQ15="○","","○"),"")</f>
        <v/>
      </c>
      <c r="AT15" s="56"/>
      <c r="AU15" s="153"/>
      <c r="AV15" s="154"/>
      <c r="AW15" s="9"/>
      <c r="AZ15" s="9"/>
      <c r="BA15" s="25"/>
      <c r="BB15" s="15" t="str">
        <f t="shared" si="4"/>
        <v>日</v>
      </c>
      <c r="BC15" s="16">
        <f>IF(BC14="","",IF(BC14=【別紙３】!$E$35,"",IF(MONTH(BC14)=MONTH(BC14+1),BC14+1,"")))</f>
        <v>44507</v>
      </c>
      <c r="BD15" s="13" t="str">
        <f>IF(COUNTIF(祝日一覧!$E$2:$E$142,BC15),"○",IF(BG15&lt;&gt;"","○",""))</f>
        <v/>
      </c>
      <c r="BE15" s="27"/>
      <c r="BF15" s="56" t="str">
        <f>IF(OR(BB15="土",BB15="日"),IF(BD15="○","","○"),"")</f>
        <v>○</v>
      </c>
      <c r="BG15" s="56"/>
      <c r="BH15" s="153"/>
      <c r="BI15" s="154"/>
      <c r="BJ15" s="9"/>
      <c r="BM15" s="9"/>
      <c r="BN15" s="25"/>
      <c r="BO15" s="15" t="str">
        <f t="shared" si="5"/>
        <v>火</v>
      </c>
      <c r="BP15" s="16">
        <f>IF(BP14="","",IF(BP14=【別紙３】!$E$35,"",IF(MONTH(BP14)=MONTH(BP14+1),BP14+1,"")))</f>
        <v>44537</v>
      </c>
      <c r="BQ15" s="13" t="str">
        <f>IF(COUNTIF(祝日一覧!$E$2:$E$142,BP15),"○",IF(BT15&lt;&gt;"","○",""))</f>
        <v/>
      </c>
      <c r="BR15" s="27"/>
      <c r="BS15" s="56" t="str">
        <f>IF(OR(BO15="土",BO15="日"),IF(BQ15="○","","○"),"")</f>
        <v/>
      </c>
      <c r="BT15" s="56"/>
      <c r="BU15" s="153"/>
      <c r="BV15" s="154"/>
      <c r="BW15" s="9"/>
      <c r="BZ15" s="9"/>
      <c r="CA15" s="25"/>
      <c r="CB15" s="15" t="str">
        <f t="shared" si="6"/>
        <v>金</v>
      </c>
      <c r="CC15" s="16">
        <f>IF(CC14="","",IF(CC14=【別紙３】!$E$35,"",IF(MONTH(CC14)=MONTH(CC14+1),CC14+1,"")))</f>
        <v>44568</v>
      </c>
      <c r="CD15" s="13" t="str">
        <f>IF(COUNTIF(祝日一覧!$E$2:$E$142,CC15),"○",IF(CG15&lt;&gt;"","○",""))</f>
        <v/>
      </c>
      <c r="CE15" s="27"/>
      <c r="CF15" s="56" t="str">
        <f>IF(OR(CB15="土",CB15="日"),IF(CD15="○","","○"),"")</f>
        <v/>
      </c>
      <c r="CG15" s="56"/>
      <c r="CH15" s="153"/>
      <c r="CI15" s="154"/>
      <c r="CJ15" s="9"/>
      <c r="CM15" s="9"/>
      <c r="CN15" s="25"/>
      <c r="CO15" s="15" t="str">
        <f t="shared" si="7"/>
        <v/>
      </c>
      <c r="CP15" s="16" t="str">
        <f>IF(CP14="","",IF(CP14=【別紙３】!$E$35,"",IF(MONTH(CP14)=MONTH(CP14+1),CP14+1,"")))</f>
        <v/>
      </c>
      <c r="CQ15" s="13" t="str">
        <f>IF(COUNTIF(祝日一覧!$E$2:$E$142,CP15),"○",IF(CT15&lt;&gt;"","○",""))</f>
        <v/>
      </c>
      <c r="CR15" s="27"/>
      <c r="CS15" s="56" t="str">
        <f>IF(OR(CO15="土",CO15="日"),IF(CQ15="○","","○"),"")</f>
        <v/>
      </c>
      <c r="CT15" s="56"/>
      <c r="CU15" s="153"/>
      <c r="CV15" s="154"/>
      <c r="CW15" s="9"/>
      <c r="CZ15" s="9"/>
      <c r="DA15" s="25"/>
      <c r="DB15" s="15" t="str">
        <f t="shared" si="8"/>
        <v/>
      </c>
      <c r="DC15" s="16" t="str">
        <f>IF(DC14="","",IF(DC14=【別紙３】!$E$35,"",IF(MONTH(DC14)=MONTH(DC14+1),DC14+1,"")))</f>
        <v/>
      </c>
      <c r="DD15" s="13" t="str">
        <f>IF(COUNTIF(祝日一覧!$E$2:$E$142,DC15),"○",IF(DG15&lt;&gt;"","○",""))</f>
        <v/>
      </c>
      <c r="DE15" s="27"/>
      <c r="DF15" s="56" t="str">
        <f>IF(OR(DB15="土",DB15="日"),IF(DD15="○","","○"),"")</f>
        <v/>
      </c>
      <c r="DG15" s="56"/>
      <c r="DH15" s="153"/>
      <c r="DI15" s="154"/>
      <c r="DJ15" s="9"/>
      <c r="DM15" s="9"/>
      <c r="DN15" s="25"/>
      <c r="DO15" s="15" t="str">
        <f t="shared" si="9"/>
        <v/>
      </c>
      <c r="DP15" s="16" t="str">
        <f>IF(DP14="","",IF(DP14=【別紙３】!$E$35,"",IF(MONTH(DP14)=MONTH(DP14+1),DP14+1,"")))</f>
        <v/>
      </c>
      <c r="DQ15" s="13" t="str">
        <f>IF(COUNTIF(祝日一覧!$E$2:$E$142,DP15),"○",IF(DT15&lt;&gt;"","○",""))</f>
        <v/>
      </c>
      <c r="DR15" s="27"/>
      <c r="DS15" s="56" t="str">
        <f>IF(OR(DO15="土",DO15="日"),IF(DQ15="○","","○"),"")</f>
        <v/>
      </c>
      <c r="DT15" s="56"/>
      <c r="DU15" s="153"/>
      <c r="DV15" s="154"/>
      <c r="DW15" s="9"/>
      <c r="DZ15" s="9"/>
      <c r="EA15" s="25"/>
      <c r="EB15" s="15" t="str">
        <f t="shared" si="10"/>
        <v/>
      </c>
      <c r="EC15" s="16" t="str">
        <f>IF(EC14="","",IF(EC14=【別紙３】!$E$35,"",IF(MONTH(EC14)=MONTH(EC14+1),EC14+1,"")))</f>
        <v/>
      </c>
      <c r="ED15" s="13" t="str">
        <f>IF(COUNTIF(祝日一覧!$E$2:$E$142,EC15),"○",IF(EG15&lt;&gt;"","○",""))</f>
        <v/>
      </c>
      <c r="EE15" s="27"/>
      <c r="EF15" s="56" t="str">
        <f>IF(OR(EB15="土",EB15="日"),IF(ED15="○","","○"),"")</f>
        <v/>
      </c>
      <c r="EG15" s="56"/>
      <c r="EH15" s="153"/>
      <c r="EI15" s="154"/>
      <c r="EJ15" s="9"/>
      <c r="EM15" s="9"/>
      <c r="EN15" s="25"/>
      <c r="EO15" s="15" t="str">
        <f t="shared" si="11"/>
        <v/>
      </c>
      <c r="EP15" s="16" t="str">
        <f>IF(EP14="","",IF(EP14=【別紙３】!$E$35,"",IF(MONTH(EP14)=MONTH(EP14+1),EP14+1,"")))</f>
        <v/>
      </c>
      <c r="EQ15" s="13" t="str">
        <f>IF(COUNTIF(祝日一覧!$E$2:$E$142,EP15),"○",IF(ET15&lt;&gt;"","○",""))</f>
        <v/>
      </c>
      <c r="ER15" s="27"/>
      <c r="ES15" s="56" t="str">
        <f>IF(OR(EO15="土",EO15="日"),IF(EQ15="○","","○"),"")</f>
        <v/>
      </c>
      <c r="ET15" s="56"/>
      <c r="EU15" s="153"/>
      <c r="EV15" s="154"/>
      <c r="EW15" s="9"/>
      <c r="EZ15" s="9"/>
      <c r="FA15" s="25"/>
      <c r="FB15" s="15" t="str">
        <f t="shared" si="12"/>
        <v/>
      </c>
      <c r="FC15" s="16" t="str">
        <f>IF(FC14="","",IF(FC14=【別紙３】!$E$35,"",IF(MONTH(FC14)=MONTH(FC14+1),FC14+1,"")))</f>
        <v/>
      </c>
      <c r="FD15" s="13" t="str">
        <f>IF(COUNTIF(祝日一覧!$E$2:$E$142,FC15),"○",IF(FG15&lt;&gt;"","○",""))</f>
        <v/>
      </c>
      <c r="FE15" s="27"/>
      <c r="FF15" s="56" t="str">
        <f>IF(OR(FB15="土",FB15="日"),IF(FD15="○","","○"),"")</f>
        <v/>
      </c>
      <c r="FG15" s="56"/>
      <c r="FH15" s="153"/>
      <c r="FI15" s="154"/>
      <c r="FJ15" s="9"/>
      <c r="FM15" s="9"/>
      <c r="FN15" s="25"/>
      <c r="FO15" s="15" t="str">
        <f t="shared" si="13"/>
        <v/>
      </c>
      <c r="FP15" s="16" t="str">
        <f>IF(FP14="","",IF(FP14=【別紙３】!$E$35,"",IF(MONTH(FP14)=MONTH(FP14+1),FP14+1,"")))</f>
        <v/>
      </c>
      <c r="FQ15" s="13" t="str">
        <f>IF(COUNTIF(祝日一覧!$E$2:$E$142,FP15),"○",IF(FT15&lt;&gt;"","○",""))</f>
        <v/>
      </c>
      <c r="FR15" s="27"/>
      <c r="FS15" s="56" t="str">
        <f>IF(OR(FO15="土",FO15="日"),IF(FQ15="○","","○"),"")</f>
        <v/>
      </c>
      <c r="FT15" s="56"/>
      <c r="FU15" s="153"/>
      <c r="FV15" s="154"/>
      <c r="FW15" s="9"/>
      <c r="FZ15" s="9"/>
      <c r="GA15" s="25"/>
      <c r="GB15" s="15" t="str">
        <f t="shared" si="14"/>
        <v/>
      </c>
      <c r="GC15" s="16" t="str">
        <f>IF(GC14="","",IF(GC14=【別紙３】!$E$35,"",IF(MONTH(GC14)=MONTH(GC14+1),GC14+1,"")))</f>
        <v/>
      </c>
      <c r="GD15" s="13" t="str">
        <f>IF(COUNTIF(祝日一覧!$E$2:$E$142,GC15),"○",IF(GG15&lt;&gt;"","○",""))</f>
        <v/>
      </c>
      <c r="GE15" s="26"/>
      <c r="GF15" s="56" t="str">
        <f>IF(OR(GB15="土",GB15="日"),IF(GD15="○","","○"),"")</f>
        <v/>
      </c>
      <c r="GG15" s="56"/>
      <c r="GH15" s="153"/>
      <c r="GI15" s="154"/>
      <c r="GJ15" s="9"/>
      <c r="GM15" s="9"/>
      <c r="GN15" s="25"/>
      <c r="GO15" s="15" t="str">
        <f t="shared" si="15"/>
        <v/>
      </c>
      <c r="GP15" s="16" t="str">
        <f>IF(GP14="","",IF(GP14=【別紙３】!$E$35,"",IF(MONTH(GP14)=MONTH(GP14+1),GP14+1,"")))</f>
        <v/>
      </c>
      <c r="GQ15" s="13" t="str">
        <f>IF(COUNTIF(祝日一覧!$E$2:$E$142,GP15),"○",IF(GT15&lt;&gt;"","○",""))</f>
        <v/>
      </c>
      <c r="GR15" s="26"/>
      <c r="GS15" s="56" t="str">
        <f>IF(OR(GO15="土",GO15="日"),IF(GQ15="○","","○"),"")</f>
        <v/>
      </c>
      <c r="GT15" s="56"/>
      <c r="GU15" s="153"/>
      <c r="GV15" s="154"/>
      <c r="GW15" s="9"/>
      <c r="GZ15" s="9"/>
      <c r="HA15" s="25"/>
      <c r="HB15" s="15" t="str">
        <f t="shared" si="16"/>
        <v/>
      </c>
      <c r="HC15" s="16" t="str">
        <f>IF(HC14="","",IF(HC14=【別紙３】!$E$35,"",IF(MONTH(HC14)=MONTH(HC14+1),HC14+1,"")))</f>
        <v/>
      </c>
      <c r="HD15" s="13" t="str">
        <f>IF(COUNTIF(祝日一覧!$E$2:$E$142,HC15),"○",IF(HG15&lt;&gt;"","○",""))</f>
        <v/>
      </c>
      <c r="HE15" s="27"/>
      <c r="HF15" s="56" t="str">
        <f>IF(OR(HB15="土",HB15="日"),IF(HD15="○","","○"),"")</f>
        <v/>
      </c>
      <c r="HG15" s="56"/>
      <c r="HH15" s="153"/>
      <c r="HI15" s="154"/>
      <c r="HJ15" s="9"/>
      <c r="HM15" s="9"/>
      <c r="HN15" s="25"/>
      <c r="HO15" s="72" t="str">
        <f t="shared" si="17"/>
        <v/>
      </c>
      <c r="HP15" s="16" t="str">
        <f>IF(HP14="","",IF(HP14=【別紙３】!$E$35,"",IF(MONTH(HP14)=MONTH(HP14+1),HP14+1,"")))</f>
        <v/>
      </c>
      <c r="HQ15" s="13" t="str">
        <f>IF(COUNTIF(祝日一覧!$E$2:$E$142,HP15),"○",IF(HT15&lt;&gt;"","○",""))</f>
        <v/>
      </c>
      <c r="HR15" s="26"/>
      <c r="HS15" s="56" t="str">
        <f>IF(OR(HO15="土",HO15="日"),IF(HQ15="○","","○"),"")</f>
        <v/>
      </c>
      <c r="HT15" s="56"/>
      <c r="HU15" s="153"/>
      <c r="HV15" s="154"/>
      <c r="HW15" s="9"/>
      <c r="HZ15" s="9"/>
      <c r="IA15" s="25"/>
      <c r="IB15" s="72" t="str">
        <f t="shared" si="18"/>
        <v/>
      </c>
      <c r="IC15" s="16" t="str">
        <f>IF(IC14="","",IF(IC14=【別紙３】!$E$35,"",IF(MONTH(IC14)=MONTH(IC14+1),IC14+1,"")))</f>
        <v/>
      </c>
      <c r="ID15" s="13" t="str">
        <f>IF(COUNTIF(祝日一覧!$E$2:$E$142,IC15),"○",IF(IG15&lt;&gt;"","○",""))</f>
        <v/>
      </c>
      <c r="IE15" s="26"/>
      <c r="IF15" s="56" t="str">
        <f>IF(OR(IB15="土",IB15="日"),IF(ID15="○","","○"),"")</f>
        <v/>
      </c>
      <c r="IG15" s="56"/>
      <c r="IH15" s="153"/>
      <c r="II15" s="154"/>
      <c r="IJ15" s="9"/>
      <c r="IM15" s="9"/>
      <c r="IN15" s="25"/>
      <c r="IO15" s="72" t="str">
        <f t="shared" si="19"/>
        <v/>
      </c>
      <c r="IP15" s="16" t="str">
        <f>IF(IP14="","",IF(IP14=【別紙３】!$E$35,"",IF(MONTH(IP14)=MONTH(IP14+1),IP14+1,"")))</f>
        <v/>
      </c>
      <c r="IQ15" s="13" t="str">
        <f>IF(COUNTIF(祝日一覧!$E$2:$E$142,IP15),"○",IF(IT15&lt;&gt;"","○",""))</f>
        <v/>
      </c>
      <c r="IR15" s="26"/>
      <c r="IS15" s="56" t="str">
        <f>IF(OR(IO15="土",IO15="日"),IF(IQ15="○","","○"),"")</f>
        <v/>
      </c>
      <c r="IT15" s="56"/>
      <c r="IU15" s="153"/>
      <c r="IV15" s="154"/>
      <c r="IW15" s="9"/>
      <c r="IZ15" s="9"/>
      <c r="JA15" s="25"/>
      <c r="JB15" s="72" t="str">
        <f t="shared" si="20"/>
        <v/>
      </c>
      <c r="JC15" s="16" t="str">
        <f>IF(JC14="","",IF(JC14=【別紙３】!$E$35,"",IF(MONTH(JC14)=MONTH(JC14+1),JC14+1,"")))</f>
        <v/>
      </c>
      <c r="JD15" s="13" t="str">
        <f>IF(COUNTIF(祝日一覧!$E$2:$E$142,JC15),"○",IF(JG15&lt;&gt;"","○",""))</f>
        <v/>
      </c>
      <c r="JE15" s="26"/>
      <c r="JF15" s="56" t="str">
        <f>IF(OR(JB15="土",JB15="日"),IF(JD15="○","","○"),"")</f>
        <v/>
      </c>
      <c r="JG15" s="56"/>
      <c r="JH15" s="153"/>
      <c r="JI15" s="154"/>
      <c r="JJ15" s="9"/>
      <c r="JM15" s="9"/>
      <c r="JN15" s="25"/>
      <c r="JO15" s="72" t="str">
        <f t="shared" si="21"/>
        <v/>
      </c>
      <c r="JP15" s="16" t="str">
        <f>IF(JP14="","",IF(JP14=【別紙３】!$E$35,"",IF(MONTH(JP14)=MONTH(JP14+1),JP14+1,"")))</f>
        <v/>
      </c>
      <c r="JQ15" s="13" t="str">
        <f>IF(COUNTIF(祝日一覧!$E$2:$E$142,JP15),"○",IF(JT15&lt;&gt;"","○",""))</f>
        <v/>
      </c>
      <c r="JR15" s="26"/>
      <c r="JS15" s="56" t="str">
        <f>IF(OR(JO15="土",JO15="日"),IF(JQ15="○","","○"),"")</f>
        <v/>
      </c>
      <c r="JT15" s="56"/>
      <c r="JU15" s="153"/>
      <c r="JV15" s="154"/>
      <c r="JW15" s="9"/>
      <c r="JZ15" s="9"/>
      <c r="KA15" s="25"/>
      <c r="KB15" s="72" t="str">
        <f t="shared" si="22"/>
        <v/>
      </c>
      <c r="KC15" s="16" t="str">
        <f>IF(KC14="","",IF(KC14=【別紙３】!$E$35,"",IF(MONTH(KC14)=MONTH(KC14+1),KC14+1,"")))</f>
        <v/>
      </c>
      <c r="KD15" s="13" t="str">
        <f>IF(COUNTIF(祝日一覧!$E$2:$E$142,KC15),"○",IF(KG15&lt;&gt;"","○",""))</f>
        <v/>
      </c>
      <c r="KE15" s="26"/>
      <c r="KF15" s="56" t="str">
        <f>IF(OR(KB15="土",KB15="日"),IF(KD15="○","","○"),"")</f>
        <v/>
      </c>
      <c r="KG15" s="56"/>
      <c r="KH15" s="153"/>
      <c r="KI15" s="154"/>
      <c r="KJ15" s="9"/>
      <c r="KM15" s="9"/>
      <c r="KN15" s="25"/>
      <c r="KO15" s="72" t="str">
        <f t="shared" si="23"/>
        <v/>
      </c>
      <c r="KP15" s="16" t="str">
        <f>IF(KP14="","",IF(KP14=【別紙３】!$E$35,"",IF(MONTH(KP14)=MONTH(KP14+1),KP14+1,"")))</f>
        <v/>
      </c>
      <c r="KQ15" s="13" t="str">
        <f>IF(COUNTIF(祝日一覧!$E$2:$E$142,KP15),"○",IF(KT15&lt;&gt;"","○",""))</f>
        <v/>
      </c>
      <c r="KR15" s="26"/>
      <c r="KS15" s="56" t="str">
        <f>IF(OR(KO15="土",KO15="日"),IF(KQ15="○","","○"),"")</f>
        <v/>
      </c>
      <c r="KT15" s="56"/>
      <c r="KU15" s="153"/>
      <c r="KV15" s="154"/>
      <c r="KW15" s="9"/>
      <c r="KZ15" s="9"/>
      <c r="LA15" s="25"/>
      <c r="LB15" s="72" t="str">
        <f t="shared" si="24"/>
        <v/>
      </c>
      <c r="LC15" s="16" t="str">
        <f>IF(LC14="","",IF(LC14=【別紙３】!$E$35,"",IF(MONTH(LC14)=MONTH(LC14+1),LC14+1,"")))</f>
        <v/>
      </c>
      <c r="LD15" s="13" t="str">
        <f>IF(COUNTIF(祝日一覧!$E$2:$E$142,LC15),"○",IF(LG15&lt;&gt;"","○",""))</f>
        <v/>
      </c>
      <c r="LE15" s="26"/>
      <c r="LF15" s="56" t="str">
        <f>IF(OR(LB15="土",LB15="日"),IF(LD15="○","","○"),"")</f>
        <v/>
      </c>
      <c r="LG15" s="56"/>
      <c r="LH15" s="153"/>
      <c r="LI15" s="154"/>
      <c r="LJ15" s="9"/>
      <c r="LM15" s="9"/>
      <c r="LN15" s="25"/>
      <c r="LO15" s="72" t="str">
        <f t="shared" si="25"/>
        <v/>
      </c>
      <c r="LP15" s="16" t="str">
        <f>IF(LP14="","",IF(LP14=【別紙３】!$E$35,"",IF(MONTH(LP14)=MONTH(LP14+1),LP14+1,"")))</f>
        <v/>
      </c>
      <c r="LQ15" s="13" t="str">
        <f>IF(COUNTIF(祝日一覧!$E$2:$E$142,LP15),"○",IF(LT15&lt;&gt;"","○",""))</f>
        <v/>
      </c>
      <c r="LR15" s="26"/>
      <c r="LS15" s="56" t="str">
        <f>IF(OR(LO15="土",LO15="日"),IF(LQ15="○","","○"),"")</f>
        <v/>
      </c>
      <c r="LT15" s="56"/>
      <c r="LU15" s="153"/>
      <c r="LV15" s="154"/>
      <c r="LW15" s="9"/>
      <c r="LZ15" s="9"/>
      <c r="MA15" s="25"/>
      <c r="MB15" s="72" t="str">
        <f t="shared" si="26"/>
        <v/>
      </c>
      <c r="MC15" s="16" t="str">
        <f>IF(MC14="","",IF(MC14=【別紙３】!$E$35,"",IF(MONTH(MC14)=MONTH(MC14+1),MC14+1,"")))</f>
        <v/>
      </c>
      <c r="MD15" s="13" t="str">
        <f>IF(COUNTIF(祝日一覧!$E$2:$E$142,MC15),"○",IF(MG15&lt;&gt;"","○",""))</f>
        <v/>
      </c>
      <c r="ME15" s="26"/>
      <c r="MF15" s="56" t="str">
        <f>IF(OR(MB15="土",MB15="日"),IF(MD15="○","","○"),"")</f>
        <v/>
      </c>
      <c r="MG15" s="56"/>
      <c r="MH15" s="153"/>
      <c r="MI15" s="154"/>
      <c r="MJ15" s="9"/>
      <c r="MM15" s="9"/>
      <c r="MN15" s="25"/>
      <c r="MO15" s="72" t="str">
        <f t="shared" si="27"/>
        <v/>
      </c>
      <c r="MP15" s="16" t="str">
        <f>IF(MP14="","",IF(MP14=【別紙３】!$E$35,"",IF(MONTH(MP14)=MONTH(MP14+1),MP14+1,"")))</f>
        <v/>
      </c>
      <c r="MQ15" s="13" t="str">
        <f>IF(COUNTIF(祝日一覧!$E$2:$E$142,MP15),"○",IF(MT15&lt;&gt;"","○",""))</f>
        <v/>
      </c>
      <c r="MR15" s="26"/>
      <c r="MS15" s="56" t="str">
        <f>IF(OR(MO15="土",MO15="日"),IF(MQ15="○","","○"),"")</f>
        <v/>
      </c>
      <c r="MT15" s="56"/>
      <c r="MU15" s="153"/>
      <c r="MV15" s="154"/>
      <c r="MW15" s="9"/>
      <c r="MZ15" s="9"/>
      <c r="NA15" s="25"/>
      <c r="NB15" s="72" t="str">
        <f t="shared" si="28"/>
        <v/>
      </c>
      <c r="NC15" s="16" t="str">
        <f>IF(NC14="","",IF(NC14=【別紙３】!$E$35,"",IF(MONTH(NC14)=MONTH(NC14+1),NC14+1,"")))</f>
        <v/>
      </c>
      <c r="ND15" s="13" t="str">
        <f>IF(COUNTIF(祝日一覧!$E$2:$E$142,NC15),"○",IF(NG15&lt;&gt;"","○",""))</f>
        <v/>
      </c>
      <c r="NE15" s="26"/>
      <c r="NF15" s="56" t="str">
        <f>IF(OR(NB15="土",NB15="日"),IF(ND15="○","","○"),"")</f>
        <v/>
      </c>
      <c r="NG15" s="56"/>
      <c r="NH15" s="153"/>
      <c r="NI15" s="154"/>
      <c r="NJ15" s="9"/>
      <c r="NM15" s="9"/>
      <c r="NN15" s="25"/>
      <c r="NO15" s="72" t="str">
        <f t="shared" si="29"/>
        <v/>
      </c>
      <c r="NP15" s="16" t="str">
        <f>IF(NP14="","",IF(NP14=【別紙３】!$E$35,"",IF(MONTH(NP14)=MONTH(NP14+1),NP14+1,"")))</f>
        <v/>
      </c>
      <c r="NQ15" s="13" t="str">
        <f>IF(COUNTIF(祝日一覧!$E$2:$E$142,NP15),"○",IF(NT15&lt;&gt;"","○",""))</f>
        <v/>
      </c>
      <c r="NR15" s="26"/>
      <c r="NS15" s="56" t="str">
        <f>IF(OR(NO15="土",NO15="日"),IF(NQ15="○","","○"),"")</f>
        <v/>
      </c>
      <c r="NT15" s="56"/>
      <c r="NU15" s="153"/>
      <c r="NV15" s="154"/>
      <c r="NW15" s="9"/>
      <c r="NZ15" s="9"/>
      <c r="OA15" s="25"/>
      <c r="OB15" s="72" t="str">
        <f t="shared" si="30"/>
        <v/>
      </c>
      <c r="OC15" s="16" t="str">
        <f>IF(OC14="","",IF(OC14=【別紙３】!$E$35,"",IF(MONTH(OC14)=MONTH(OC14+1),OC14+1,"")))</f>
        <v/>
      </c>
      <c r="OD15" s="13" t="str">
        <f>IF(COUNTIF(祝日一覧!$E$2:$E$142,OC15),"○",IF(OG15&lt;&gt;"","○",""))</f>
        <v/>
      </c>
      <c r="OE15" s="26"/>
      <c r="OF15" s="56" t="str">
        <f>IF(OR(OB15="土",OB15="日"),IF(OD15="○","","○"),"")</f>
        <v/>
      </c>
      <c r="OG15" s="56"/>
      <c r="OH15" s="153"/>
      <c r="OI15" s="154"/>
      <c r="OJ15" s="9"/>
      <c r="OM15" s="9"/>
      <c r="ON15" s="25"/>
      <c r="OO15" s="72" t="str">
        <f t="shared" si="31"/>
        <v/>
      </c>
      <c r="OP15" s="16" t="str">
        <f>IF(OP14="","",IF(OP14=【別紙３】!$E$35,"",IF(MONTH(OP14)=MONTH(OP14+1),OP14+1,"")))</f>
        <v/>
      </c>
      <c r="OQ15" s="13" t="str">
        <f>IF(COUNTIF(祝日一覧!$E$2:$E$142,OP15),"○",IF(OT15&lt;&gt;"","○",""))</f>
        <v/>
      </c>
      <c r="OR15" s="26"/>
      <c r="OS15" s="56" t="str">
        <f>IF(OR(OO15="土",OO15="日"),IF(OQ15="○","","○"),"")</f>
        <v/>
      </c>
      <c r="OT15" s="56"/>
      <c r="OU15" s="153"/>
      <c r="OV15" s="154"/>
      <c r="OW15" s="9"/>
      <c r="OZ15" s="9"/>
      <c r="PA15" s="25"/>
      <c r="PB15" s="72" t="str">
        <f t="shared" si="32"/>
        <v/>
      </c>
      <c r="PC15" s="16" t="str">
        <f>IF(PC14="","",IF(PC14=【別紙３】!$E$35,"",IF(MONTH(PC14)=MONTH(PC14+1),PC14+1,"")))</f>
        <v/>
      </c>
      <c r="PD15" s="13" t="str">
        <f>IF(COUNTIF(祝日一覧!$E$2:$E$142,PC15),"○",IF(PG15&lt;&gt;"","○",""))</f>
        <v/>
      </c>
      <c r="PE15" s="26"/>
      <c r="PF15" s="56" t="str">
        <f>IF(OR(PB15="土",PB15="日"),IF(PD15="○","","○"),"")</f>
        <v/>
      </c>
      <c r="PG15" s="56"/>
      <c r="PH15" s="153"/>
      <c r="PI15" s="154"/>
      <c r="PJ15" s="9"/>
      <c r="PM15" s="9"/>
      <c r="PN15" s="25"/>
      <c r="PO15" s="72" t="str">
        <f t="shared" si="33"/>
        <v/>
      </c>
      <c r="PP15" s="16" t="str">
        <f>IF(PP14="","",IF(PP14=【別紙３】!$E$35,"",IF(MONTH(PP14)=MONTH(PP14+1),PP14+1,"")))</f>
        <v/>
      </c>
      <c r="PQ15" s="13" t="str">
        <f>IF(COUNTIF(祝日一覧!$E$2:$E$142,PP15),"○",IF(PT15&lt;&gt;"","○",""))</f>
        <v/>
      </c>
      <c r="PR15" s="26"/>
      <c r="PS15" s="56" t="str">
        <f>IF(OR(PO15="土",PO15="日"),IF(PQ15="○","","○"),"")</f>
        <v/>
      </c>
      <c r="PT15" s="56"/>
      <c r="PU15" s="153"/>
      <c r="PV15" s="154"/>
      <c r="PW15" s="9"/>
      <c r="PZ15" s="9"/>
      <c r="QA15" s="25"/>
      <c r="QB15" s="72" t="str">
        <f t="shared" si="34"/>
        <v/>
      </c>
      <c r="QC15" s="16" t="str">
        <f>IF(QC14="","",IF(QC14=【別紙３】!$E$35,"",IF(MONTH(QC14)=MONTH(QC14+1),QC14+1,"")))</f>
        <v/>
      </c>
      <c r="QD15" s="13" t="str">
        <f>IF(COUNTIF(祝日一覧!$E$2:$E$142,QC15),"○",IF(QG15&lt;&gt;"","○",""))</f>
        <v/>
      </c>
      <c r="QE15" s="26"/>
      <c r="QF15" s="56" t="str">
        <f>IF(OR(QB15="土",QB15="日"),IF(QD15="○","","○"),"")</f>
        <v/>
      </c>
      <c r="QG15" s="56"/>
      <c r="QH15" s="153"/>
      <c r="QI15" s="154"/>
      <c r="QJ15" s="9"/>
      <c r="QM15" s="9"/>
      <c r="QN15" s="25"/>
      <c r="QO15" s="72" t="str">
        <f t="shared" si="35"/>
        <v/>
      </c>
      <c r="QP15" s="16" t="str">
        <f>IF(QP14="","",IF(QP14=【別紙３】!$E$35,"",IF(MONTH(QP14)=MONTH(QP14+1),QP14+1,"")))</f>
        <v/>
      </c>
      <c r="QQ15" s="13" t="str">
        <f>IF(COUNTIF(祝日一覧!$E$2:$E$142,QP15),"○",IF(QT15&lt;&gt;"","○",""))</f>
        <v/>
      </c>
      <c r="QR15" s="26"/>
      <c r="QS15" s="56" t="str">
        <f>IF(OR(QO15="土",QO15="日"),IF(QQ15="○","","○"),"")</f>
        <v/>
      </c>
      <c r="QT15" s="56"/>
      <c r="QU15" s="153"/>
      <c r="QV15" s="154"/>
      <c r="QW15" s="9"/>
      <c r="QZ15" s="9"/>
      <c r="RA15" s="25"/>
      <c r="RB15" s="72" t="str">
        <f t="shared" si="36"/>
        <v/>
      </c>
      <c r="RC15" s="16" t="str">
        <f>IF(RC14="","",IF(RC14=【別紙３】!$E$35,"",IF(MONTH(RC14)=MONTH(RC14+1),RC14+1,"")))</f>
        <v/>
      </c>
      <c r="RD15" s="13" t="str">
        <f>IF(COUNTIF(祝日一覧!$E$2:$E$142,RC15),"○",IF(RG15&lt;&gt;"","○",""))</f>
        <v/>
      </c>
      <c r="RE15" s="26"/>
      <c r="RF15" s="56" t="str">
        <f>IF(OR(RB15="土",RB15="日"),IF(RD15="○","","○"),"")</f>
        <v/>
      </c>
      <c r="RG15" s="56"/>
      <c r="RH15" s="153"/>
      <c r="RI15" s="154"/>
      <c r="RJ15" s="9"/>
      <c r="RM15" s="9"/>
      <c r="RN15" s="25"/>
      <c r="RO15" s="72" t="str">
        <f t="shared" si="37"/>
        <v/>
      </c>
      <c r="RP15" s="16" t="str">
        <f>IF(RP14="","",IF(RP14=【別紙３】!$E$35,"",IF(MONTH(RP14)=MONTH(RP14+1),RP14+1,"")))</f>
        <v/>
      </c>
      <c r="RQ15" s="13" t="str">
        <f>IF(COUNTIF(祝日一覧!$E$2:$E$142,RP15),"○",IF(RT15&lt;&gt;"","○",""))</f>
        <v/>
      </c>
      <c r="RR15" s="26"/>
      <c r="RS15" s="56" t="str">
        <f>IF(OR(RO15="土",RO15="日"),IF(RQ15="○","","○"),"")</f>
        <v/>
      </c>
      <c r="RT15" s="56"/>
      <c r="RU15" s="153"/>
      <c r="RV15" s="154"/>
      <c r="RW15" s="9"/>
      <c r="RZ15" s="9"/>
      <c r="SA15" s="25"/>
      <c r="SB15" s="72" t="str">
        <f t="shared" si="38"/>
        <v/>
      </c>
      <c r="SC15" s="16" t="str">
        <f>IF(SC14="","",IF(SC14=【別紙３】!$E$35,"",IF(MONTH(SC14)=MONTH(SC14+1),SC14+1,"")))</f>
        <v/>
      </c>
      <c r="SD15" s="13" t="str">
        <f>IF(COUNTIF(祝日一覧!$E$2:$E$142,SC15),"○",IF(SG15&lt;&gt;"","○",""))</f>
        <v/>
      </c>
      <c r="SE15" s="26"/>
      <c r="SF15" s="56" t="str">
        <f>IF(OR(SB15="土",SB15="日"),IF(SD15="○","","○"),"")</f>
        <v/>
      </c>
      <c r="SG15" s="56"/>
      <c r="SH15" s="153"/>
      <c r="SI15" s="154"/>
      <c r="SJ15" s="9"/>
      <c r="SM15" s="9"/>
    </row>
    <row r="16" spans="1:507" ht="15.6" customHeight="1">
      <c r="A16" s="9"/>
      <c r="B16" s="15" t="str">
        <f t="shared" si="0"/>
        <v>土</v>
      </c>
      <c r="C16" s="16">
        <f t="shared" si="78"/>
        <v>44408</v>
      </c>
      <c r="D16" s="13" t="str">
        <f>IF(COUNTIF(祝日一覧!$E$2:$E$142,C16),"○",IF(G16&lt;&gt;"","○",""))</f>
        <v/>
      </c>
      <c r="E16" s="27"/>
      <c r="F16" s="56" t="str">
        <f t="shared" si="39"/>
        <v>○</v>
      </c>
      <c r="G16" s="56"/>
      <c r="H16" s="153"/>
      <c r="I16" s="154"/>
      <c r="J16" s="54"/>
      <c r="M16" s="9"/>
      <c r="N16" s="9"/>
      <c r="O16" s="15" t="str">
        <f t="shared" si="1"/>
        <v>日</v>
      </c>
      <c r="P16" s="16">
        <f>IF(P15="","",IF(P15=【別紙３】!$E$35,"",IF(MONTH(P15)=MONTH(P15+1),P15+1,"")))</f>
        <v>44416</v>
      </c>
      <c r="Q16" s="13" t="str">
        <f>IF(COUNTIF(祝日一覧!$E$2:$E$142,P16),"○",IF(T16&lt;&gt;"","○",""))</f>
        <v/>
      </c>
      <c r="R16" s="26"/>
      <c r="S16" s="56" t="str">
        <f t="shared" ref="S16:S46" si="79">IF(OR(O16="土",O16="日"),IF(Q16="○","","○"),"")</f>
        <v>○</v>
      </c>
      <c r="T16" s="56"/>
      <c r="U16" s="153"/>
      <c r="V16" s="154"/>
      <c r="W16" s="9"/>
      <c r="Z16" s="9"/>
      <c r="AA16" s="9"/>
      <c r="AB16" s="15" t="str">
        <f t="shared" si="2"/>
        <v>水</v>
      </c>
      <c r="AC16" s="16">
        <f>IF(AC15="","",IF(AC15=【別紙３】!$E$35,"",IF(MONTH(AC15)=MONTH(AC15+1),AC15+1,"")))</f>
        <v>44447</v>
      </c>
      <c r="AD16" s="13" t="str">
        <f>IF(COUNTIF(祝日一覧!$E$2:$E$142,AC16),"○",IF(AG16&lt;&gt;"","○",""))</f>
        <v/>
      </c>
      <c r="AE16" s="27"/>
      <c r="AF16" s="56" t="str">
        <f t="shared" ref="AF16:AF46" si="80">IF(OR(AB16="土",AB16="日"),IF(AD16="○","","○"),"")</f>
        <v/>
      </c>
      <c r="AG16" s="56"/>
      <c r="AH16" s="153"/>
      <c r="AI16" s="154"/>
      <c r="AJ16" s="9"/>
      <c r="AM16" s="9"/>
      <c r="AN16" s="9"/>
      <c r="AO16" s="15" t="str">
        <f t="shared" si="3"/>
        <v>金</v>
      </c>
      <c r="AP16" s="16">
        <f>IF(AP15="","",IF(AP15=【別紙３】!$E$35,"",IF(MONTH(AP15)=MONTH(AP15+1),AP15+1,"")))</f>
        <v>44477</v>
      </c>
      <c r="AQ16" s="13" t="str">
        <f>IF(COUNTIF(祝日一覧!$E$2:$E$142,AP16),"○",IF(AT16&lt;&gt;"","○",""))</f>
        <v/>
      </c>
      <c r="AR16" s="27"/>
      <c r="AS16" s="56" t="str">
        <f t="shared" ref="AS16:AS46" si="81">IF(OR(AO16="土",AO16="日"),IF(AQ16="○","","○"),"")</f>
        <v/>
      </c>
      <c r="AT16" s="56"/>
      <c r="AU16" s="153"/>
      <c r="AV16" s="154"/>
      <c r="AW16" s="9"/>
      <c r="AZ16" s="9"/>
      <c r="BA16" s="9"/>
      <c r="BB16" s="15" t="str">
        <f t="shared" si="4"/>
        <v>月</v>
      </c>
      <c r="BC16" s="16">
        <f>IF(BC15="","",IF(BC15=【別紙３】!$E$35,"",IF(MONTH(BC15)=MONTH(BC15+1),BC15+1,"")))</f>
        <v>44508</v>
      </c>
      <c r="BD16" s="13" t="str">
        <f>IF(COUNTIF(祝日一覧!$E$2:$E$142,BC16),"○",IF(BG16&lt;&gt;"","○",""))</f>
        <v/>
      </c>
      <c r="BE16" s="27"/>
      <c r="BF16" s="56" t="str">
        <f t="shared" ref="BF16:BF46" si="82">IF(OR(BB16="土",BB16="日"),IF(BD16="○","","○"),"")</f>
        <v/>
      </c>
      <c r="BG16" s="56"/>
      <c r="BH16" s="153"/>
      <c r="BI16" s="154"/>
      <c r="BJ16" s="9"/>
      <c r="BM16" s="9"/>
      <c r="BN16" s="9"/>
      <c r="BO16" s="15" t="str">
        <f t="shared" si="5"/>
        <v>水</v>
      </c>
      <c r="BP16" s="16">
        <f>IF(BP15="","",IF(BP15=【別紙３】!$E$35,"",IF(MONTH(BP15)=MONTH(BP15+1),BP15+1,"")))</f>
        <v>44538</v>
      </c>
      <c r="BQ16" s="13" t="str">
        <f>IF(COUNTIF(祝日一覧!$E$2:$E$142,BP16),"○",IF(BT16&lt;&gt;"","○",""))</f>
        <v/>
      </c>
      <c r="BR16" s="27"/>
      <c r="BS16" s="56" t="str">
        <f t="shared" ref="BS16:BS46" si="83">IF(OR(BO16="土",BO16="日"),IF(BQ16="○","","○"),"")</f>
        <v/>
      </c>
      <c r="BT16" s="56"/>
      <c r="BU16" s="153"/>
      <c r="BV16" s="154"/>
      <c r="BW16" s="9"/>
      <c r="BZ16" s="9"/>
      <c r="CA16" s="9"/>
      <c r="CB16" s="15" t="str">
        <f t="shared" si="6"/>
        <v>土</v>
      </c>
      <c r="CC16" s="16">
        <f>IF(CC15="","",IF(CC15=【別紙３】!$E$35,"",IF(MONTH(CC15)=MONTH(CC15+1),CC15+1,"")))</f>
        <v>44569</v>
      </c>
      <c r="CD16" s="13" t="str">
        <f>IF(COUNTIF(祝日一覧!$E$2:$E$142,CC16),"○",IF(CG16&lt;&gt;"","○",""))</f>
        <v/>
      </c>
      <c r="CE16" s="27"/>
      <c r="CF16" s="56" t="str">
        <f t="shared" ref="CF16:CF46" si="84">IF(OR(CB16="土",CB16="日"),IF(CD16="○","","○"),"")</f>
        <v>○</v>
      </c>
      <c r="CG16" s="56"/>
      <c r="CH16" s="153"/>
      <c r="CI16" s="154"/>
      <c r="CJ16" s="9"/>
      <c r="CM16" s="9"/>
      <c r="CN16" s="9"/>
      <c r="CO16" s="15" t="str">
        <f t="shared" si="7"/>
        <v/>
      </c>
      <c r="CP16" s="16" t="str">
        <f>IF(CP15="","",IF(CP15=【別紙３】!$E$35,"",IF(MONTH(CP15)=MONTH(CP15+1),CP15+1,"")))</f>
        <v/>
      </c>
      <c r="CQ16" s="13" t="str">
        <f>IF(COUNTIF(祝日一覧!$E$2:$E$142,CP16),"○",IF(CT16&lt;&gt;"","○",""))</f>
        <v/>
      </c>
      <c r="CR16" s="27"/>
      <c r="CS16" s="56" t="str">
        <f t="shared" ref="CS16:CS46" si="85">IF(OR(CO16="土",CO16="日"),IF(CQ16="○","","○"),"")</f>
        <v/>
      </c>
      <c r="CT16" s="56"/>
      <c r="CU16" s="153"/>
      <c r="CV16" s="154"/>
      <c r="CW16" s="9"/>
      <c r="CZ16" s="9"/>
      <c r="DA16" s="9"/>
      <c r="DB16" s="15" t="str">
        <f t="shared" si="8"/>
        <v/>
      </c>
      <c r="DC16" s="16" t="str">
        <f>IF(DC15="","",IF(DC15=【別紙３】!$E$35,"",IF(MONTH(DC15)=MONTH(DC15+1),DC15+1,"")))</f>
        <v/>
      </c>
      <c r="DD16" s="13" t="str">
        <f>IF(COUNTIF(祝日一覧!$E$2:$E$142,DC16),"○",IF(DG16&lt;&gt;"","○",""))</f>
        <v/>
      </c>
      <c r="DE16" s="27"/>
      <c r="DF16" s="56" t="str">
        <f t="shared" ref="DF16:DF46" si="86">IF(OR(DB16="土",DB16="日"),IF(DD16="○","","○"),"")</f>
        <v/>
      </c>
      <c r="DG16" s="56"/>
      <c r="DH16" s="153"/>
      <c r="DI16" s="154"/>
      <c r="DJ16" s="9"/>
      <c r="DM16" s="9"/>
      <c r="DN16" s="9"/>
      <c r="DO16" s="15" t="str">
        <f t="shared" si="9"/>
        <v/>
      </c>
      <c r="DP16" s="16" t="str">
        <f>IF(DP15="","",IF(DP15=【別紙３】!$E$35,"",IF(MONTH(DP15)=MONTH(DP15+1),DP15+1,"")))</f>
        <v/>
      </c>
      <c r="DQ16" s="13" t="str">
        <f>IF(COUNTIF(祝日一覧!$E$2:$E$142,DP16),"○",IF(DT16&lt;&gt;"","○",""))</f>
        <v/>
      </c>
      <c r="DR16" s="27"/>
      <c r="DS16" s="56" t="str">
        <f t="shared" ref="DS16:DS46" si="87">IF(OR(DO16="土",DO16="日"),IF(DQ16="○","","○"),"")</f>
        <v/>
      </c>
      <c r="DT16" s="56"/>
      <c r="DU16" s="153"/>
      <c r="DV16" s="154"/>
      <c r="DW16" s="9"/>
      <c r="DZ16" s="9"/>
      <c r="EA16" s="9"/>
      <c r="EB16" s="15" t="str">
        <f t="shared" si="10"/>
        <v/>
      </c>
      <c r="EC16" s="16" t="str">
        <f>IF(EC15="","",IF(EC15=【別紙３】!$E$35,"",IF(MONTH(EC15)=MONTH(EC15+1),EC15+1,"")))</f>
        <v/>
      </c>
      <c r="ED16" s="13" t="str">
        <f>IF(COUNTIF(祝日一覧!$E$2:$E$142,EC16),"○",IF(EG16&lt;&gt;"","○",""))</f>
        <v/>
      </c>
      <c r="EE16" s="27"/>
      <c r="EF16" s="56" t="str">
        <f t="shared" ref="EF16:EF46" si="88">IF(OR(EB16="土",EB16="日"),IF(ED16="○","","○"),"")</f>
        <v/>
      </c>
      <c r="EG16" s="56"/>
      <c r="EH16" s="153"/>
      <c r="EI16" s="154"/>
      <c r="EJ16" s="9"/>
      <c r="EM16" s="9"/>
      <c r="EN16" s="9"/>
      <c r="EO16" s="15" t="str">
        <f t="shared" si="11"/>
        <v/>
      </c>
      <c r="EP16" s="16" t="str">
        <f>IF(EP15="","",IF(EP15=【別紙３】!$E$35,"",IF(MONTH(EP15)=MONTH(EP15+1),EP15+1,"")))</f>
        <v/>
      </c>
      <c r="EQ16" s="13" t="str">
        <f>IF(COUNTIF(祝日一覧!$E$2:$E$142,EP16),"○",IF(ET16&lt;&gt;"","○",""))</f>
        <v/>
      </c>
      <c r="ER16" s="27"/>
      <c r="ES16" s="56" t="str">
        <f t="shared" ref="ES16:ES46" si="89">IF(OR(EO16="土",EO16="日"),IF(EQ16="○","","○"),"")</f>
        <v/>
      </c>
      <c r="ET16" s="56"/>
      <c r="EU16" s="153"/>
      <c r="EV16" s="154"/>
      <c r="EW16" s="9"/>
      <c r="EZ16" s="9"/>
      <c r="FA16" s="9"/>
      <c r="FB16" s="15" t="str">
        <f t="shared" si="12"/>
        <v/>
      </c>
      <c r="FC16" s="16" t="str">
        <f>IF(FC15="","",IF(FC15=【別紙３】!$E$35,"",IF(MONTH(FC15)=MONTH(FC15+1),FC15+1,"")))</f>
        <v/>
      </c>
      <c r="FD16" s="13" t="str">
        <f>IF(COUNTIF(祝日一覧!$E$2:$E$142,FC16),"○",IF(FG16&lt;&gt;"","○",""))</f>
        <v/>
      </c>
      <c r="FE16" s="27"/>
      <c r="FF16" s="56" t="str">
        <f t="shared" ref="FF16:FF46" si="90">IF(OR(FB16="土",FB16="日"),IF(FD16="○","","○"),"")</f>
        <v/>
      </c>
      <c r="FG16" s="56"/>
      <c r="FH16" s="153"/>
      <c r="FI16" s="154"/>
      <c r="FJ16" s="9"/>
      <c r="FM16" s="9"/>
      <c r="FN16" s="9"/>
      <c r="FO16" s="15" t="str">
        <f t="shared" si="13"/>
        <v/>
      </c>
      <c r="FP16" s="16" t="str">
        <f>IF(FP15="","",IF(FP15=【別紙３】!$E$35,"",IF(MONTH(FP15)=MONTH(FP15+1),FP15+1,"")))</f>
        <v/>
      </c>
      <c r="FQ16" s="13" t="str">
        <f>IF(COUNTIF(祝日一覧!$E$2:$E$142,FP16),"○",IF(FT16&lt;&gt;"","○",""))</f>
        <v/>
      </c>
      <c r="FR16" s="27"/>
      <c r="FS16" s="56" t="str">
        <f t="shared" ref="FS16:FS46" si="91">IF(OR(FO16="土",FO16="日"),IF(FQ16="○","","○"),"")</f>
        <v/>
      </c>
      <c r="FT16" s="56"/>
      <c r="FU16" s="153"/>
      <c r="FV16" s="154"/>
      <c r="FW16" s="9"/>
      <c r="FZ16" s="9"/>
      <c r="GA16" s="9"/>
      <c r="GB16" s="15" t="str">
        <f t="shared" si="14"/>
        <v/>
      </c>
      <c r="GC16" s="16" t="str">
        <f>IF(GC15="","",IF(GC15=【別紙３】!$E$35,"",IF(MONTH(GC15)=MONTH(GC15+1),GC15+1,"")))</f>
        <v/>
      </c>
      <c r="GD16" s="13" t="str">
        <f>IF(COUNTIF(祝日一覧!$E$2:$E$142,GC16),"○",IF(GG16&lt;&gt;"","○",""))</f>
        <v/>
      </c>
      <c r="GE16" s="26"/>
      <c r="GF16" s="56" t="str">
        <f t="shared" ref="GF16:GF46" si="92">IF(OR(GB16="土",GB16="日"),IF(GD16="○","","○"),"")</f>
        <v/>
      </c>
      <c r="GG16" s="56"/>
      <c r="GH16" s="153"/>
      <c r="GI16" s="154"/>
      <c r="GJ16" s="9"/>
      <c r="GM16" s="9"/>
      <c r="GN16" s="9"/>
      <c r="GO16" s="15" t="str">
        <f t="shared" si="15"/>
        <v/>
      </c>
      <c r="GP16" s="16" t="str">
        <f>IF(GP15="","",IF(GP15=【別紙３】!$E$35,"",IF(MONTH(GP15)=MONTH(GP15+1),GP15+1,"")))</f>
        <v/>
      </c>
      <c r="GQ16" s="13" t="str">
        <f>IF(COUNTIF(祝日一覧!$E$2:$E$142,GP16),"○",IF(GT16&lt;&gt;"","○",""))</f>
        <v/>
      </c>
      <c r="GR16" s="26"/>
      <c r="GS16" s="56" t="str">
        <f t="shared" ref="GS16:GS46" si="93">IF(OR(GO16="土",GO16="日"),IF(GQ16="○","","○"),"")</f>
        <v/>
      </c>
      <c r="GT16" s="56"/>
      <c r="GU16" s="153"/>
      <c r="GV16" s="154"/>
      <c r="GW16" s="9"/>
      <c r="GZ16" s="9"/>
      <c r="HA16" s="9"/>
      <c r="HB16" s="15" t="str">
        <f t="shared" si="16"/>
        <v/>
      </c>
      <c r="HC16" s="16" t="str">
        <f>IF(HC15="","",IF(HC15=【別紙３】!$E$35,"",IF(MONTH(HC15)=MONTH(HC15+1),HC15+1,"")))</f>
        <v/>
      </c>
      <c r="HD16" s="13" t="str">
        <f>IF(COUNTIF(祝日一覧!$E$2:$E$142,HC16),"○",IF(HG16&lt;&gt;"","○",""))</f>
        <v/>
      </c>
      <c r="HE16" s="27"/>
      <c r="HF16" s="56" t="str">
        <f t="shared" ref="HF16:HF46" si="94">IF(OR(HB16="土",HB16="日"),IF(HD16="○","","○"),"")</f>
        <v/>
      </c>
      <c r="HG16" s="56"/>
      <c r="HH16" s="153"/>
      <c r="HI16" s="154"/>
      <c r="HJ16" s="9"/>
      <c r="HM16" s="9"/>
      <c r="HN16" s="9"/>
      <c r="HO16" s="72" t="str">
        <f t="shared" si="17"/>
        <v/>
      </c>
      <c r="HP16" s="16" t="str">
        <f>IF(HP15="","",IF(HP15=【別紙３】!$E$35,"",IF(MONTH(HP15)=MONTH(HP15+1),HP15+1,"")))</f>
        <v/>
      </c>
      <c r="HQ16" s="13" t="str">
        <f>IF(COUNTIF(祝日一覧!$E$2:$E$142,HP16),"○",IF(HT16&lt;&gt;"","○",""))</f>
        <v/>
      </c>
      <c r="HR16" s="26"/>
      <c r="HS16" s="56" t="str">
        <f t="shared" ref="HS16:HS46" si="95">IF(OR(HO16="土",HO16="日"),IF(HQ16="○","","○"),"")</f>
        <v/>
      </c>
      <c r="HT16" s="56"/>
      <c r="HU16" s="153"/>
      <c r="HV16" s="154"/>
      <c r="HW16" s="9"/>
      <c r="HZ16" s="9"/>
      <c r="IA16" s="9"/>
      <c r="IB16" s="72" t="str">
        <f t="shared" si="18"/>
        <v/>
      </c>
      <c r="IC16" s="16" t="str">
        <f>IF(IC15="","",IF(IC15=【別紙３】!$E$35,"",IF(MONTH(IC15)=MONTH(IC15+1),IC15+1,"")))</f>
        <v/>
      </c>
      <c r="ID16" s="13" t="str">
        <f>IF(COUNTIF(祝日一覧!$E$2:$E$142,IC16),"○",IF(IG16&lt;&gt;"","○",""))</f>
        <v/>
      </c>
      <c r="IE16" s="26"/>
      <c r="IF16" s="56" t="str">
        <f t="shared" ref="IF16:IF46" si="96">IF(OR(IB16="土",IB16="日"),IF(ID16="○","","○"),"")</f>
        <v/>
      </c>
      <c r="IG16" s="56"/>
      <c r="IH16" s="153"/>
      <c r="II16" s="154"/>
      <c r="IJ16" s="9"/>
      <c r="IM16" s="9"/>
      <c r="IN16" s="9"/>
      <c r="IO16" s="72" t="str">
        <f t="shared" si="19"/>
        <v/>
      </c>
      <c r="IP16" s="16" t="str">
        <f>IF(IP15="","",IF(IP15=【別紙３】!$E$35,"",IF(MONTH(IP15)=MONTH(IP15+1),IP15+1,"")))</f>
        <v/>
      </c>
      <c r="IQ16" s="13" t="str">
        <f>IF(COUNTIF(祝日一覧!$E$2:$E$142,IP16),"○",IF(IT16&lt;&gt;"","○",""))</f>
        <v/>
      </c>
      <c r="IR16" s="26"/>
      <c r="IS16" s="56" t="str">
        <f t="shared" ref="IS16:IS46" si="97">IF(OR(IO16="土",IO16="日"),IF(IQ16="○","","○"),"")</f>
        <v/>
      </c>
      <c r="IT16" s="56"/>
      <c r="IU16" s="153"/>
      <c r="IV16" s="154"/>
      <c r="IW16" s="9"/>
      <c r="IZ16" s="9"/>
      <c r="JA16" s="9"/>
      <c r="JB16" s="72" t="str">
        <f t="shared" si="20"/>
        <v/>
      </c>
      <c r="JC16" s="16" t="str">
        <f>IF(JC15="","",IF(JC15=【別紙３】!$E$35,"",IF(MONTH(JC15)=MONTH(JC15+1),JC15+1,"")))</f>
        <v/>
      </c>
      <c r="JD16" s="13" t="str">
        <f>IF(COUNTIF(祝日一覧!$E$2:$E$142,JC16),"○",IF(JG16&lt;&gt;"","○",""))</f>
        <v/>
      </c>
      <c r="JE16" s="26"/>
      <c r="JF16" s="56" t="str">
        <f t="shared" ref="JF16:JF46" si="98">IF(OR(JB16="土",JB16="日"),IF(JD16="○","","○"),"")</f>
        <v/>
      </c>
      <c r="JG16" s="56"/>
      <c r="JH16" s="153"/>
      <c r="JI16" s="154"/>
      <c r="JJ16" s="9"/>
      <c r="JM16" s="9"/>
      <c r="JN16" s="9"/>
      <c r="JO16" s="72" t="str">
        <f t="shared" si="21"/>
        <v/>
      </c>
      <c r="JP16" s="16" t="str">
        <f>IF(JP15="","",IF(JP15=【別紙３】!$E$35,"",IF(MONTH(JP15)=MONTH(JP15+1),JP15+1,"")))</f>
        <v/>
      </c>
      <c r="JQ16" s="13" t="str">
        <f>IF(COUNTIF(祝日一覧!$E$2:$E$142,JP16),"○",IF(JT16&lt;&gt;"","○",""))</f>
        <v/>
      </c>
      <c r="JR16" s="26"/>
      <c r="JS16" s="56" t="str">
        <f t="shared" ref="JS16:JS46" si="99">IF(OR(JO16="土",JO16="日"),IF(JQ16="○","","○"),"")</f>
        <v/>
      </c>
      <c r="JT16" s="56"/>
      <c r="JU16" s="153"/>
      <c r="JV16" s="154"/>
      <c r="JW16" s="9"/>
      <c r="JZ16" s="9"/>
      <c r="KA16" s="9"/>
      <c r="KB16" s="72" t="str">
        <f t="shared" si="22"/>
        <v/>
      </c>
      <c r="KC16" s="16" t="str">
        <f>IF(KC15="","",IF(KC15=【別紙３】!$E$35,"",IF(MONTH(KC15)=MONTH(KC15+1),KC15+1,"")))</f>
        <v/>
      </c>
      <c r="KD16" s="13" t="str">
        <f>IF(COUNTIF(祝日一覧!$E$2:$E$142,KC16),"○",IF(KG16&lt;&gt;"","○",""))</f>
        <v/>
      </c>
      <c r="KE16" s="26"/>
      <c r="KF16" s="56" t="str">
        <f t="shared" ref="KF16:KF46" si="100">IF(OR(KB16="土",KB16="日"),IF(KD16="○","","○"),"")</f>
        <v/>
      </c>
      <c r="KG16" s="56"/>
      <c r="KH16" s="153"/>
      <c r="KI16" s="154"/>
      <c r="KJ16" s="9"/>
      <c r="KM16" s="9"/>
      <c r="KN16" s="9"/>
      <c r="KO16" s="72" t="str">
        <f t="shared" si="23"/>
        <v/>
      </c>
      <c r="KP16" s="16" t="str">
        <f>IF(KP15="","",IF(KP15=【別紙３】!$E$35,"",IF(MONTH(KP15)=MONTH(KP15+1),KP15+1,"")))</f>
        <v/>
      </c>
      <c r="KQ16" s="13" t="str">
        <f>IF(COUNTIF(祝日一覧!$E$2:$E$142,KP16),"○",IF(KT16&lt;&gt;"","○",""))</f>
        <v/>
      </c>
      <c r="KR16" s="26"/>
      <c r="KS16" s="56" t="str">
        <f t="shared" ref="KS16:KS46" si="101">IF(OR(KO16="土",KO16="日"),IF(KQ16="○","","○"),"")</f>
        <v/>
      </c>
      <c r="KT16" s="56"/>
      <c r="KU16" s="153"/>
      <c r="KV16" s="154"/>
      <c r="KW16" s="9"/>
      <c r="KZ16" s="9"/>
      <c r="LA16" s="9"/>
      <c r="LB16" s="72" t="str">
        <f t="shared" si="24"/>
        <v/>
      </c>
      <c r="LC16" s="16" t="str">
        <f>IF(LC15="","",IF(LC15=【別紙３】!$E$35,"",IF(MONTH(LC15)=MONTH(LC15+1),LC15+1,"")))</f>
        <v/>
      </c>
      <c r="LD16" s="13" t="str">
        <f>IF(COUNTIF(祝日一覧!$E$2:$E$142,LC16),"○",IF(LG16&lt;&gt;"","○",""))</f>
        <v/>
      </c>
      <c r="LE16" s="26"/>
      <c r="LF16" s="56" t="str">
        <f t="shared" ref="LF16:LF46" si="102">IF(OR(LB16="土",LB16="日"),IF(LD16="○","","○"),"")</f>
        <v/>
      </c>
      <c r="LG16" s="56"/>
      <c r="LH16" s="153"/>
      <c r="LI16" s="154"/>
      <c r="LJ16" s="9"/>
      <c r="LM16" s="9"/>
      <c r="LN16" s="9"/>
      <c r="LO16" s="72" t="str">
        <f t="shared" si="25"/>
        <v/>
      </c>
      <c r="LP16" s="16" t="str">
        <f>IF(LP15="","",IF(LP15=【別紙３】!$E$35,"",IF(MONTH(LP15)=MONTH(LP15+1),LP15+1,"")))</f>
        <v/>
      </c>
      <c r="LQ16" s="13" t="str">
        <f>IF(COUNTIF(祝日一覧!$E$2:$E$142,LP16),"○",IF(LT16&lt;&gt;"","○",""))</f>
        <v/>
      </c>
      <c r="LR16" s="26"/>
      <c r="LS16" s="56" t="str">
        <f t="shared" ref="LS16:LS46" si="103">IF(OR(LO16="土",LO16="日"),IF(LQ16="○","","○"),"")</f>
        <v/>
      </c>
      <c r="LT16" s="56"/>
      <c r="LU16" s="153"/>
      <c r="LV16" s="154"/>
      <c r="LW16" s="9"/>
      <c r="LZ16" s="9"/>
      <c r="MA16" s="9"/>
      <c r="MB16" s="72" t="str">
        <f t="shared" si="26"/>
        <v/>
      </c>
      <c r="MC16" s="16" t="str">
        <f>IF(MC15="","",IF(MC15=【別紙３】!$E$35,"",IF(MONTH(MC15)=MONTH(MC15+1),MC15+1,"")))</f>
        <v/>
      </c>
      <c r="MD16" s="13" t="str">
        <f>IF(COUNTIF(祝日一覧!$E$2:$E$142,MC16),"○",IF(MG16&lt;&gt;"","○",""))</f>
        <v/>
      </c>
      <c r="ME16" s="26"/>
      <c r="MF16" s="56" t="str">
        <f t="shared" ref="MF16:MF46" si="104">IF(OR(MB16="土",MB16="日"),IF(MD16="○","","○"),"")</f>
        <v/>
      </c>
      <c r="MG16" s="56"/>
      <c r="MH16" s="153"/>
      <c r="MI16" s="154"/>
      <c r="MJ16" s="9"/>
      <c r="MM16" s="9"/>
      <c r="MN16" s="9"/>
      <c r="MO16" s="72" t="str">
        <f t="shared" si="27"/>
        <v/>
      </c>
      <c r="MP16" s="16" t="str">
        <f>IF(MP15="","",IF(MP15=【別紙３】!$E$35,"",IF(MONTH(MP15)=MONTH(MP15+1),MP15+1,"")))</f>
        <v/>
      </c>
      <c r="MQ16" s="13" t="str">
        <f>IF(COUNTIF(祝日一覧!$E$2:$E$142,MP16),"○",IF(MT16&lt;&gt;"","○",""))</f>
        <v/>
      </c>
      <c r="MR16" s="26"/>
      <c r="MS16" s="56" t="str">
        <f t="shared" ref="MS16:MS46" si="105">IF(OR(MO16="土",MO16="日"),IF(MQ16="○","","○"),"")</f>
        <v/>
      </c>
      <c r="MT16" s="56"/>
      <c r="MU16" s="153"/>
      <c r="MV16" s="154"/>
      <c r="MW16" s="9"/>
      <c r="MZ16" s="9"/>
      <c r="NA16" s="9"/>
      <c r="NB16" s="72" t="str">
        <f t="shared" si="28"/>
        <v/>
      </c>
      <c r="NC16" s="16" t="str">
        <f>IF(NC15="","",IF(NC15=【別紙３】!$E$35,"",IF(MONTH(NC15)=MONTH(NC15+1),NC15+1,"")))</f>
        <v/>
      </c>
      <c r="ND16" s="13" t="str">
        <f>IF(COUNTIF(祝日一覧!$E$2:$E$142,NC16),"○",IF(NG16&lt;&gt;"","○",""))</f>
        <v/>
      </c>
      <c r="NE16" s="26"/>
      <c r="NF16" s="56" t="str">
        <f t="shared" ref="NF16:NF46" si="106">IF(OR(NB16="土",NB16="日"),IF(ND16="○","","○"),"")</f>
        <v/>
      </c>
      <c r="NG16" s="56"/>
      <c r="NH16" s="153"/>
      <c r="NI16" s="154"/>
      <c r="NJ16" s="9"/>
      <c r="NM16" s="9"/>
      <c r="NN16" s="9"/>
      <c r="NO16" s="72" t="str">
        <f t="shared" si="29"/>
        <v/>
      </c>
      <c r="NP16" s="16" t="str">
        <f>IF(NP15="","",IF(NP15=【別紙３】!$E$35,"",IF(MONTH(NP15)=MONTH(NP15+1),NP15+1,"")))</f>
        <v/>
      </c>
      <c r="NQ16" s="13" t="str">
        <f>IF(COUNTIF(祝日一覧!$E$2:$E$142,NP16),"○",IF(NT16&lt;&gt;"","○",""))</f>
        <v/>
      </c>
      <c r="NR16" s="26"/>
      <c r="NS16" s="56" t="str">
        <f t="shared" ref="NS16:NS46" si="107">IF(OR(NO16="土",NO16="日"),IF(NQ16="○","","○"),"")</f>
        <v/>
      </c>
      <c r="NT16" s="56"/>
      <c r="NU16" s="153"/>
      <c r="NV16" s="154"/>
      <c r="NW16" s="9"/>
      <c r="NZ16" s="9"/>
      <c r="OA16" s="9"/>
      <c r="OB16" s="72" t="str">
        <f t="shared" si="30"/>
        <v/>
      </c>
      <c r="OC16" s="16" t="str">
        <f>IF(OC15="","",IF(OC15=【別紙３】!$E$35,"",IF(MONTH(OC15)=MONTH(OC15+1),OC15+1,"")))</f>
        <v/>
      </c>
      <c r="OD16" s="13" t="str">
        <f>IF(COUNTIF(祝日一覧!$E$2:$E$142,OC16),"○",IF(OG16&lt;&gt;"","○",""))</f>
        <v/>
      </c>
      <c r="OE16" s="26"/>
      <c r="OF16" s="56" t="str">
        <f t="shared" ref="OF16:OF46" si="108">IF(OR(OB16="土",OB16="日"),IF(OD16="○","","○"),"")</f>
        <v/>
      </c>
      <c r="OG16" s="56"/>
      <c r="OH16" s="153"/>
      <c r="OI16" s="154"/>
      <c r="OJ16" s="9"/>
      <c r="OM16" s="9"/>
      <c r="ON16" s="9"/>
      <c r="OO16" s="72" t="str">
        <f t="shared" si="31"/>
        <v/>
      </c>
      <c r="OP16" s="16" t="str">
        <f>IF(OP15="","",IF(OP15=【別紙３】!$E$35,"",IF(MONTH(OP15)=MONTH(OP15+1),OP15+1,"")))</f>
        <v/>
      </c>
      <c r="OQ16" s="13" t="str">
        <f>IF(COUNTIF(祝日一覧!$E$2:$E$142,OP16),"○",IF(OT16&lt;&gt;"","○",""))</f>
        <v/>
      </c>
      <c r="OR16" s="26"/>
      <c r="OS16" s="56" t="str">
        <f t="shared" ref="OS16:OS46" si="109">IF(OR(OO16="土",OO16="日"),IF(OQ16="○","","○"),"")</f>
        <v/>
      </c>
      <c r="OT16" s="56"/>
      <c r="OU16" s="153"/>
      <c r="OV16" s="154"/>
      <c r="OW16" s="9"/>
      <c r="OZ16" s="9"/>
      <c r="PA16" s="9"/>
      <c r="PB16" s="72" t="str">
        <f t="shared" si="32"/>
        <v/>
      </c>
      <c r="PC16" s="16" t="str">
        <f>IF(PC15="","",IF(PC15=【別紙３】!$E$35,"",IF(MONTH(PC15)=MONTH(PC15+1),PC15+1,"")))</f>
        <v/>
      </c>
      <c r="PD16" s="13" t="str">
        <f>IF(COUNTIF(祝日一覧!$E$2:$E$142,PC16),"○",IF(PG16&lt;&gt;"","○",""))</f>
        <v/>
      </c>
      <c r="PE16" s="26"/>
      <c r="PF16" s="56" t="str">
        <f t="shared" ref="PF16:PF46" si="110">IF(OR(PB16="土",PB16="日"),IF(PD16="○","","○"),"")</f>
        <v/>
      </c>
      <c r="PG16" s="56"/>
      <c r="PH16" s="153"/>
      <c r="PI16" s="154"/>
      <c r="PJ16" s="9"/>
      <c r="PM16" s="9"/>
      <c r="PN16" s="9"/>
      <c r="PO16" s="72" t="str">
        <f t="shared" si="33"/>
        <v/>
      </c>
      <c r="PP16" s="16" t="str">
        <f>IF(PP15="","",IF(PP15=【別紙３】!$E$35,"",IF(MONTH(PP15)=MONTH(PP15+1),PP15+1,"")))</f>
        <v/>
      </c>
      <c r="PQ16" s="13" t="str">
        <f>IF(COUNTIF(祝日一覧!$E$2:$E$142,PP16),"○",IF(PT16&lt;&gt;"","○",""))</f>
        <v/>
      </c>
      <c r="PR16" s="26"/>
      <c r="PS16" s="56" t="str">
        <f t="shared" ref="PS16:PS46" si="111">IF(OR(PO16="土",PO16="日"),IF(PQ16="○","","○"),"")</f>
        <v/>
      </c>
      <c r="PT16" s="56"/>
      <c r="PU16" s="153"/>
      <c r="PV16" s="154"/>
      <c r="PW16" s="9"/>
      <c r="PZ16" s="9"/>
      <c r="QA16" s="9"/>
      <c r="QB16" s="72" t="str">
        <f t="shared" si="34"/>
        <v/>
      </c>
      <c r="QC16" s="16" t="str">
        <f>IF(QC15="","",IF(QC15=【別紙３】!$E$35,"",IF(MONTH(QC15)=MONTH(QC15+1),QC15+1,"")))</f>
        <v/>
      </c>
      <c r="QD16" s="13" t="str">
        <f>IF(COUNTIF(祝日一覧!$E$2:$E$142,QC16),"○",IF(QG16&lt;&gt;"","○",""))</f>
        <v/>
      </c>
      <c r="QE16" s="26"/>
      <c r="QF16" s="56" t="str">
        <f t="shared" ref="QF16:QF46" si="112">IF(OR(QB16="土",QB16="日"),IF(QD16="○","","○"),"")</f>
        <v/>
      </c>
      <c r="QG16" s="56"/>
      <c r="QH16" s="153"/>
      <c r="QI16" s="154"/>
      <c r="QJ16" s="9"/>
      <c r="QM16" s="9"/>
      <c r="QN16" s="9"/>
      <c r="QO16" s="72" t="str">
        <f t="shared" si="35"/>
        <v/>
      </c>
      <c r="QP16" s="16" t="str">
        <f>IF(QP15="","",IF(QP15=【別紙３】!$E$35,"",IF(MONTH(QP15)=MONTH(QP15+1),QP15+1,"")))</f>
        <v/>
      </c>
      <c r="QQ16" s="13" t="str">
        <f>IF(COUNTIF(祝日一覧!$E$2:$E$142,QP16),"○",IF(QT16&lt;&gt;"","○",""))</f>
        <v/>
      </c>
      <c r="QR16" s="26"/>
      <c r="QS16" s="56" t="str">
        <f t="shared" ref="QS16:QS46" si="113">IF(OR(QO16="土",QO16="日"),IF(QQ16="○","","○"),"")</f>
        <v/>
      </c>
      <c r="QT16" s="56"/>
      <c r="QU16" s="153"/>
      <c r="QV16" s="154"/>
      <c r="QW16" s="9"/>
      <c r="QZ16" s="9"/>
      <c r="RA16" s="9"/>
      <c r="RB16" s="72" t="str">
        <f t="shared" si="36"/>
        <v/>
      </c>
      <c r="RC16" s="16" t="str">
        <f>IF(RC15="","",IF(RC15=【別紙３】!$E$35,"",IF(MONTH(RC15)=MONTH(RC15+1),RC15+1,"")))</f>
        <v/>
      </c>
      <c r="RD16" s="13" t="str">
        <f>IF(COUNTIF(祝日一覧!$E$2:$E$142,RC16),"○",IF(RG16&lt;&gt;"","○",""))</f>
        <v/>
      </c>
      <c r="RE16" s="26"/>
      <c r="RF16" s="56" t="str">
        <f t="shared" ref="RF16:RF46" si="114">IF(OR(RB16="土",RB16="日"),IF(RD16="○","","○"),"")</f>
        <v/>
      </c>
      <c r="RG16" s="56"/>
      <c r="RH16" s="153"/>
      <c r="RI16" s="154"/>
      <c r="RJ16" s="9"/>
      <c r="RM16" s="9"/>
      <c r="RN16" s="9"/>
      <c r="RO16" s="72" t="str">
        <f t="shared" si="37"/>
        <v/>
      </c>
      <c r="RP16" s="16" t="str">
        <f>IF(RP15="","",IF(RP15=【別紙３】!$E$35,"",IF(MONTH(RP15)=MONTH(RP15+1),RP15+1,"")))</f>
        <v/>
      </c>
      <c r="RQ16" s="13" t="str">
        <f>IF(COUNTIF(祝日一覧!$E$2:$E$142,RP16),"○",IF(RT16&lt;&gt;"","○",""))</f>
        <v/>
      </c>
      <c r="RR16" s="26"/>
      <c r="RS16" s="56" t="str">
        <f t="shared" ref="RS16:RS46" si="115">IF(OR(RO16="土",RO16="日"),IF(RQ16="○","","○"),"")</f>
        <v/>
      </c>
      <c r="RT16" s="56"/>
      <c r="RU16" s="153"/>
      <c r="RV16" s="154"/>
      <c r="RW16" s="9"/>
      <c r="RZ16" s="9"/>
      <c r="SA16" s="9"/>
      <c r="SB16" s="72" t="str">
        <f t="shared" si="38"/>
        <v/>
      </c>
      <c r="SC16" s="16" t="str">
        <f>IF(SC15="","",IF(SC15=【別紙３】!$E$35,"",IF(MONTH(SC15)=MONTH(SC15+1),SC15+1,"")))</f>
        <v/>
      </c>
      <c r="SD16" s="13" t="str">
        <f>IF(COUNTIF(祝日一覧!$E$2:$E$142,SC16),"○",IF(SG16&lt;&gt;"","○",""))</f>
        <v/>
      </c>
      <c r="SE16" s="26"/>
      <c r="SF16" s="56" t="str">
        <f t="shared" ref="SF16:SF46" si="116">IF(OR(SB16="土",SB16="日"),IF(SD16="○","","○"),"")</f>
        <v/>
      </c>
      <c r="SG16" s="56"/>
      <c r="SH16" s="153"/>
      <c r="SI16" s="154"/>
      <c r="SJ16" s="9"/>
      <c r="SM16" s="9"/>
    </row>
    <row r="17" spans="1:507" ht="15.6" customHeight="1">
      <c r="A17" s="9"/>
      <c r="B17" s="15" t="str">
        <f t="shared" si="0"/>
        <v/>
      </c>
      <c r="C17" s="16" t="str">
        <f t="shared" si="78"/>
        <v/>
      </c>
      <c r="D17" s="13" t="str">
        <f>IF(COUNTIF(祝日一覧!$E$2:$E$142,C17),"○",IF(G17&lt;&gt;"","○",""))</f>
        <v/>
      </c>
      <c r="E17" s="27"/>
      <c r="F17" s="56" t="str">
        <f t="shared" si="39"/>
        <v/>
      </c>
      <c r="G17" s="56"/>
      <c r="H17" s="153"/>
      <c r="I17" s="154"/>
      <c r="J17" s="54"/>
      <c r="K17" s="218" t="s">
        <v>60</v>
      </c>
      <c r="L17" s="218"/>
      <c r="M17" s="9"/>
      <c r="N17" s="9"/>
      <c r="O17" s="15" t="str">
        <f t="shared" si="1"/>
        <v>月</v>
      </c>
      <c r="P17" s="16">
        <f>IF(P16="","",IF(P16=【別紙３】!$E$35,"",IF(MONTH(P16)=MONTH(P16+1),P16+1,"")))</f>
        <v>44417</v>
      </c>
      <c r="Q17" s="13" t="str">
        <f>IF(COUNTIF(祝日一覧!$E$2:$E$142,P17),"○",IF(T17&lt;&gt;"","○",""))</f>
        <v/>
      </c>
      <c r="R17" s="27"/>
      <c r="S17" s="56" t="str">
        <f t="shared" si="79"/>
        <v/>
      </c>
      <c r="T17" s="56"/>
      <c r="U17" s="153"/>
      <c r="V17" s="154"/>
      <c r="W17" s="9"/>
      <c r="X17" s="149" t="s">
        <v>60</v>
      </c>
      <c r="Y17" s="150"/>
      <c r="Z17" s="9"/>
      <c r="AA17" s="9"/>
      <c r="AB17" s="15" t="str">
        <f t="shared" si="2"/>
        <v>木</v>
      </c>
      <c r="AC17" s="16">
        <f>IF(AC16="","",IF(AC16=【別紙３】!$E$35,"",IF(MONTH(AC16)=MONTH(AC16+1),AC16+1,"")))</f>
        <v>44448</v>
      </c>
      <c r="AD17" s="13" t="str">
        <f>IF(COUNTIF(祝日一覧!$E$2:$E$142,AC17),"○",IF(AG17&lt;&gt;"","○",""))</f>
        <v/>
      </c>
      <c r="AE17" s="27"/>
      <c r="AF17" s="56" t="str">
        <f t="shared" si="80"/>
        <v/>
      </c>
      <c r="AG17" s="56"/>
      <c r="AH17" s="153"/>
      <c r="AI17" s="154"/>
      <c r="AJ17" s="9"/>
      <c r="AK17" s="149" t="s">
        <v>60</v>
      </c>
      <c r="AL17" s="150"/>
      <c r="AM17" s="9"/>
      <c r="AN17" s="9"/>
      <c r="AO17" s="15" t="str">
        <f t="shared" si="3"/>
        <v>土</v>
      </c>
      <c r="AP17" s="16">
        <f>IF(AP16="","",IF(AP16=【別紙３】!$E$35,"",IF(MONTH(AP16)=MONTH(AP16+1),AP16+1,"")))</f>
        <v>44478</v>
      </c>
      <c r="AQ17" s="13" t="str">
        <f>IF(COUNTIF(祝日一覧!$E$2:$E$142,AP17),"○",IF(AT17&lt;&gt;"","○",""))</f>
        <v/>
      </c>
      <c r="AR17" s="27"/>
      <c r="AS17" s="56" t="str">
        <f t="shared" si="81"/>
        <v>○</v>
      </c>
      <c r="AT17" s="56"/>
      <c r="AU17" s="153"/>
      <c r="AV17" s="154"/>
      <c r="AW17" s="9"/>
      <c r="AX17" s="149" t="s">
        <v>60</v>
      </c>
      <c r="AY17" s="150"/>
      <c r="AZ17" s="9"/>
      <c r="BA17" s="9"/>
      <c r="BB17" s="15" t="str">
        <f t="shared" si="4"/>
        <v>火</v>
      </c>
      <c r="BC17" s="16">
        <f>IF(BC16="","",IF(BC16=【別紙３】!$E$35,"",IF(MONTH(BC16)=MONTH(BC16+1),BC16+1,"")))</f>
        <v>44509</v>
      </c>
      <c r="BD17" s="13" t="str">
        <f>IF(COUNTIF(祝日一覧!$E$2:$E$142,BC17),"○",IF(BG17&lt;&gt;"","○",""))</f>
        <v/>
      </c>
      <c r="BE17" s="27"/>
      <c r="BF17" s="56" t="str">
        <f t="shared" si="82"/>
        <v/>
      </c>
      <c r="BG17" s="56"/>
      <c r="BH17" s="153"/>
      <c r="BI17" s="154"/>
      <c r="BJ17" s="9"/>
      <c r="BK17" s="149" t="s">
        <v>60</v>
      </c>
      <c r="BL17" s="150"/>
      <c r="BM17" s="9"/>
      <c r="BN17" s="9"/>
      <c r="BO17" s="15" t="str">
        <f t="shared" si="5"/>
        <v>木</v>
      </c>
      <c r="BP17" s="16">
        <f>IF(BP16="","",IF(BP16=【別紙３】!$E$35,"",IF(MONTH(BP16)=MONTH(BP16+1),BP16+1,"")))</f>
        <v>44539</v>
      </c>
      <c r="BQ17" s="13" t="str">
        <f>IF(COUNTIF(祝日一覧!$E$2:$E$142,BP17),"○",IF(BT17&lt;&gt;"","○",""))</f>
        <v/>
      </c>
      <c r="BR17" s="27"/>
      <c r="BS17" s="56" t="str">
        <f t="shared" si="83"/>
        <v/>
      </c>
      <c r="BT17" s="56"/>
      <c r="BU17" s="153"/>
      <c r="BV17" s="154"/>
      <c r="BW17" s="9"/>
      <c r="BX17" s="149" t="s">
        <v>60</v>
      </c>
      <c r="BY17" s="150"/>
      <c r="BZ17" s="9"/>
      <c r="CA17" s="9"/>
      <c r="CB17" s="15" t="str">
        <f t="shared" si="6"/>
        <v>日</v>
      </c>
      <c r="CC17" s="16">
        <f>IF(CC16="","",IF(CC16=【別紙３】!$E$35,"",IF(MONTH(CC16)=MONTH(CC16+1),CC16+1,"")))</f>
        <v>44570</v>
      </c>
      <c r="CD17" s="13" t="str">
        <f>IF(COUNTIF(祝日一覧!$E$2:$E$142,CC17),"○",IF(CG17&lt;&gt;"","○",""))</f>
        <v/>
      </c>
      <c r="CE17" s="27"/>
      <c r="CF17" s="56" t="str">
        <f t="shared" si="84"/>
        <v>○</v>
      </c>
      <c r="CG17" s="56"/>
      <c r="CH17" s="153"/>
      <c r="CI17" s="154"/>
      <c r="CJ17" s="9"/>
      <c r="CK17" s="149" t="s">
        <v>60</v>
      </c>
      <c r="CL17" s="150"/>
      <c r="CM17" s="9"/>
      <c r="CN17" s="9"/>
      <c r="CO17" s="15" t="str">
        <f t="shared" si="7"/>
        <v/>
      </c>
      <c r="CP17" s="16" t="str">
        <f>IF(CP16="","",IF(CP16=【別紙３】!$E$35,"",IF(MONTH(CP16)=MONTH(CP16+1),CP16+1,"")))</f>
        <v/>
      </c>
      <c r="CQ17" s="13" t="str">
        <f>IF(COUNTIF(祝日一覧!$E$2:$E$142,CP17),"○",IF(CT17&lt;&gt;"","○",""))</f>
        <v/>
      </c>
      <c r="CR17" s="27"/>
      <c r="CS17" s="56" t="str">
        <f t="shared" si="85"/>
        <v/>
      </c>
      <c r="CT17" s="56"/>
      <c r="CU17" s="153"/>
      <c r="CV17" s="154"/>
      <c r="CW17" s="9"/>
      <c r="CX17" s="149" t="s">
        <v>60</v>
      </c>
      <c r="CY17" s="150"/>
      <c r="CZ17" s="9"/>
      <c r="DA17" s="9"/>
      <c r="DB17" s="15" t="str">
        <f t="shared" si="8"/>
        <v/>
      </c>
      <c r="DC17" s="16" t="str">
        <f>IF(DC16="","",IF(DC16=【別紙３】!$E$35,"",IF(MONTH(DC16)=MONTH(DC16+1),DC16+1,"")))</f>
        <v/>
      </c>
      <c r="DD17" s="13" t="str">
        <f>IF(COUNTIF(祝日一覧!$E$2:$E$142,DC17),"○",IF(DG17&lt;&gt;"","○",""))</f>
        <v/>
      </c>
      <c r="DE17" s="27"/>
      <c r="DF17" s="56" t="str">
        <f t="shared" si="86"/>
        <v/>
      </c>
      <c r="DG17" s="56"/>
      <c r="DH17" s="153"/>
      <c r="DI17" s="154"/>
      <c r="DJ17" s="9"/>
      <c r="DK17" s="149" t="s">
        <v>60</v>
      </c>
      <c r="DL17" s="150"/>
      <c r="DM17" s="9"/>
      <c r="DN17" s="9"/>
      <c r="DO17" s="15" t="str">
        <f t="shared" si="9"/>
        <v/>
      </c>
      <c r="DP17" s="16" t="str">
        <f>IF(DP16="","",IF(DP16=【別紙３】!$E$35,"",IF(MONTH(DP16)=MONTH(DP16+1),DP16+1,"")))</f>
        <v/>
      </c>
      <c r="DQ17" s="13" t="str">
        <f>IF(COUNTIF(祝日一覧!$E$2:$E$142,DP17),"○",IF(DT17&lt;&gt;"","○",""))</f>
        <v/>
      </c>
      <c r="DR17" s="27"/>
      <c r="DS17" s="56" t="str">
        <f t="shared" si="87"/>
        <v/>
      </c>
      <c r="DT17" s="56"/>
      <c r="DU17" s="153"/>
      <c r="DV17" s="154"/>
      <c r="DW17" s="9"/>
      <c r="DX17" s="149" t="s">
        <v>60</v>
      </c>
      <c r="DY17" s="150"/>
      <c r="DZ17" s="9"/>
      <c r="EA17" s="9"/>
      <c r="EB17" s="15" t="str">
        <f t="shared" si="10"/>
        <v/>
      </c>
      <c r="EC17" s="16" t="str">
        <f>IF(EC16="","",IF(EC16=【別紙３】!$E$35,"",IF(MONTH(EC16)=MONTH(EC16+1),EC16+1,"")))</f>
        <v/>
      </c>
      <c r="ED17" s="13" t="str">
        <f>IF(COUNTIF(祝日一覧!$E$2:$E$142,EC17),"○",IF(EG17&lt;&gt;"","○",""))</f>
        <v/>
      </c>
      <c r="EE17" s="27"/>
      <c r="EF17" s="56" t="str">
        <f t="shared" si="88"/>
        <v/>
      </c>
      <c r="EG17" s="56"/>
      <c r="EH17" s="153"/>
      <c r="EI17" s="154"/>
      <c r="EJ17" s="9"/>
      <c r="EK17" s="149" t="s">
        <v>60</v>
      </c>
      <c r="EL17" s="150"/>
      <c r="EM17" s="9"/>
      <c r="EN17" s="9"/>
      <c r="EO17" s="15" t="str">
        <f t="shared" si="11"/>
        <v/>
      </c>
      <c r="EP17" s="16" t="str">
        <f>IF(EP16="","",IF(EP16=【別紙３】!$E$35,"",IF(MONTH(EP16)=MONTH(EP16+1),EP16+1,"")))</f>
        <v/>
      </c>
      <c r="EQ17" s="13" t="str">
        <f>IF(COUNTIF(祝日一覧!$E$2:$E$142,EP17),"○",IF(ET17&lt;&gt;"","○",""))</f>
        <v/>
      </c>
      <c r="ER17" s="27"/>
      <c r="ES17" s="56" t="str">
        <f t="shared" si="89"/>
        <v/>
      </c>
      <c r="ET17" s="56"/>
      <c r="EU17" s="153"/>
      <c r="EV17" s="154"/>
      <c r="EW17" s="9"/>
      <c r="EX17" s="149" t="s">
        <v>60</v>
      </c>
      <c r="EY17" s="150"/>
      <c r="EZ17" s="9"/>
      <c r="FA17" s="9"/>
      <c r="FB17" s="15" t="str">
        <f t="shared" si="12"/>
        <v/>
      </c>
      <c r="FC17" s="16" t="str">
        <f>IF(FC16="","",IF(FC16=【別紙３】!$E$35,"",IF(MONTH(FC16)=MONTH(FC16+1),FC16+1,"")))</f>
        <v/>
      </c>
      <c r="FD17" s="13" t="str">
        <f>IF(COUNTIF(祝日一覧!$E$2:$E$142,FC17),"○",IF(FG17&lt;&gt;"","○",""))</f>
        <v/>
      </c>
      <c r="FE17" s="27"/>
      <c r="FF17" s="56" t="str">
        <f t="shared" si="90"/>
        <v/>
      </c>
      <c r="FG17" s="56"/>
      <c r="FH17" s="153"/>
      <c r="FI17" s="154"/>
      <c r="FJ17" s="9"/>
      <c r="FK17" s="149" t="s">
        <v>60</v>
      </c>
      <c r="FL17" s="150"/>
      <c r="FM17" s="9"/>
      <c r="FN17" s="9"/>
      <c r="FO17" s="15" t="str">
        <f t="shared" si="13"/>
        <v/>
      </c>
      <c r="FP17" s="16" t="str">
        <f>IF(FP16="","",IF(FP16=【別紙３】!$E$35,"",IF(MONTH(FP16)=MONTH(FP16+1),FP16+1,"")))</f>
        <v/>
      </c>
      <c r="FQ17" s="13" t="str">
        <f>IF(COUNTIF(祝日一覧!$E$2:$E$142,FP17),"○",IF(FT17&lt;&gt;"","○",""))</f>
        <v/>
      </c>
      <c r="FR17" s="27"/>
      <c r="FS17" s="56" t="str">
        <f t="shared" si="91"/>
        <v/>
      </c>
      <c r="FT17" s="56"/>
      <c r="FU17" s="153"/>
      <c r="FV17" s="154"/>
      <c r="FW17" s="9"/>
      <c r="FX17" s="149" t="s">
        <v>60</v>
      </c>
      <c r="FY17" s="150"/>
      <c r="FZ17" s="9"/>
      <c r="GA17" s="9"/>
      <c r="GB17" s="15" t="str">
        <f t="shared" si="14"/>
        <v/>
      </c>
      <c r="GC17" s="16" t="str">
        <f>IF(GC16="","",IF(GC16=【別紙３】!$E$35,"",IF(MONTH(GC16)=MONTH(GC16+1),GC16+1,"")))</f>
        <v/>
      </c>
      <c r="GD17" s="13" t="str">
        <f>IF(COUNTIF(祝日一覧!$E$2:$E$142,GC17),"○",IF(GG17&lt;&gt;"","○",""))</f>
        <v/>
      </c>
      <c r="GE17" s="26"/>
      <c r="GF17" s="56" t="str">
        <f t="shared" si="92"/>
        <v/>
      </c>
      <c r="GG17" s="56"/>
      <c r="GH17" s="153"/>
      <c r="GI17" s="154"/>
      <c r="GJ17" s="9"/>
      <c r="GK17" s="149" t="s">
        <v>60</v>
      </c>
      <c r="GL17" s="150"/>
      <c r="GM17" s="9"/>
      <c r="GN17" s="9"/>
      <c r="GO17" s="15" t="str">
        <f t="shared" si="15"/>
        <v/>
      </c>
      <c r="GP17" s="16" t="str">
        <f>IF(GP16="","",IF(GP16=【別紙３】!$E$35,"",IF(MONTH(GP16)=MONTH(GP16+1),GP16+1,"")))</f>
        <v/>
      </c>
      <c r="GQ17" s="13" t="str">
        <f>IF(COUNTIF(祝日一覧!$E$2:$E$142,GP17),"○",IF(GT17&lt;&gt;"","○",""))</f>
        <v/>
      </c>
      <c r="GR17" s="26"/>
      <c r="GS17" s="56" t="str">
        <f t="shared" si="93"/>
        <v/>
      </c>
      <c r="GT17" s="56"/>
      <c r="GU17" s="153"/>
      <c r="GV17" s="154"/>
      <c r="GW17" s="9"/>
      <c r="GX17" s="149" t="s">
        <v>60</v>
      </c>
      <c r="GY17" s="150"/>
      <c r="GZ17" s="9"/>
      <c r="HA17" s="9"/>
      <c r="HB17" s="15" t="str">
        <f t="shared" si="16"/>
        <v/>
      </c>
      <c r="HC17" s="16" t="str">
        <f>IF(HC16="","",IF(HC16=【別紙３】!$E$35,"",IF(MONTH(HC16)=MONTH(HC16+1),HC16+1,"")))</f>
        <v/>
      </c>
      <c r="HD17" s="13" t="str">
        <f>IF(COUNTIF(祝日一覧!$E$2:$E$142,HC17),"○",IF(HG17&lt;&gt;"","○",""))</f>
        <v/>
      </c>
      <c r="HE17" s="27"/>
      <c r="HF17" s="56" t="str">
        <f t="shared" si="94"/>
        <v/>
      </c>
      <c r="HG17" s="56"/>
      <c r="HH17" s="153"/>
      <c r="HI17" s="154"/>
      <c r="HJ17" s="9"/>
      <c r="HK17" s="149" t="s">
        <v>60</v>
      </c>
      <c r="HL17" s="150"/>
      <c r="HM17" s="9"/>
      <c r="HN17" s="9"/>
      <c r="HO17" s="72" t="str">
        <f t="shared" si="17"/>
        <v/>
      </c>
      <c r="HP17" s="16" t="str">
        <f>IF(HP16="","",IF(HP16=【別紙３】!$E$35,"",IF(MONTH(HP16)=MONTH(HP16+1),HP16+1,"")))</f>
        <v/>
      </c>
      <c r="HQ17" s="13" t="str">
        <f>IF(COUNTIF(祝日一覧!$E$2:$E$142,HP17),"○",IF(HT17&lt;&gt;"","○",""))</f>
        <v/>
      </c>
      <c r="HR17" s="26"/>
      <c r="HS17" s="56" t="str">
        <f t="shared" si="95"/>
        <v/>
      </c>
      <c r="HT17" s="56"/>
      <c r="HU17" s="153"/>
      <c r="HV17" s="154"/>
      <c r="HW17" s="9"/>
      <c r="HX17" s="149" t="s">
        <v>60</v>
      </c>
      <c r="HY17" s="150"/>
      <c r="HZ17" s="9"/>
      <c r="IA17" s="9"/>
      <c r="IB17" s="72" t="str">
        <f t="shared" si="18"/>
        <v/>
      </c>
      <c r="IC17" s="16" t="str">
        <f>IF(IC16="","",IF(IC16=【別紙３】!$E$35,"",IF(MONTH(IC16)=MONTH(IC16+1),IC16+1,"")))</f>
        <v/>
      </c>
      <c r="ID17" s="13" t="str">
        <f>IF(COUNTIF(祝日一覧!$E$2:$E$142,IC17),"○",IF(IG17&lt;&gt;"","○",""))</f>
        <v/>
      </c>
      <c r="IE17" s="26"/>
      <c r="IF17" s="56" t="str">
        <f t="shared" si="96"/>
        <v/>
      </c>
      <c r="IG17" s="56"/>
      <c r="IH17" s="153"/>
      <c r="II17" s="154"/>
      <c r="IJ17" s="9"/>
      <c r="IK17" s="149" t="s">
        <v>60</v>
      </c>
      <c r="IL17" s="150"/>
      <c r="IM17" s="9"/>
      <c r="IN17" s="9"/>
      <c r="IO17" s="72" t="str">
        <f t="shared" si="19"/>
        <v/>
      </c>
      <c r="IP17" s="16" t="str">
        <f>IF(IP16="","",IF(IP16=【別紙３】!$E$35,"",IF(MONTH(IP16)=MONTH(IP16+1),IP16+1,"")))</f>
        <v/>
      </c>
      <c r="IQ17" s="13" t="str">
        <f>IF(COUNTIF(祝日一覧!$E$2:$E$142,IP17),"○",IF(IT17&lt;&gt;"","○",""))</f>
        <v/>
      </c>
      <c r="IR17" s="26"/>
      <c r="IS17" s="56" t="str">
        <f t="shared" si="97"/>
        <v/>
      </c>
      <c r="IT17" s="56"/>
      <c r="IU17" s="153"/>
      <c r="IV17" s="154"/>
      <c r="IW17" s="9"/>
      <c r="IX17" s="149" t="s">
        <v>60</v>
      </c>
      <c r="IY17" s="150"/>
      <c r="IZ17" s="9"/>
      <c r="JA17" s="9"/>
      <c r="JB17" s="72" t="str">
        <f t="shared" si="20"/>
        <v/>
      </c>
      <c r="JC17" s="16" t="str">
        <f>IF(JC16="","",IF(JC16=【別紙３】!$E$35,"",IF(MONTH(JC16)=MONTH(JC16+1),JC16+1,"")))</f>
        <v/>
      </c>
      <c r="JD17" s="13" t="str">
        <f>IF(COUNTIF(祝日一覧!$E$2:$E$142,JC17),"○",IF(JG17&lt;&gt;"","○",""))</f>
        <v/>
      </c>
      <c r="JE17" s="26"/>
      <c r="JF17" s="56" t="str">
        <f t="shared" si="98"/>
        <v/>
      </c>
      <c r="JG17" s="56"/>
      <c r="JH17" s="153"/>
      <c r="JI17" s="154"/>
      <c r="JJ17" s="9"/>
      <c r="JK17" s="149" t="s">
        <v>60</v>
      </c>
      <c r="JL17" s="150"/>
      <c r="JM17" s="9"/>
      <c r="JN17" s="9"/>
      <c r="JO17" s="72" t="str">
        <f t="shared" si="21"/>
        <v/>
      </c>
      <c r="JP17" s="16" t="str">
        <f>IF(JP16="","",IF(JP16=【別紙３】!$E$35,"",IF(MONTH(JP16)=MONTH(JP16+1),JP16+1,"")))</f>
        <v/>
      </c>
      <c r="JQ17" s="13" t="str">
        <f>IF(COUNTIF(祝日一覧!$E$2:$E$142,JP17),"○",IF(JT17&lt;&gt;"","○",""))</f>
        <v/>
      </c>
      <c r="JR17" s="26"/>
      <c r="JS17" s="56" t="str">
        <f t="shared" si="99"/>
        <v/>
      </c>
      <c r="JT17" s="56"/>
      <c r="JU17" s="153"/>
      <c r="JV17" s="154"/>
      <c r="JW17" s="9"/>
      <c r="JX17" s="149" t="s">
        <v>60</v>
      </c>
      <c r="JY17" s="150"/>
      <c r="JZ17" s="9"/>
      <c r="KA17" s="9"/>
      <c r="KB17" s="72" t="str">
        <f t="shared" si="22"/>
        <v/>
      </c>
      <c r="KC17" s="16" t="str">
        <f>IF(KC16="","",IF(KC16=【別紙３】!$E$35,"",IF(MONTH(KC16)=MONTH(KC16+1),KC16+1,"")))</f>
        <v/>
      </c>
      <c r="KD17" s="13" t="str">
        <f>IF(COUNTIF(祝日一覧!$E$2:$E$142,KC17),"○",IF(KG17&lt;&gt;"","○",""))</f>
        <v/>
      </c>
      <c r="KE17" s="26"/>
      <c r="KF17" s="56" t="str">
        <f t="shared" si="100"/>
        <v/>
      </c>
      <c r="KG17" s="56"/>
      <c r="KH17" s="153"/>
      <c r="KI17" s="154"/>
      <c r="KJ17" s="9"/>
      <c r="KK17" s="149" t="s">
        <v>60</v>
      </c>
      <c r="KL17" s="150"/>
      <c r="KM17" s="9"/>
      <c r="KN17" s="9"/>
      <c r="KO17" s="72" t="str">
        <f t="shared" si="23"/>
        <v/>
      </c>
      <c r="KP17" s="16" t="str">
        <f>IF(KP16="","",IF(KP16=【別紙３】!$E$35,"",IF(MONTH(KP16)=MONTH(KP16+1),KP16+1,"")))</f>
        <v/>
      </c>
      <c r="KQ17" s="13" t="str">
        <f>IF(COUNTIF(祝日一覧!$E$2:$E$142,KP17),"○",IF(KT17&lt;&gt;"","○",""))</f>
        <v/>
      </c>
      <c r="KR17" s="26"/>
      <c r="KS17" s="56" t="str">
        <f t="shared" si="101"/>
        <v/>
      </c>
      <c r="KT17" s="56"/>
      <c r="KU17" s="153"/>
      <c r="KV17" s="154"/>
      <c r="KW17" s="9"/>
      <c r="KX17" s="149" t="s">
        <v>60</v>
      </c>
      <c r="KY17" s="150"/>
      <c r="KZ17" s="9"/>
      <c r="LA17" s="9"/>
      <c r="LB17" s="72" t="str">
        <f t="shared" si="24"/>
        <v/>
      </c>
      <c r="LC17" s="16" t="str">
        <f>IF(LC16="","",IF(LC16=【別紙３】!$E$35,"",IF(MONTH(LC16)=MONTH(LC16+1),LC16+1,"")))</f>
        <v/>
      </c>
      <c r="LD17" s="13" t="str">
        <f>IF(COUNTIF(祝日一覧!$E$2:$E$142,LC17),"○",IF(LG17&lt;&gt;"","○",""))</f>
        <v/>
      </c>
      <c r="LE17" s="26"/>
      <c r="LF17" s="56" t="str">
        <f t="shared" si="102"/>
        <v/>
      </c>
      <c r="LG17" s="56"/>
      <c r="LH17" s="153"/>
      <c r="LI17" s="154"/>
      <c r="LJ17" s="9"/>
      <c r="LK17" s="149" t="s">
        <v>60</v>
      </c>
      <c r="LL17" s="150"/>
      <c r="LM17" s="9"/>
      <c r="LN17" s="9"/>
      <c r="LO17" s="72" t="str">
        <f t="shared" si="25"/>
        <v/>
      </c>
      <c r="LP17" s="16" t="str">
        <f>IF(LP16="","",IF(LP16=【別紙３】!$E$35,"",IF(MONTH(LP16)=MONTH(LP16+1),LP16+1,"")))</f>
        <v/>
      </c>
      <c r="LQ17" s="13" t="str">
        <f>IF(COUNTIF(祝日一覧!$E$2:$E$142,LP17),"○",IF(LT17&lt;&gt;"","○",""))</f>
        <v/>
      </c>
      <c r="LR17" s="26"/>
      <c r="LS17" s="56" t="str">
        <f t="shared" si="103"/>
        <v/>
      </c>
      <c r="LT17" s="56"/>
      <c r="LU17" s="153"/>
      <c r="LV17" s="154"/>
      <c r="LW17" s="9"/>
      <c r="LX17" s="149" t="s">
        <v>60</v>
      </c>
      <c r="LY17" s="150"/>
      <c r="LZ17" s="9"/>
      <c r="MA17" s="9"/>
      <c r="MB17" s="72" t="str">
        <f t="shared" si="26"/>
        <v/>
      </c>
      <c r="MC17" s="16" t="str">
        <f>IF(MC16="","",IF(MC16=【別紙３】!$E$35,"",IF(MONTH(MC16)=MONTH(MC16+1),MC16+1,"")))</f>
        <v/>
      </c>
      <c r="MD17" s="13" t="str">
        <f>IF(COUNTIF(祝日一覧!$E$2:$E$142,MC17),"○",IF(MG17&lt;&gt;"","○",""))</f>
        <v/>
      </c>
      <c r="ME17" s="26"/>
      <c r="MF17" s="56" t="str">
        <f t="shared" si="104"/>
        <v/>
      </c>
      <c r="MG17" s="56"/>
      <c r="MH17" s="153"/>
      <c r="MI17" s="154"/>
      <c r="MJ17" s="9"/>
      <c r="MK17" s="149" t="s">
        <v>60</v>
      </c>
      <c r="ML17" s="150"/>
      <c r="MM17" s="9"/>
      <c r="MN17" s="9"/>
      <c r="MO17" s="72" t="str">
        <f t="shared" si="27"/>
        <v/>
      </c>
      <c r="MP17" s="16" t="str">
        <f>IF(MP16="","",IF(MP16=【別紙３】!$E$35,"",IF(MONTH(MP16)=MONTH(MP16+1),MP16+1,"")))</f>
        <v/>
      </c>
      <c r="MQ17" s="13" t="str">
        <f>IF(COUNTIF(祝日一覧!$E$2:$E$142,MP17),"○",IF(MT17&lt;&gt;"","○",""))</f>
        <v/>
      </c>
      <c r="MR17" s="26"/>
      <c r="MS17" s="56" t="str">
        <f t="shared" si="105"/>
        <v/>
      </c>
      <c r="MT17" s="56"/>
      <c r="MU17" s="153"/>
      <c r="MV17" s="154"/>
      <c r="MW17" s="9"/>
      <c r="MX17" s="149" t="s">
        <v>60</v>
      </c>
      <c r="MY17" s="150"/>
      <c r="MZ17" s="9"/>
      <c r="NA17" s="9"/>
      <c r="NB17" s="72" t="str">
        <f t="shared" si="28"/>
        <v/>
      </c>
      <c r="NC17" s="16" t="str">
        <f>IF(NC16="","",IF(NC16=【別紙３】!$E$35,"",IF(MONTH(NC16)=MONTH(NC16+1),NC16+1,"")))</f>
        <v/>
      </c>
      <c r="ND17" s="13" t="str">
        <f>IF(COUNTIF(祝日一覧!$E$2:$E$142,NC17),"○",IF(NG17&lt;&gt;"","○",""))</f>
        <v/>
      </c>
      <c r="NE17" s="26"/>
      <c r="NF17" s="56" t="str">
        <f t="shared" si="106"/>
        <v/>
      </c>
      <c r="NG17" s="56"/>
      <c r="NH17" s="153"/>
      <c r="NI17" s="154"/>
      <c r="NJ17" s="9"/>
      <c r="NK17" s="149" t="s">
        <v>60</v>
      </c>
      <c r="NL17" s="150"/>
      <c r="NM17" s="9"/>
      <c r="NN17" s="9"/>
      <c r="NO17" s="72" t="str">
        <f t="shared" si="29"/>
        <v/>
      </c>
      <c r="NP17" s="16" t="str">
        <f>IF(NP16="","",IF(NP16=【別紙３】!$E$35,"",IF(MONTH(NP16)=MONTH(NP16+1),NP16+1,"")))</f>
        <v/>
      </c>
      <c r="NQ17" s="13" t="str">
        <f>IF(COUNTIF(祝日一覧!$E$2:$E$142,NP17),"○",IF(NT17&lt;&gt;"","○",""))</f>
        <v/>
      </c>
      <c r="NR17" s="26"/>
      <c r="NS17" s="56" t="str">
        <f t="shared" si="107"/>
        <v/>
      </c>
      <c r="NT17" s="56"/>
      <c r="NU17" s="153"/>
      <c r="NV17" s="154"/>
      <c r="NW17" s="9"/>
      <c r="NX17" s="149" t="s">
        <v>60</v>
      </c>
      <c r="NY17" s="150"/>
      <c r="NZ17" s="9"/>
      <c r="OA17" s="9"/>
      <c r="OB17" s="72" t="str">
        <f t="shared" si="30"/>
        <v/>
      </c>
      <c r="OC17" s="16" t="str">
        <f>IF(OC16="","",IF(OC16=【別紙３】!$E$35,"",IF(MONTH(OC16)=MONTH(OC16+1),OC16+1,"")))</f>
        <v/>
      </c>
      <c r="OD17" s="13" t="str">
        <f>IF(COUNTIF(祝日一覧!$E$2:$E$142,OC17),"○",IF(OG17&lt;&gt;"","○",""))</f>
        <v/>
      </c>
      <c r="OE17" s="26"/>
      <c r="OF17" s="56" t="str">
        <f t="shared" si="108"/>
        <v/>
      </c>
      <c r="OG17" s="56"/>
      <c r="OH17" s="153"/>
      <c r="OI17" s="154"/>
      <c r="OJ17" s="9"/>
      <c r="OK17" s="149" t="s">
        <v>60</v>
      </c>
      <c r="OL17" s="150"/>
      <c r="OM17" s="9"/>
      <c r="ON17" s="9"/>
      <c r="OO17" s="72" t="str">
        <f t="shared" si="31"/>
        <v/>
      </c>
      <c r="OP17" s="16" t="str">
        <f>IF(OP16="","",IF(OP16=【別紙３】!$E$35,"",IF(MONTH(OP16)=MONTH(OP16+1),OP16+1,"")))</f>
        <v/>
      </c>
      <c r="OQ17" s="13" t="str">
        <f>IF(COUNTIF(祝日一覧!$E$2:$E$142,OP17),"○",IF(OT17&lt;&gt;"","○",""))</f>
        <v/>
      </c>
      <c r="OR17" s="26"/>
      <c r="OS17" s="56" t="str">
        <f t="shared" si="109"/>
        <v/>
      </c>
      <c r="OT17" s="56"/>
      <c r="OU17" s="153"/>
      <c r="OV17" s="154"/>
      <c r="OW17" s="9"/>
      <c r="OX17" s="149" t="s">
        <v>60</v>
      </c>
      <c r="OY17" s="150"/>
      <c r="OZ17" s="9"/>
      <c r="PA17" s="9"/>
      <c r="PB17" s="72" t="str">
        <f t="shared" si="32"/>
        <v/>
      </c>
      <c r="PC17" s="16" t="str">
        <f>IF(PC16="","",IF(PC16=【別紙３】!$E$35,"",IF(MONTH(PC16)=MONTH(PC16+1),PC16+1,"")))</f>
        <v/>
      </c>
      <c r="PD17" s="13" t="str">
        <f>IF(COUNTIF(祝日一覧!$E$2:$E$142,PC17),"○",IF(PG17&lt;&gt;"","○",""))</f>
        <v/>
      </c>
      <c r="PE17" s="26"/>
      <c r="PF17" s="56" t="str">
        <f t="shared" si="110"/>
        <v/>
      </c>
      <c r="PG17" s="56"/>
      <c r="PH17" s="153"/>
      <c r="PI17" s="154"/>
      <c r="PJ17" s="9"/>
      <c r="PK17" s="149" t="s">
        <v>60</v>
      </c>
      <c r="PL17" s="150"/>
      <c r="PM17" s="9"/>
      <c r="PN17" s="9"/>
      <c r="PO17" s="72" t="str">
        <f t="shared" si="33"/>
        <v/>
      </c>
      <c r="PP17" s="16" t="str">
        <f>IF(PP16="","",IF(PP16=【別紙３】!$E$35,"",IF(MONTH(PP16)=MONTH(PP16+1),PP16+1,"")))</f>
        <v/>
      </c>
      <c r="PQ17" s="13" t="str">
        <f>IF(COUNTIF(祝日一覧!$E$2:$E$142,PP17),"○",IF(PT17&lt;&gt;"","○",""))</f>
        <v/>
      </c>
      <c r="PR17" s="26"/>
      <c r="PS17" s="56" t="str">
        <f t="shared" si="111"/>
        <v/>
      </c>
      <c r="PT17" s="56"/>
      <c r="PU17" s="153"/>
      <c r="PV17" s="154"/>
      <c r="PW17" s="9"/>
      <c r="PX17" s="149" t="s">
        <v>60</v>
      </c>
      <c r="PY17" s="150"/>
      <c r="PZ17" s="9"/>
      <c r="QA17" s="9"/>
      <c r="QB17" s="72" t="str">
        <f t="shared" si="34"/>
        <v/>
      </c>
      <c r="QC17" s="16" t="str">
        <f>IF(QC16="","",IF(QC16=【別紙３】!$E$35,"",IF(MONTH(QC16)=MONTH(QC16+1),QC16+1,"")))</f>
        <v/>
      </c>
      <c r="QD17" s="13" t="str">
        <f>IF(COUNTIF(祝日一覧!$E$2:$E$142,QC17),"○",IF(QG17&lt;&gt;"","○",""))</f>
        <v/>
      </c>
      <c r="QE17" s="26"/>
      <c r="QF17" s="56" t="str">
        <f t="shared" si="112"/>
        <v/>
      </c>
      <c r="QG17" s="56"/>
      <c r="QH17" s="153"/>
      <c r="QI17" s="154"/>
      <c r="QJ17" s="9"/>
      <c r="QK17" s="149" t="s">
        <v>60</v>
      </c>
      <c r="QL17" s="150"/>
      <c r="QM17" s="9"/>
      <c r="QN17" s="9"/>
      <c r="QO17" s="72" t="str">
        <f t="shared" si="35"/>
        <v/>
      </c>
      <c r="QP17" s="16" t="str">
        <f>IF(QP16="","",IF(QP16=【別紙３】!$E$35,"",IF(MONTH(QP16)=MONTH(QP16+1),QP16+1,"")))</f>
        <v/>
      </c>
      <c r="QQ17" s="13" t="str">
        <f>IF(COUNTIF(祝日一覧!$E$2:$E$142,QP17),"○",IF(QT17&lt;&gt;"","○",""))</f>
        <v/>
      </c>
      <c r="QR17" s="26"/>
      <c r="QS17" s="56" t="str">
        <f t="shared" si="113"/>
        <v/>
      </c>
      <c r="QT17" s="56"/>
      <c r="QU17" s="153"/>
      <c r="QV17" s="154"/>
      <c r="QW17" s="9"/>
      <c r="QX17" s="149" t="s">
        <v>60</v>
      </c>
      <c r="QY17" s="150"/>
      <c r="QZ17" s="9"/>
      <c r="RA17" s="9"/>
      <c r="RB17" s="72" t="str">
        <f t="shared" si="36"/>
        <v/>
      </c>
      <c r="RC17" s="16" t="str">
        <f>IF(RC16="","",IF(RC16=【別紙３】!$E$35,"",IF(MONTH(RC16)=MONTH(RC16+1),RC16+1,"")))</f>
        <v/>
      </c>
      <c r="RD17" s="13" t="str">
        <f>IF(COUNTIF(祝日一覧!$E$2:$E$142,RC17),"○",IF(RG17&lt;&gt;"","○",""))</f>
        <v/>
      </c>
      <c r="RE17" s="26"/>
      <c r="RF17" s="56" t="str">
        <f t="shared" si="114"/>
        <v/>
      </c>
      <c r="RG17" s="56"/>
      <c r="RH17" s="153"/>
      <c r="RI17" s="154"/>
      <c r="RJ17" s="9"/>
      <c r="RK17" s="149" t="s">
        <v>60</v>
      </c>
      <c r="RL17" s="150"/>
      <c r="RM17" s="9"/>
      <c r="RN17" s="9"/>
      <c r="RO17" s="72" t="str">
        <f t="shared" si="37"/>
        <v/>
      </c>
      <c r="RP17" s="16" t="str">
        <f>IF(RP16="","",IF(RP16=【別紙３】!$E$35,"",IF(MONTH(RP16)=MONTH(RP16+1),RP16+1,"")))</f>
        <v/>
      </c>
      <c r="RQ17" s="13" t="str">
        <f>IF(COUNTIF(祝日一覧!$E$2:$E$142,RP17),"○",IF(RT17&lt;&gt;"","○",""))</f>
        <v/>
      </c>
      <c r="RR17" s="26"/>
      <c r="RS17" s="56" t="str">
        <f t="shared" si="115"/>
        <v/>
      </c>
      <c r="RT17" s="56"/>
      <c r="RU17" s="153"/>
      <c r="RV17" s="154"/>
      <c r="RW17" s="9"/>
      <c r="RX17" s="149" t="s">
        <v>60</v>
      </c>
      <c r="RY17" s="150"/>
      <c r="RZ17" s="9"/>
      <c r="SA17" s="9"/>
      <c r="SB17" s="72" t="str">
        <f t="shared" si="38"/>
        <v/>
      </c>
      <c r="SC17" s="16" t="str">
        <f>IF(SC16="","",IF(SC16=【別紙３】!$E$35,"",IF(MONTH(SC16)=MONTH(SC16+1),SC16+1,"")))</f>
        <v/>
      </c>
      <c r="SD17" s="13" t="str">
        <f>IF(COUNTIF(祝日一覧!$E$2:$E$142,SC17),"○",IF(SG17&lt;&gt;"","○",""))</f>
        <v/>
      </c>
      <c r="SE17" s="26"/>
      <c r="SF17" s="56" t="str">
        <f t="shared" si="116"/>
        <v/>
      </c>
      <c r="SG17" s="56"/>
      <c r="SH17" s="153"/>
      <c r="SI17" s="154"/>
      <c r="SJ17" s="9"/>
      <c r="SK17" s="149" t="s">
        <v>60</v>
      </c>
      <c r="SL17" s="150"/>
      <c r="SM17" s="9"/>
    </row>
    <row r="18" spans="1:507" ht="15.6" customHeight="1">
      <c r="A18" s="9"/>
      <c r="B18" s="15" t="str">
        <f t="shared" si="0"/>
        <v/>
      </c>
      <c r="C18" s="16" t="str">
        <f t="shared" si="78"/>
        <v/>
      </c>
      <c r="D18" s="13" t="str">
        <f>IF(COUNTIF(祝日一覧!$E$2:$E$142,C18),"○",IF(G18&lt;&gt;"","○",""))</f>
        <v/>
      </c>
      <c r="E18" s="27"/>
      <c r="F18" s="56" t="str">
        <f t="shared" si="39"/>
        <v/>
      </c>
      <c r="G18" s="56"/>
      <c r="H18" s="153"/>
      <c r="I18" s="154"/>
      <c r="J18" s="54"/>
      <c r="K18" s="218"/>
      <c r="L18" s="218"/>
      <c r="M18" s="9"/>
      <c r="N18" s="9"/>
      <c r="O18" s="15" t="str">
        <f t="shared" si="1"/>
        <v>火</v>
      </c>
      <c r="P18" s="16">
        <f>IF(P17="","",IF(P17=【別紙３】!$E$35,"",IF(MONTH(P17)=MONTH(P17+1),P17+1,"")))</f>
        <v>44418</v>
      </c>
      <c r="Q18" s="13" t="str">
        <f>IF(COUNTIF(祝日一覧!$E$2:$E$142,P18),"○",IF(T18&lt;&gt;"","○",""))</f>
        <v/>
      </c>
      <c r="R18" s="27"/>
      <c r="S18" s="56" t="str">
        <f t="shared" si="79"/>
        <v/>
      </c>
      <c r="T18" s="56"/>
      <c r="U18" s="153"/>
      <c r="V18" s="154"/>
      <c r="W18" s="9"/>
      <c r="X18" s="151"/>
      <c r="Y18" s="152"/>
      <c r="Z18" s="9"/>
      <c r="AA18" s="9"/>
      <c r="AB18" s="15" t="str">
        <f t="shared" si="2"/>
        <v>金</v>
      </c>
      <c r="AC18" s="16">
        <f>IF(AC17="","",IF(AC17=【別紙３】!$E$35,"",IF(MONTH(AC17)=MONTH(AC17+1),AC17+1,"")))</f>
        <v>44449</v>
      </c>
      <c r="AD18" s="13" t="str">
        <f>IF(COUNTIF(祝日一覧!$E$2:$E$142,AC18),"○",IF(AG18&lt;&gt;"","○",""))</f>
        <v/>
      </c>
      <c r="AE18" s="27"/>
      <c r="AF18" s="56" t="str">
        <f t="shared" si="80"/>
        <v/>
      </c>
      <c r="AG18" s="56"/>
      <c r="AH18" s="153"/>
      <c r="AI18" s="154"/>
      <c r="AJ18" s="9"/>
      <c r="AK18" s="151"/>
      <c r="AL18" s="152"/>
      <c r="AM18" s="9"/>
      <c r="AN18" s="9"/>
      <c r="AO18" s="15" t="str">
        <f t="shared" si="3"/>
        <v>日</v>
      </c>
      <c r="AP18" s="16">
        <f>IF(AP17="","",IF(AP17=【別紙３】!$E$35,"",IF(MONTH(AP17)=MONTH(AP17+1),AP17+1,"")))</f>
        <v>44479</v>
      </c>
      <c r="AQ18" s="13" t="str">
        <f>IF(COUNTIF(祝日一覧!$E$2:$E$142,AP18),"○",IF(AT18&lt;&gt;"","○",""))</f>
        <v/>
      </c>
      <c r="AR18" s="27"/>
      <c r="AS18" s="56" t="str">
        <f t="shared" si="81"/>
        <v>○</v>
      </c>
      <c r="AT18" s="56"/>
      <c r="AU18" s="153"/>
      <c r="AV18" s="154"/>
      <c r="AW18" s="9"/>
      <c r="AX18" s="151"/>
      <c r="AY18" s="152"/>
      <c r="AZ18" s="9"/>
      <c r="BA18" s="9"/>
      <c r="BB18" s="15" t="str">
        <f t="shared" si="4"/>
        <v>水</v>
      </c>
      <c r="BC18" s="16">
        <f>IF(BC17="","",IF(BC17=【別紙３】!$E$35,"",IF(MONTH(BC17)=MONTH(BC17+1),BC17+1,"")))</f>
        <v>44510</v>
      </c>
      <c r="BD18" s="13" t="str">
        <f>IF(COUNTIF(祝日一覧!$E$2:$E$142,BC18),"○",IF(BG18&lt;&gt;"","○",""))</f>
        <v/>
      </c>
      <c r="BE18" s="27"/>
      <c r="BF18" s="56" t="str">
        <f t="shared" si="82"/>
        <v/>
      </c>
      <c r="BG18" s="56"/>
      <c r="BH18" s="153"/>
      <c r="BI18" s="154"/>
      <c r="BJ18" s="9"/>
      <c r="BK18" s="151"/>
      <c r="BL18" s="152"/>
      <c r="BM18" s="9"/>
      <c r="BN18" s="9"/>
      <c r="BO18" s="15" t="str">
        <f t="shared" si="5"/>
        <v>金</v>
      </c>
      <c r="BP18" s="16">
        <f>IF(BP17="","",IF(BP17=【別紙３】!$E$35,"",IF(MONTH(BP17)=MONTH(BP17+1),BP17+1,"")))</f>
        <v>44540</v>
      </c>
      <c r="BQ18" s="13" t="str">
        <f>IF(COUNTIF(祝日一覧!$E$2:$E$142,BP18),"○",IF(BT18&lt;&gt;"","○",""))</f>
        <v/>
      </c>
      <c r="BR18" s="27"/>
      <c r="BS18" s="56" t="str">
        <f t="shared" si="83"/>
        <v/>
      </c>
      <c r="BT18" s="56"/>
      <c r="BU18" s="153"/>
      <c r="BV18" s="154"/>
      <c r="BW18" s="9"/>
      <c r="BX18" s="151"/>
      <c r="BY18" s="152"/>
      <c r="BZ18" s="9"/>
      <c r="CA18" s="9"/>
      <c r="CB18" s="15" t="str">
        <f t="shared" si="6"/>
        <v>月</v>
      </c>
      <c r="CC18" s="16">
        <f>IF(CC17="","",IF(CC17=【別紙３】!$E$35,"",IF(MONTH(CC17)=MONTH(CC17+1),CC17+1,"")))</f>
        <v>44571</v>
      </c>
      <c r="CD18" s="13" t="str">
        <f>IF(COUNTIF(祝日一覧!$E$2:$E$142,CC18),"○",IF(CG18&lt;&gt;"","○",""))</f>
        <v/>
      </c>
      <c r="CE18" s="27"/>
      <c r="CF18" s="56" t="str">
        <f t="shared" si="84"/>
        <v/>
      </c>
      <c r="CG18" s="56"/>
      <c r="CH18" s="153"/>
      <c r="CI18" s="154"/>
      <c r="CJ18" s="9"/>
      <c r="CK18" s="151"/>
      <c r="CL18" s="152"/>
      <c r="CM18" s="9"/>
      <c r="CN18" s="9"/>
      <c r="CO18" s="15" t="str">
        <f t="shared" si="7"/>
        <v/>
      </c>
      <c r="CP18" s="16" t="str">
        <f>IF(CP17="","",IF(CP17=【別紙３】!$E$35,"",IF(MONTH(CP17)=MONTH(CP17+1),CP17+1,"")))</f>
        <v/>
      </c>
      <c r="CQ18" s="13" t="str">
        <f>IF(COUNTIF(祝日一覧!$E$2:$E$142,CP18),"○",IF(CT18&lt;&gt;"","○",""))</f>
        <v/>
      </c>
      <c r="CR18" s="27"/>
      <c r="CS18" s="56" t="str">
        <f t="shared" si="85"/>
        <v/>
      </c>
      <c r="CT18" s="56"/>
      <c r="CU18" s="153"/>
      <c r="CV18" s="154"/>
      <c r="CW18" s="9"/>
      <c r="CX18" s="151"/>
      <c r="CY18" s="152"/>
      <c r="CZ18" s="9"/>
      <c r="DA18" s="9"/>
      <c r="DB18" s="15" t="str">
        <f t="shared" si="8"/>
        <v/>
      </c>
      <c r="DC18" s="16" t="str">
        <f>IF(DC17="","",IF(DC17=【別紙３】!$E$35,"",IF(MONTH(DC17)=MONTH(DC17+1),DC17+1,"")))</f>
        <v/>
      </c>
      <c r="DD18" s="13" t="str">
        <f>IF(COUNTIF(祝日一覧!$E$2:$E$142,DC18),"○",IF(DG18&lt;&gt;"","○",""))</f>
        <v/>
      </c>
      <c r="DE18" s="27"/>
      <c r="DF18" s="56" t="str">
        <f t="shared" si="86"/>
        <v/>
      </c>
      <c r="DG18" s="56"/>
      <c r="DH18" s="153"/>
      <c r="DI18" s="154"/>
      <c r="DJ18" s="9"/>
      <c r="DK18" s="151"/>
      <c r="DL18" s="152"/>
      <c r="DM18" s="9"/>
      <c r="DN18" s="9"/>
      <c r="DO18" s="15" t="str">
        <f t="shared" si="9"/>
        <v/>
      </c>
      <c r="DP18" s="16" t="str">
        <f>IF(DP17="","",IF(DP17=【別紙３】!$E$35,"",IF(MONTH(DP17)=MONTH(DP17+1),DP17+1,"")))</f>
        <v/>
      </c>
      <c r="DQ18" s="13" t="str">
        <f>IF(COUNTIF(祝日一覧!$E$2:$E$142,DP18),"○",IF(DT18&lt;&gt;"","○",""))</f>
        <v/>
      </c>
      <c r="DR18" s="27"/>
      <c r="DS18" s="56" t="str">
        <f t="shared" si="87"/>
        <v/>
      </c>
      <c r="DT18" s="56"/>
      <c r="DU18" s="153"/>
      <c r="DV18" s="154"/>
      <c r="DW18" s="9"/>
      <c r="DX18" s="151"/>
      <c r="DY18" s="152"/>
      <c r="DZ18" s="9"/>
      <c r="EA18" s="9"/>
      <c r="EB18" s="15" t="str">
        <f t="shared" si="10"/>
        <v/>
      </c>
      <c r="EC18" s="16" t="str">
        <f>IF(EC17="","",IF(EC17=【別紙３】!$E$35,"",IF(MONTH(EC17)=MONTH(EC17+1),EC17+1,"")))</f>
        <v/>
      </c>
      <c r="ED18" s="13" t="str">
        <f>IF(COUNTIF(祝日一覧!$E$2:$E$142,EC18),"○",IF(EG18&lt;&gt;"","○",""))</f>
        <v/>
      </c>
      <c r="EE18" s="27"/>
      <c r="EF18" s="56" t="str">
        <f t="shared" si="88"/>
        <v/>
      </c>
      <c r="EG18" s="56"/>
      <c r="EH18" s="153"/>
      <c r="EI18" s="154"/>
      <c r="EJ18" s="9"/>
      <c r="EK18" s="151"/>
      <c r="EL18" s="152"/>
      <c r="EM18" s="9"/>
      <c r="EN18" s="9"/>
      <c r="EO18" s="15" t="str">
        <f t="shared" si="11"/>
        <v/>
      </c>
      <c r="EP18" s="16" t="str">
        <f>IF(EP17="","",IF(EP17=【別紙３】!$E$35,"",IF(MONTH(EP17)=MONTH(EP17+1),EP17+1,"")))</f>
        <v/>
      </c>
      <c r="EQ18" s="13" t="str">
        <f>IF(COUNTIF(祝日一覧!$E$2:$E$142,EP18),"○",IF(ET18&lt;&gt;"","○",""))</f>
        <v/>
      </c>
      <c r="ER18" s="27"/>
      <c r="ES18" s="56" t="str">
        <f t="shared" si="89"/>
        <v/>
      </c>
      <c r="ET18" s="56"/>
      <c r="EU18" s="153"/>
      <c r="EV18" s="154"/>
      <c r="EW18" s="9"/>
      <c r="EX18" s="151"/>
      <c r="EY18" s="152"/>
      <c r="EZ18" s="9"/>
      <c r="FA18" s="9"/>
      <c r="FB18" s="15" t="str">
        <f t="shared" si="12"/>
        <v/>
      </c>
      <c r="FC18" s="16" t="str">
        <f>IF(FC17="","",IF(FC17=【別紙３】!$E$35,"",IF(MONTH(FC17)=MONTH(FC17+1),FC17+1,"")))</f>
        <v/>
      </c>
      <c r="FD18" s="13" t="str">
        <f>IF(COUNTIF(祝日一覧!$E$2:$E$142,FC18),"○",IF(FG18&lt;&gt;"","○",""))</f>
        <v/>
      </c>
      <c r="FE18" s="27"/>
      <c r="FF18" s="56" t="str">
        <f t="shared" si="90"/>
        <v/>
      </c>
      <c r="FG18" s="56"/>
      <c r="FH18" s="153"/>
      <c r="FI18" s="154"/>
      <c r="FJ18" s="9"/>
      <c r="FK18" s="151"/>
      <c r="FL18" s="152"/>
      <c r="FM18" s="9"/>
      <c r="FN18" s="9"/>
      <c r="FO18" s="15" t="str">
        <f t="shared" si="13"/>
        <v/>
      </c>
      <c r="FP18" s="16" t="str">
        <f>IF(FP17="","",IF(FP17=【別紙３】!$E$35,"",IF(MONTH(FP17)=MONTH(FP17+1),FP17+1,"")))</f>
        <v/>
      </c>
      <c r="FQ18" s="13" t="str">
        <f>IF(COUNTIF(祝日一覧!$E$2:$E$142,FP18),"○",IF(FT18&lt;&gt;"","○",""))</f>
        <v/>
      </c>
      <c r="FR18" s="27"/>
      <c r="FS18" s="56" t="str">
        <f t="shared" si="91"/>
        <v/>
      </c>
      <c r="FT18" s="56"/>
      <c r="FU18" s="153"/>
      <c r="FV18" s="154"/>
      <c r="FW18" s="9"/>
      <c r="FX18" s="151"/>
      <c r="FY18" s="152"/>
      <c r="FZ18" s="9"/>
      <c r="GA18" s="9"/>
      <c r="GB18" s="15" t="str">
        <f t="shared" si="14"/>
        <v/>
      </c>
      <c r="GC18" s="16" t="str">
        <f>IF(GC17="","",IF(GC17=【別紙３】!$E$35,"",IF(MONTH(GC17)=MONTH(GC17+1),GC17+1,"")))</f>
        <v/>
      </c>
      <c r="GD18" s="13" t="str">
        <f>IF(COUNTIF(祝日一覧!$E$2:$E$142,GC18),"○",IF(GG18&lt;&gt;"","○",""))</f>
        <v/>
      </c>
      <c r="GE18" s="26"/>
      <c r="GF18" s="56" t="str">
        <f t="shared" si="92"/>
        <v/>
      </c>
      <c r="GG18" s="56"/>
      <c r="GH18" s="153"/>
      <c r="GI18" s="154"/>
      <c r="GJ18" s="9"/>
      <c r="GK18" s="151"/>
      <c r="GL18" s="152"/>
      <c r="GM18" s="9"/>
      <c r="GN18" s="9"/>
      <c r="GO18" s="15" t="str">
        <f t="shared" si="15"/>
        <v/>
      </c>
      <c r="GP18" s="16" t="str">
        <f>IF(GP17="","",IF(GP17=【別紙３】!$E$35,"",IF(MONTH(GP17)=MONTH(GP17+1),GP17+1,"")))</f>
        <v/>
      </c>
      <c r="GQ18" s="13" t="str">
        <f>IF(COUNTIF(祝日一覧!$E$2:$E$142,GP18),"○",IF(GT18&lt;&gt;"","○",""))</f>
        <v/>
      </c>
      <c r="GR18" s="26"/>
      <c r="GS18" s="56" t="str">
        <f t="shared" si="93"/>
        <v/>
      </c>
      <c r="GT18" s="56"/>
      <c r="GU18" s="153"/>
      <c r="GV18" s="154"/>
      <c r="GW18" s="9"/>
      <c r="GX18" s="151"/>
      <c r="GY18" s="152"/>
      <c r="GZ18" s="9"/>
      <c r="HA18" s="9"/>
      <c r="HB18" s="15" t="str">
        <f t="shared" si="16"/>
        <v/>
      </c>
      <c r="HC18" s="16" t="str">
        <f>IF(HC17="","",IF(HC17=【別紙３】!$E$35,"",IF(MONTH(HC17)=MONTH(HC17+1),HC17+1,"")))</f>
        <v/>
      </c>
      <c r="HD18" s="13" t="str">
        <f>IF(COUNTIF(祝日一覧!$E$2:$E$142,HC18),"○",IF(HG18&lt;&gt;"","○",""))</f>
        <v/>
      </c>
      <c r="HE18" s="27"/>
      <c r="HF18" s="56" t="str">
        <f t="shared" si="94"/>
        <v/>
      </c>
      <c r="HG18" s="56"/>
      <c r="HH18" s="153"/>
      <c r="HI18" s="154"/>
      <c r="HJ18" s="9"/>
      <c r="HK18" s="151"/>
      <c r="HL18" s="152"/>
      <c r="HM18" s="9"/>
      <c r="HN18" s="9"/>
      <c r="HO18" s="72" t="str">
        <f t="shared" si="17"/>
        <v/>
      </c>
      <c r="HP18" s="16" t="str">
        <f>IF(HP17="","",IF(HP17=【別紙３】!$E$35,"",IF(MONTH(HP17)=MONTH(HP17+1),HP17+1,"")))</f>
        <v/>
      </c>
      <c r="HQ18" s="13" t="str">
        <f>IF(COUNTIF(祝日一覧!$E$2:$E$142,HP18),"○",IF(HT18&lt;&gt;"","○",""))</f>
        <v/>
      </c>
      <c r="HR18" s="26"/>
      <c r="HS18" s="56" t="str">
        <f t="shared" si="95"/>
        <v/>
      </c>
      <c r="HT18" s="56"/>
      <c r="HU18" s="153"/>
      <c r="HV18" s="154"/>
      <c r="HW18" s="9"/>
      <c r="HX18" s="151"/>
      <c r="HY18" s="152"/>
      <c r="HZ18" s="9"/>
      <c r="IA18" s="9"/>
      <c r="IB18" s="72" t="str">
        <f t="shared" si="18"/>
        <v/>
      </c>
      <c r="IC18" s="16" t="str">
        <f>IF(IC17="","",IF(IC17=【別紙３】!$E$35,"",IF(MONTH(IC17)=MONTH(IC17+1),IC17+1,"")))</f>
        <v/>
      </c>
      <c r="ID18" s="13" t="str">
        <f>IF(COUNTIF(祝日一覧!$E$2:$E$142,IC18),"○",IF(IG18&lt;&gt;"","○",""))</f>
        <v/>
      </c>
      <c r="IE18" s="26"/>
      <c r="IF18" s="56" t="str">
        <f t="shared" si="96"/>
        <v/>
      </c>
      <c r="IG18" s="56"/>
      <c r="IH18" s="153"/>
      <c r="II18" s="154"/>
      <c r="IJ18" s="9"/>
      <c r="IK18" s="151"/>
      <c r="IL18" s="152"/>
      <c r="IM18" s="9"/>
      <c r="IN18" s="9"/>
      <c r="IO18" s="72" t="str">
        <f t="shared" si="19"/>
        <v/>
      </c>
      <c r="IP18" s="16" t="str">
        <f>IF(IP17="","",IF(IP17=【別紙３】!$E$35,"",IF(MONTH(IP17)=MONTH(IP17+1),IP17+1,"")))</f>
        <v/>
      </c>
      <c r="IQ18" s="13" t="str">
        <f>IF(COUNTIF(祝日一覧!$E$2:$E$142,IP18),"○",IF(IT18&lt;&gt;"","○",""))</f>
        <v/>
      </c>
      <c r="IR18" s="26"/>
      <c r="IS18" s="56" t="str">
        <f t="shared" si="97"/>
        <v/>
      </c>
      <c r="IT18" s="56"/>
      <c r="IU18" s="153"/>
      <c r="IV18" s="154"/>
      <c r="IW18" s="9"/>
      <c r="IX18" s="151"/>
      <c r="IY18" s="152"/>
      <c r="IZ18" s="9"/>
      <c r="JA18" s="9"/>
      <c r="JB18" s="72" t="str">
        <f t="shared" si="20"/>
        <v/>
      </c>
      <c r="JC18" s="16" t="str">
        <f>IF(JC17="","",IF(JC17=【別紙３】!$E$35,"",IF(MONTH(JC17)=MONTH(JC17+1),JC17+1,"")))</f>
        <v/>
      </c>
      <c r="JD18" s="13" t="str">
        <f>IF(COUNTIF(祝日一覧!$E$2:$E$142,JC18),"○",IF(JG18&lt;&gt;"","○",""))</f>
        <v/>
      </c>
      <c r="JE18" s="26"/>
      <c r="JF18" s="56" t="str">
        <f t="shared" si="98"/>
        <v/>
      </c>
      <c r="JG18" s="56"/>
      <c r="JH18" s="153"/>
      <c r="JI18" s="154"/>
      <c r="JJ18" s="9"/>
      <c r="JK18" s="151"/>
      <c r="JL18" s="152"/>
      <c r="JM18" s="9"/>
      <c r="JN18" s="9"/>
      <c r="JO18" s="72" t="str">
        <f t="shared" si="21"/>
        <v/>
      </c>
      <c r="JP18" s="16" t="str">
        <f>IF(JP17="","",IF(JP17=【別紙３】!$E$35,"",IF(MONTH(JP17)=MONTH(JP17+1),JP17+1,"")))</f>
        <v/>
      </c>
      <c r="JQ18" s="13" t="str">
        <f>IF(COUNTIF(祝日一覧!$E$2:$E$142,JP18),"○",IF(JT18&lt;&gt;"","○",""))</f>
        <v/>
      </c>
      <c r="JR18" s="26"/>
      <c r="JS18" s="56" t="str">
        <f t="shared" si="99"/>
        <v/>
      </c>
      <c r="JT18" s="56"/>
      <c r="JU18" s="153"/>
      <c r="JV18" s="154"/>
      <c r="JW18" s="9"/>
      <c r="JX18" s="151"/>
      <c r="JY18" s="152"/>
      <c r="JZ18" s="9"/>
      <c r="KA18" s="9"/>
      <c r="KB18" s="72" t="str">
        <f t="shared" si="22"/>
        <v/>
      </c>
      <c r="KC18" s="16" t="str">
        <f>IF(KC17="","",IF(KC17=【別紙３】!$E$35,"",IF(MONTH(KC17)=MONTH(KC17+1),KC17+1,"")))</f>
        <v/>
      </c>
      <c r="KD18" s="13" t="str">
        <f>IF(COUNTIF(祝日一覧!$E$2:$E$142,KC18),"○",IF(KG18&lt;&gt;"","○",""))</f>
        <v/>
      </c>
      <c r="KE18" s="26"/>
      <c r="KF18" s="56" t="str">
        <f t="shared" si="100"/>
        <v/>
      </c>
      <c r="KG18" s="56"/>
      <c r="KH18" s="153"/>
      <c r="KI18" s="154"/>
      <c r="KJ18" s="9"/>
      <c r="KK18" s="151"/>
      <c r="KL18" s="152"/>
      <c r="KM18" s="9"/>
      <c r="KN18" s="9"/>
      <c r="KO18" s="72" t="str">
        <f t="shared" si="23"/>
        <v/>
      </c>
      <c r="KP18" s="16" t="str">
        <f>IF(KP17="","",IF(KP17=【別紙３】!$E$35,"",IF(MONTH(KP17)=MONTH(KP17+1),KP17+1,"")))</f>
        <v/>
      </c>
      <c r="KQ18" s="13" t="str">
        <f>IF(COUNTIF(祝日一覧!$E$2:$E$142,KP18),"○",IF(KT18&lt;&gt;"","○",""))</f>
        <v/>
      </c>
      <c r="KR18" s="26"/>
      <c r="KS18" s="56" t="str">
        <f t="shared" si="101"/>
        <v/>
      </c>
      <c r="KT18" s="56"/>
      <c r="KU18" s="153"/>
      <c r="KV18" s="154"/>
      <c r="KW18" s="9"/>
      <c r="KX18" s="151"/>
      <c r="KY18" s="152"/>
      <c r="KZ18" s="9"/>
      <c r="LA18" s="9"/>
      <c r="LB18" s="72" t="str">
        <f t="shared" si="24"/>
        <v/>
      </c>
      <c r="LC18" s="16" t="str">
        <f>IF(LC17="","",IF(LC17=【別紙３】!$E$35,"",IF(MONTH(LC17)=MONTH(LC17+1),LC17+1,"")))</f>
        <v/>
      </c>
      <c r="LD18" s="13" t="str">
        <f>IF(COUNTIF(祝日一覧!$E$2:$E$142,LC18),"○",IF(LG18&lt;&gt;"","○",""))</f>
        <v/>
      </c>
      <c r="LE18" s="26"/>
      <c r="LF18" s="56" t="str">
        <f t="shared" si="102"/>
        <v/>
      </c>
      <c r="LG18" s="56"/>
      <c r="LH18" s="153"/>
      <c r="LI18" s="154"/>
      <c r="LJ18" s="9"/>
      <c r="LK18" s="151"/>
      <c r="LL18" s="152"/>
      <c r="LM18" s="9"/>
      <c r="LN18" s="9"/>
      <c r="LO18" s="72" t="str">
        <f t="shared" si="25"/>
        <v/>
      </c>
      <c r="LP18" s="16" t="str">
        <f>IF(LP17="","",IF(LP17=【別紙３】!$E$35,"",IF(MONTH(LP17)=MONTH(LP17+1),LP17+1,"")))</f>
        <v/>
      </c>
      <c r="LQ18" s="13" t="str">
        <f>IF(COUNTIF(祝日一覧!$E$2:$E$142,LP18),"○",IF(LT18&lt;&gt;"","○",""))</f>
        <v/>
      </c>
      <c r="LR18" s="26"/>
      <c r="LS18" s="56" t="str">
        <f t="shared" si="103"/>
        <v/>
      </c>
      <c r="LT18" s="56"/>
      <c r="LU18" s="153"/>
      <c r="LV18" s="154"/>
      <c r="LW18" s="9"/>
      <c r="LX18" s="151"/>
      <c r="LY18" s="152"/>
      <c r="LZ18" s="9"/>
      <c r="MA18" s="9"/>
      <c r="MB18" s="72" t="str">
        <f t="shared" si="26"/>
        <v/>
      </c>
      <c r="MC18" s="16" t="str">
        <f>IF(MC17="","",IF(MC17=【別紙３】!$E$35,"",IF(MONTH(MC17)=MONTH(MC17+1),MC17+1,"")))</f>
        <v/>
      </c>
      <c r="MD18" s="13" t="str">
        <f>IF(COUNTIF(祝日一覧!$E$2:$E$142,MC18),"○",IF(MG18&lt;&gt;"","○",""))</f>
        <v/>
      </c>
      <c r="ME18" s="26"/>
      <c r="MF18" s="56" t="str">
        <f t="shared" si="104"/>
        <v/>
      </c>
      <c r="MG18" s="56"/>
      <c r="MH18" s="153"/>
      <c r="MI18" s="154"/>
      <c r="MJ18" s="9"/>
      <c r="MK18" s="151"/>
      <c r="ML18" s="152"/>
      <c r="MM18" s="9"/>
      <c r="MN18" s="9"/>
      <c r="MO18" s="72" t="str">
        <f t="shared" si="27"/>
        <v/>
      </c>
      <c r="MP18" s="16" t="str">
        <f>IF(MP17="","",IF(MP17=【別紙３】!$E$35,"",IF(MONTH(MP17)=MONTH(MP17+1),MP17+1,"")))</f>
        <v/>
      </c>
      <c r="MQ18" s="13" t="str">
        <f>IF(COUNTIF(祝日一覧!$E$2:$E$142,MP18),"○",IF(MT18&lt;&gt;"","○",""))</f>
        <v/>
      </c>
      <c r="MR18" s="26"/>
      <c r="MS18" s="56" t="str">
        <f t="shared" si="105"/>
        <v/>
      </c>
      <c r="MT18" s="56"/>
      <c r="MU18" s="153"/>
      <c r="MV18" s="154"/>
      <c r="MW18" s="9"/>
      <c r="MX18" s="151"/>
      <c r="MY18" s="152"/>
      <c r="MZ18" s="9"/>
      <c r="NA18" s="9"/>
      <c r="NB18" s="72" t="str">
        <f t="shared" si="28"/>
        <v/>
      </c>
      <c r="NC18" s="16" t="str">
        <f>IF(NC17="","",IF(NC17=【別紙３】!$E$35,"",IF(MONTH(NC17)=MONTH(NC17+1),NC17+1,"")))</f>
        <v/>
      </c>
      <c r="ND18" s="13" t="str">
        <f>IF(COUNTIF(祝日一覧!$E$2:$E$142,NC18),"○",IF(NG18&lt;&gt;"","○",""))</f>
        <v/>
      </c>
      <c r="NE18" s="26"/>
      <c r="NF18" s="56" t="str">
        <f t="shared" si="106"/>
        <v/>
      </c>
      <c r="NG18" s="56"/>
      <c r="NH18" s="153"/>
      <c r="NI18" s="154"/>
      <c r="NJ18" s="9"/>
      <c r="NK18" s="151"/>
      <c r="NL18" s="152"/>
      <c r="NM18" s="9"/>
      <c r="NN18" s="9"/>
      <c r="NO18" s="72" t="str">
        <f t="shared" si="29"/>
        <v/>
      </c>
      <c r="NP18" s="16" t="str">
        <f>IF(NP17="","",IF(NP17=【別紙３】!$E$35,"",IF(MONTH(NP17)=MONTH(NP17+1),NP17+1,"")))</f>
        <v/>
      </c>
      <c r="NQ18" s="13" t="str">
        <f>IF(COUNTIF(祝日一覧!$E$2:$E$142,NP18),"○",IF(NT18&lt;&gt;"","○",""))</f>
        <v/>
      </c>
      <c r="NR18" s="26"/>
      <c r="NS18" s="56" t="str">
        <f t="shared" si="107"/>
        <v/>
      </c>
      <c r="NT18" s="56"/>
      <c r="NU18" s="153"/>
      <c r="NV18" s="154"/>
      <c r="NW18" s="9"/>
      <c r="NX18" s="151"/>
      <c r="NY18" s="152"/>
      <c r="NZ18" s="9"/>
      <c r="OA18" s="9"/>
      <c r="OB18" s="72" t="str">
        <f t="shared" si="30"/>
        <v/>
      </c>
      <c r="OC18" s="16" t="str">
        <f>IF(OC17="","",IF(OC17=【別紙３】!$E$35,"",IF(MONTH(OC17)=MONTH(OC17+1),OC17+1,"")))</f>
        <v/>
      </c>
      <c r="OD18" s="13" t="str">
        <f>IF(COUNTIF(祝日一覧!$E$2:$E$142,OC18),"○",IF(OG18&lt;&gt;"","○",""))</f>
        <v/>
      </c>
      <c r="OE18" s="26"/>
      <c r="OF18" s="56" t="str">
        <f t="shared" si="108"/>
        <v/>
      </c>
      <c r="OG18" s="56"/>
      <c r="OH18" s="153"/>
      <c r="OI18" s="154"/>
      <c r="OJ18" s="9"/>
      <c r="OK18" s="151"/>
      <c r="OL18" s="152"/>
      <c r="OM18" s="9"/>
      <c r="ON18" s="9"/>
      <c r="OO18" s="72" t="str">
        <f t="shared" si="31"/>
        <v/>
      </c>
      <c r="OP18" s="16" t="str">
        <f>IF(OP17="","",IF(OP17=【別紙３】!$E$35,"",IF(MONTH(OP17)=MONTH(OP17+1),OP17+1,"")))</f>
        <v/>
      </c>
      <c r="OQ18" s="13" t="str">
        <f>IF(COUNTIF(祝日一覧!$E$2:$E$142,OP18),"○",IF(OT18&lt;&gt;"","○",""))</f>
        <v/>
      </c>
      <c r="OR18" s="26"/>
      <c r="OS18" s="56" t="str">
        <f t="shared" si="109"/>
        <v/>
      </c>
      <c r="OT18" s="56"/>
      <c r="OU18" s="153"/>
      <c r="OV18" s="154"/>
      <c r="OW18" s="9"/>
      <c r="OX18" s="151"/>
      <c r="OY18" s="152"/>
      <c r="OZ18" s="9"/>
      <c r="PA18" s="9"/>
      <c r="PB18" s="72" t="str">
        <f t="shared" si="32"/>
        <v/>
      </c>
      <c r="PC18" s="16" t="str">
        <f>IF(PC17="","",IF(PC17=【別紙３】!$E$35,"",IF(MONTH(PC17)=MONTH(PC17+1),PC17+1,"")))</f>
        <v/>
      </c>
      <c r="PD18" s="13" t="str">
        <f>IF(COUNTIF(祝日一覧!$E$2:$E$142,PC18),"○",IF(PG18&lt;&gt;"","○",""))</f>
        <v/>
      </c>
      <c r="PE18" s="26"/>
      <c r="PF18" s="56" t="str">
        <f t="shared" si="110"/>
        <v/>
      </c>
      <c r="PG18" s="56"/>
      <c r="PH18" s="153"/>
      <c r="PI18" s="154"/>
      <c r="PJ18" s="9"/>
      <c r="PK18" s="151"/>
      <c r="PL18" s="152"/>
      <c r="PM18" s="9"/>
      <c r="PN18" s="9"/>
      <c r="PO18" s="72" t="str">
        <f t="shared" si="33"/>
        <v/>
      </c>
      <c r="PP18" s="16" t="str">
        <f>IF(PP17="","",IF(PP17=【別紙３】!$E$35,"",IF(MONTH(PP17)=MONTH(PP17+1),PP17+1,"")))</f>
        <v/>
      </c>
      <c r="PQ18" s="13" t="str">
        <f>IF(COUNTIF(祝日一覧!$E$2:$E$142,PP18),"○",IF(PT18&lt;&gt;"","○",""))</f>
        <v/>
      </c>
      <c r="PR18" s="26"/>
      <c r="PS18" s="56" t="str">
        <f t="shared" si="111"/>
        <v/>
      </c>
      <c r="PT18" s="56"/>
      <c r="PU18" s="153"/>
      <c r="PV18" s="154"/>
      <c r="PW18" s="9"/>
      <c r="PX18" s="151"/>
      <c r="PY18" s="152"/>
      <c r="PZ18" s="9"/>
      <c r="QA18" s="9"/>
      <c r="QB18" s="72" t="str">
        <f t="shared" si="34"/>
        <v/>
      </c>
      <c r="QC18" s="16" t="str">
        <f>IF(QC17="","",IF(QC17=【別紙３】!$E$35,"",IF(MONTH(QC17)=MONTH(QC17+1),QC17+1,"")))</f>
        <v/>
      </c>
      <c r="QD18" s="13" t="str">
        <f>IF(COUNTIF(祝日一覧!$E$2:$E$142,QC18),"○",IF(QG18&lt;&gt;"","○",""))</f>
        <v/>
      </c>
      <c r="QE18" s="26"/>
      <c r="QF18" s="56" t="str">
        <f t="shared" si="112"/>
        <v/>
      </c>
      <c r="QG18" s="56"/>
      <c r="QH18" s="153"/>
      <c r="QI18" s="154"/>
      <c r="QJ18" s="9"/>
      <c r="QK18" s="151"/>
      <c r="QL18" s="152"/>
      <c r="QM18" s="9"/>
      <c r="QN18" s="9"/>
      <c r="QO18" s="72" t="str">
        <f t="shared" si="35"/>
        <v/>
      </c>
      <c r="QP18" s="16" t="str">
        <f>IF(QP17="","",IF(QP17=【別紙３】!$E$35,"",IF(MONTH(QP17)=MONTH(QP17+1),QP17+1,"")))</f>
        <v/>
      </c>
      <c r="QQ18" s="13" t="str">
        <f>IF(COUNTIF(祝日一覧!$E$2:$E$142,QP18),"○",IF(QT18&lt;&gt;"","○",""))</f>
        <v/>
      </c>
      <c r="QR18" s="26"/>
      <c r="QS18" s="56" t="str">
        <f t="shared" si="113"/>
        <v/>
      </c>
      <c r="QT18" s="56"/>
      <c r="QU18" s="153"/>
      <c r="QV18" s="154"/>
      <c r="QW18" s="9"/>
      <c r="QX18" s="151"/>
      <c r="QY18" s="152"/>
      <c r="QZ18" s="9"/>
      <c r="RA18" s="9"/>
      <c r="RB18" s="72" t="str">
        <f t="shared" si="36"/>
        <v/>
      </c>
      <c r="RC18" s="16" t="str">
        <f>IF(RC17="","",IF(RC17=【別紙３】!$E$35,"",IF(MONTH(RC17)=MONTH(RC17+1),RC17+1,"")))</f>
        <v/>
      </c>
      <c r="RD18" s="13" t="str">
        <f>IF(COUNTIF(祝日一覧!$E$2:$E$142,RC18),"○",IF(RG18&lt;&gt;"","○",""))</f>
        <v/>
      </c>
      <c r="RE18" s="26"/>
      <c r="RF18" s="56" t="str">
        <f t="shared" si="114"/>
        <v/>
      </c>
      <c r="RG18" s="56"/>
      <c r="RH18" s="153"/>
      <c r="RI18" s="154"/>
      <c r="RJ18" s="9"/>
      <c r="RK18" s="151"/>
      <c r="RL18" s="152"/>
      <c r="RM18" s="9"/>
      <c r="RN18" s="9"/>
      <c r="RO18" s="72" t="str">
        <f t="shared" si="37"/>
        <v/>
      </c>
      <c r="RP18" s="16" t="str">
        <f>IF(RP17="","",IF(RP17=【別紙３】!$E$35,"",IF(MONTH(RP17)=MONTH(RP17+1),RP17+1,"")))</f>
        <v/>
      </c>
      <c r="RQ18" s="13" t="str">
        <f>IF(COUNTIF(祝日一覧!$E$2:$E$142,RP18),"○",IF(RT18&lt;&gt;"","○",""))</f>
        <v/>
      </c>
      <c r="RR18" s="26"/>
      <c r="RS18" s="56" t="str">
        <f t="shared" si="115"/>
        <v/>
      </c>
      <c r="RT18" s="56"/>
      <c r="RU18" s="153"/>
      <c r="RV18" s="154"/>
      <c r="RW18" s="9"/>
      <c r="RX18" s="151"/>
      <c r="RY18" s="152"/>
      <c r="RZ18" s="9"/>
      <c r="SA18" s="9"/>
      <c r="SB18" s="72" t="str">
        <f t="shared" si="38"/>
        <v/>
      </c>
      <c r="SC18" s="16" t="str">
        <f>IF(SC17="","",IF(SC17=【別紙３】!$E$35,"",IF(MONTH(SC17)=MONTH(SC17+1),SC17+1,"")))</f>
        <v/>
      </c>
      <c r="SD18" s="13" t="str">
        <f>IF(COUNTIF(祝日一覧!$E$2:$E$142,SC18),"○",IF(SG18&lt;&gt;"","○",""))</f>
        <v/>
      </c>
      <c r="SE18" s="26"/>
      <c r="SF18" s="56" t="str">
        <f t="shared" si="116"/>
        <v/>
      </c>
      <c r="SG18" s="56"/>
      <c r="SH18" s="153"/>
      <c r="SI18" s="154"/>
      <c r="SJ18" s="9"/>
      <c r="SK18" s="151"/>
      <c r="SL18" s="152"/>
      <c r="SM18" s="9"/>
    </row>
    <row r="19" spans="1:507" ht="15.6" customHeight="1">
      <c r="A19" s="9"/>
      <c r="B19" s="15" t="str">
        <f t="shared" si="0"/>
        <v/>
      </c>
      <c r="C19" s="16" t="str">
        <f t="shared" si="78"/>
        <v/>
      </c>
      <c r="D19" s="13" t="str">
        <f>IF(COUNTIF(祝日一覧!$E$2:$E$142,C19),"○",IF(G19&lt;&gt;"","○",""))</f>
        <v/>
      </c>
      <c r="E19" s="27"/>
      <c r="F19" s="56" t="str">
        <f t="shared" si="39"/>
        <v/>
      </c>
      <c r="G19" s="56"/>
      <c r="H19" s="153"/>
      <c r="I19" s="154"/>
      <c r="J19" s="54"/>
      <c r="K19" s="176" t="s">
        <v>61</v>
      </c>
      <c r="L19" s="208">
        <f>L9</f>
        <v>8</v>
      </c>
      <c r="M19" s="33"/>
      <c r="N19" s="9"/>
      <c r="O19" s="15" t="str">
        <f t="shared" si="1"/>
        <v>水</v>
      </c>
      <c r="P19" s="16">
        <f>IF(P18="","",IF(P18=【別紙３】!$E$35,"",IF(MONTH(P18)=MONTH(P18+1),P18+1,"")))</f>
        <v>44419</v>
      </c>
      <c r="Q19" s="13" t="str">
        <f>IF(COUNTIF(祝日一覧!$E$2:$E$142,P19),"○",IF(T19&lt;&gt;"","○",""))</f>
        <v>○</v>
      </c>
      <c r="R19" s="27"/>
      <c r="S19" s="56" t="str">
        <f t="shared" si="79"/>
        <v/>
      </c>
      <c r="T19" s="56"/>
      <c r="U19" s="153"/>
      <c r="V19" s="154"/>
      <c r="W19" s="9"/>
      <c r="X19" s="197" t="s">
        <v>23</v>
      </c>
      <c r="Y19" s="178">
        <f>L19+Y9</f>
        <v>36</v>
      </c>
      <c r="Z19" s="33"/>
      <c r="AA19" s="9"/>
      <c r="AB19" s="15" t="str">
        <f t="shared" si="2"/>
        <v>土</v>
      </c>
      <c r="AC19" s="16">
        <f>IF(AC18="","",IF(AC18=【別紙３】!$E$35,"",IF(MONTH(AC18)=MONTH(AC18+1),AC18+1,"")))</f>
        <v>44450</v>
      </c>
      <c r="AD19" s="13" t="str">
        <f>IF(COUNTIF(祝日一覧!$E$2:$E$142,AC19),"○",IF(AG19&lt;&gt;"","○",""))</f>
        <v/>
      </c>
      <c r="AE19" s="27"/>
      <c r="AF19" s="56" t="str">
        <f t="shared" si="80"/>
        <v>○</v>
      </c>
      <c r="AG19" s="56"/>
      <c r="AH19" s="153"/>
      <c r="AI19" s="154"/>
      <c r="AJ19" s="9"/>
      <c r="AK19" s="197" t="s">
        <v>23</v>
      </c>
      <c r="AL19" s="178">
        <f>Y19+AL9</f>
        <v>66</v>
      </c>
      <c r="AM19" s="33"/>
      <c r="AN19" s="9"/>
      <c r="AO19" s="15" t="str">
        <f t="shared" si="3"/>
        <v>月</v>
      </c>
      <c r="AP19" s="16">
        <f>IF(AP18="","",IF(AP18=【別紙３】!$E$35,"",IF(MONTH(AP18)=MONTH(AP18+1),AP18+1,"")))</f>
        <v>44480</v>
      </c>
      <c r="AQ19" s="13" t="str">
        <f>IF(COUNTIF(祝日一覧!$E$2:$E$142,AP19),"○",IF(AT19&lt;&gt;"","○",""))</f>
        <v/>
      </c>
      <c r="AR19" s="27"/>
      <c r="AS19" s="56" t="str">
        <f t="shared" si="81"/>
        <v/>
      </c>
      <c r="AT19" s="56"/>
      <c r="AU19" s="153"/>
      <c r="AV19" s="154"/>
      <c r="AW19" s="9"/>
      <c r="AX19" s="176" t="s">
        <v>23</v>
      </c>
      <c r="AY19" s="178">
        <f>AL19+AY9</f>
        <v>97</v>
      </c>
      <c r="AZ19" s="33"/>
      <c r="BA19" s="9"/>
      <c r="BB19" s="15" t="str">
        <f t="shared" si="4"/>
        <v>木</v>
      </c>
      <c r="BC19" s="16">
        <f>IF(BC18="","",IF(BC18=【別紙３】!$E$35,"",IF(MONTH(BC18)=MONTH(BC18+1),BC18+1,"")))</f>
        <v>44511</v>
      </c>
      <c r="BD19" s="13" t="str">
        <f>IF(COUNTIF(祝日一覧!$E$2:$E$142,BC19),"○",IF(BG19&lt;&gt;"","○",""))</f>
        <v/>
      </c>
      <c r="BE19" s="27"/>
      <c r="BF19" s="56" t="str">
        <f t="shared" si="82"/>
        <v/>
      </c>
      <c r="BG19" s="56"/>
      <c r="BH19" s="153"/>
      <c r="BI19" s="154"/>
      <c r="BJ19" s="9"/>
      <c r="BK19" s="176" t="s">
        <v>23</v>
      </c>
      <c r="BL19" s="178">
        <f>AY19+BL9</f>
        <v>127</v>
      </c>
      <c r="BM19" s="33"/>
      <c r="BN19" s="9"/>
      <c r="BO19" s="15" t="str">
        <f t="shared" si="5"/>
        <v>土</v>
      </c>
      <c r="BP19" s="16">
        <f>IF(BP18="","",IF(BP18=【別紙３】!$E$35,"",IF(MONTH(BP18)=MONTH(BP18+1),BP18+1,"")))</f>
        <v>44541</v>
      </c>
      <c r="BQ19" s="13" t="str">
        <f>IF(COUNTIF(祝日一覧!$E$2:$E$142,BP19),"○",IF(BT19&lt;&gt;"","○",""))</f>
        <v/>
      </c>
      <c r="BR19" s="27"/>
      <c r="BS19" s="56" t="str">
        <f t="shared" si="83"/>
        <v>○</v>
      </c>
      <c r="BT19" s="56"/>
      <c r="BU19" s="153"/>
      <c r="BV19" s="154"/>
      <c r="BW19" s="9"/>
      <c r="BX19" s="176" t="s">
        <v>23</v>
      </c>
      <c r="BY19" s="178">
        <f>BL19+BY9</f>
        <v>155</v>
      </c>
      <c r="BZ19" s="33"/>
      <c r="CA19" s="9"/>
      <c r="CB19" s="15" t="str">
        <f t="shared" si="6"/>
        <v/>
      </c>
      <c r="CC19" s="16" t="str">
        <f>IF(CC18="","",IF(CC18=【別紙３】!$E$35,"",IF(MONTH(CC18)=MONTH(CC18+1),CC18+1,"")))</f>
        <v/>
      </c>
      <c r="CD19" s="13" t="str">
        <f>IF(COUNTIF(祝日一覧!$E$2:$E$142,CC19),"○",IF(CG19&lt;&gt;"","○",""))</f>
        <v/>
      </c>
      <c r="CE19" s="27"/>
      <c r="CF19" s="56" t="str">
        <f t="shared" si="84"/>
        <v/>
      </c>
      <c r="CG19" s="56"/>
      <c r="CH19" s="153"/>
      <c r="CI19" s="154"/>
      <c r="CJ19" s="9"/>
      <c r="CK19" s="176" t="s">
        <v>23</v>
      </c>
      <c r="CL19" s="178">
        <f>BY19+CL9</f>
        <v>162</v>
      </c>
      <c r="CM19" s="33"/>
      <c r="CN19" s="9"/>
      <c r="CO19" s="15" t="str">
        <f t="shared" si="7"/>
        <v/>
      </c>
      <c r="CP19" s="16" t="str">
        <f>IF(CP18="","",IF(CP18=【別紙３】!$E$35,"",IF(MONTH(CP18)=MONTH(CP18+1),CP18+1,"")))</f>
        <v/>
      </c>
      <c r="CQ19" s="13" t="str">
        <f>IF(COUNTIF(祝日一覧!$E$2:$E$142,CP19),"○",IF(CT19&lt;&gt;"","○",""))</f>
        <v/>
      </c>
      <c r="CR19" s="27"/>
      <c r="CS19" s="56" t="str">
        <f t="shared" si="85"/>
        <v/>
      </c>
      <c r="CT19" s="56"/>
      <c r="CU19" s="153"/>
      <c r="CV19" s="154"/>
      <c r="CW19" s="9"/>
      <c r="CX19" s="176" t="s">
        <v>23</v>
      </c>
      <c r="CY19" s="178">
        <f>CL19+CY9</f>
        <v>162</v>
      </c>
      <c r="CZ19" s="33"/>
      <c r="DA19" s="9"/>
      <c r="DB19" s="15" t="str">
        <f t="shared" si="8"/>
        <v/>
      </c>
      <c r="DC19" s="16" t="str">
        <f>IF(DC18="","",IF(DC18=【別紙３】!$E$35,"",IF(MONTH(DC18)=MONTH(DC18+1),DC18+1,"")))</f>
        <v/>
      </c>
      <c r="DD19" s="13" t="str">
        <f>IF(COUNTIF(祝日一覧!$E$2:$E$142,DC19),"○",IF(DG19&lt;&gt;"","○",""))</f>
        <v/>
      </c>
      <c r="DE19" s="27"/>
      <c r="DF19" s="56" t="str">
        <f t="shared" si="86"/>
        <v/>
      </c>
      <c r="DG19" s="56"/>
      <c r="DH19" s="153"/>
      <c r="DI19" s="154"/>
      <c r="DJ19" s="9"/>
      <c r="DK19" s="176" t="s">
        <v>23</v>
      </c>
      <c r="DL19" s="178">
        <f>CY19+DL9</f>
        <v>162</v>
      </c>
      <c r="DM19" s="33"/>
      <c r="DN19" s="9"/>
      <c r="DO19" s="15" t="str">
        <f t="shared" si="9"/>
        <v/>
      </c>
      <c r="DP19" s="16" t="str">
        <f>IF(DP18="","",IF(DP18=【別紙３】!$E$35,"",IF(MONTH(DP18)=MONTH(DP18+1),DP18+1,"")))</f>
        <v/>
      </c>
      <c r="DQ19" s="13" t="str">
        <f>IF(COUNTIF(祝日一覧!$E$2:$E$142,DP19),"○",IF(DT19&lt;&gt;"","○",""))</f>
        <v/>
      </c>
      <c r="DR19" s="27"/>
      <c r="DS19" s="56" t="str">
        <f t="shared" si="87"/>
        <v/>
      </c>
      <c r="DT19" s="56"/>
      <c r="DU19" s="153"/>
      <c r="DV19" s="154"/>
      <c r="DW19" s="9"/>
      <c r="DX19" s="176" t="s">
        <v>23</v>
      </c>
      <c r="DY19" s="178">
        <f>DL19+DY9</f>
        <v>162</v>
      </c>
      <c r="DZ19" s="33"/>
      <c r="EA19" s="9"/>
      <c r="EB19" s="15" t="str">
        <f t="shared" si="10"/>
        <v/>
      </c>
      <c r="EC19" s="16" t="str">
        <f>IF(EC18="","",IF(EC18=【別紙３】!$E$35,"",IF(MONTH(EC18)=MONTH(EC18+1),EC18+1,"")))</f>
        <v/>
      </c>
      <c r="ED19" s="13" t="str">
        <f>IF(COUNTIF(祝日一覧!$E$2:$E$142,EC19),"○",IF(EG19&lt;&gt;"","○",""))</f>
        <v/>
      </c>
      <c r="EE19" s="27"/>
      <c r="EF19" s="56" t="str">
        <f t="shared" si="88"/>
        <v/>
      </c>
      <c r="EG19" s="56"/>
      <c r="EH19" s="153"/>
      <c r="EI19" s="154"/>
      <c r="EJ19" s="9"/>
      <c r="EK19" s="176" t="s">
        <v>23</v>
      </c>
      <c r="EL19" s="178">
        <f>DY19+EL9</f>
        <v>162</v>
      </c>
      <c r="EM19" s="33"/>
      <c r="EN19" s="9"/>
      <c r="EO19" s="15" t="str">
        <f t="shared" si="11"/>
        <v/>
      </c>
      <c r="EP19" s="16" t="str">
        <f>IF(EP18="","",IF(EP18=【別紙３】!$E$35,"",IF(MONTH(EP18)=MONTH(EP18+1),EP18+1,"")))</f>
        <v/>
      </c>
      <c r="EQ19" s="13" t="str">
        <f>IF(COUNTIF(祝日一覧!$E$2:$E$142,EP19),"○",IF(ET19&lt;&gt;"","○",""))</f>
        <v/>
      </c>
      <c r="ER19" s="27"/>
      <c r="ES19" s="56" t="str">
        <f t="shared" si="89"/>
        <v/>
      </c>
      <c r="ET19" s="56"/>
      <c r="EU19" s="153"/>
      <c r="EV19" s="154"/>
      <c r="EW19" s="9"/>
      <c r="EX19" s="176" t="s">
        <v>23</v>
      </c>
      <c r="EY19" s="178">
        <f>EL19+EY9</f>
        <v>162</v>
      </c>
      <c r="EZ19" s="33"/>
      <c r="FA19" s="9"/>
      <c r="FB19" s="15" t="str">
        <f t="shared" si="12"/>
        <v/>
      </c>
      <c r="FC19" s="16" t="str">
        <f>IF(FC18="","",IF(FC18=【別紙３】!$E$35,"",IF(MONTH(FC18)=MONTH(FC18+1),FC18+1,"")))</f>
        <v/>
      </c>
      <c r="FD19" s="13" t="str">
        <f>IF(COUNTIF(祝日一覧!$E$2:$E$142,FC19),"○",IF(FG19&lt;&gt;"","○",""))</f>
        <v/>
      </c>
      <c r="FE19" s="27"/>
      <c r="FF19" s="56" t="str">
        <f t="shared" si="90"/>
        <v/>
      </c>
      <c r="FG19" s="56"/>
      <c r="FH19" s="153"/>
      <c r="FI19" s="154"/>
      <c r="FJ19" s="9"/>
      <c r="FK19" s="176" t="s">
        <v>23</v>
      </c>
      <c r="FL19" s="178">
        <f>EY19+FL9</f>
        <v>162</v>
      </c>
      <c r="FM19" s="33"/>
      <c r="FN19" s="9"/>
      <c r="FO19" s="15" t="str">
        <f t="shared" si="13"/>
        <v/>
      </c>
      <c r="FP19" s="16" t="str">
        <f>IF(FP18="","",IF(FP18=【別紙３】!$E$35,"",IF(MONTH(FP18)=MONTH(FP18+1),FP18+1,"")))</f>
        <v/>
      </c>
      <c r="FQ19" s="13" t="str">
        <f>IF(COUNTIF(祝日一覧!$E$2:$E$142,FP19),"○",IF(FT19&lt;&gt;"","○",""))</f>
        <v/>
      </c>
      <c r="FR19" s="27"/>
      <c r="FS19" s="56" t="str">
        <f t="shared" si="91"/>
        <v/>
      </c>
      <c r="FT19" s="56"/>
      <c r="FU19" s="153"/>
      <c r="FV19" s="154"/>
      <c r="FW19" s="9"/>
      <c r="FX19" s="176" t="s">
        <v>23</v>
      </c>
      <c r="FY19" s="178">
        <f>FL19+FY9</f>
        <v>162</v>
      </c>
      <c r="FZ19" s="33"/>
      <c r="GA19" s="9"/>
      <c r="GB19" s="15" t="str">
        <f t="shared" si="14"/>
        <v/>
      </c>
      <c r="GC19" s="16" t="str">
        <f>IF(GC18="","",IF(GC18=【別紙３】!$E$35,"",IF(MONTH(GC18)=MONTH(GC18+1),GC18+1,"")))</f>
        <v/>
      </c>
      <c r="GD19" s="13" t="str">
        <f>IF(COUNTIF(祝日一覧!$E$2:$E$142,GC19),"○",IF(GG19&lt;&gt;"","○",""))</f>
        <v/>
      </c>
      <c r="GE19" s="26"/>
      <c r="GF19" s="56" t="str">
        <f t="shared" si="92"/>
        <v/>
      </c>
      <c r="GG19" s="56"/>
      <c r="GH19" s="153"/>
      <c r="GI19" s="154"/>
      <c r="GJ19" s="9"/>
      <c r="GK19" s="176" t="s">
        <v>23</v>
      </c>
      <c r="GL19" s="178">
        <f>FY19+GL9</f>
        <v>162</v>
      </c>
      <c r="GM19" s="33"/>
      <c r="GN19" s="9"/>
      <c r="GO19" s="15" t="str">
        <f t="shared" si="15"/>
        <v/>
      </c>
      <c r="GP19" s="16" t="str">
        <f>IF(GP18="","",IF(GP18=【別紙３】!$E$35,"",IF(MONTH(GP18)=MONTH(GP18+1),GP18+1,"")))</f>
        <v/>
      </c>
      <c r="GQ19" s="13" t="str">
        <f>IF(COUNTIF(祝日一覧!$E$2:$E$142,GP19),"○",IF(GT19&lt;&gt;"","○",""))</f>
        <v/>
      </c>
      <c r="GR19" s="26"/>
      <c r="GS19" s="56" t="str">
        <f t="shared" si="93"/>
        <v/>
      </c>
      <c r="GT19" s="56"/>
      <c r="GU19" s="153"/>
      <c r="GV19" s="154"/>
      <c r="GW19" s="9"/>
      <c r="GX19" s="176" t="s">
        <v>23</v>
      </c>
      <c r="GY19" s="178">
        <f>GL19+GY9</f>
        <v>162</v>
      </c>
      <c r="GZ19" s="33"/>
      <c r="HA19" s="9"/>
      <c r="HB19" s="15" t="str">
        <f t="shared" si="16"/>
        <v/>
      </c>
      <c r="HC19" s="16" t="str">
        <f>IF(HC18="","",IF(HC18=【別紙３】!$E$35,"",IF(MONTH(HC18)=MONTH(HC18+1),HC18+1,"")))</f>
        <v/>
      </c>
      <c r="HD19" s="13" t="str">
        <f>IF(COUNTIF(祝日一覧!$E$2:$E$142,HC19),"○",IF(HG19&lt;&gt;"","○",""))</f>
        <v/>
      </c>
      <c r="HE19" s="27"/>
      <c r="HF19" s="56" t="str">
        <f t="shared" si="94"/>
        <v/>
      </c>
      <c r="HG19" s="56"/>
      <c r="HH19" s="153"/>
      <c r="HI19" s="154"/>
      <c r="HJ19" s="9"/>
      <c r="HK19" s="176" t="s">
        <v>23</v>
      </c>
      <c r="HL19" s="178">
        <f>GY19+HL9</f>
        <v>162</v>
      </c>
      <c r="HM19" s="33"/>
      <c r="HN19" s="9"/>
      <c r="HO19" s="72" t="str">
        <f t="shared" si="17"/>
        <v/>
      </c>
      <c r="HP19" s="16" t="str">
        <f>IF(HP18="","",IF(HP18=【別紙３】!$E$35,"",IF(MONTH(HP18)=MONTH(HP18+1),HP18+1,"")))</f>
        <v/>
      </c>
      <c r="HQ19" s="13" t="str">
        <f>IF(COUNTIF(祝日一覧!$E$2:$E$142,HP19),"○",IF(HT19&lt;&gt;"","○",""))</f>
        <v/>
      </c>
      <c r="HR19" s="26"/>
      <c r="HS19" s="56" t="str">
        <f t="shared" si="95"/>
        <v/>
      </c>
      <c r="HT19" s="56"/>
      <c r="HU19" s="153"/>
      <c r="HV19" s="154"/>
      <c r="HW19" s="9"/>
      <c r="HX19" s="176" t="s">
        <v>23</v>
      </c>
      <c r="HY19" s="178">
        <f>HL19+HY9</f>
        <v>162</v>
      </c>
      <c r="HZ19" s="33"/>
      <c r="IA19" s="9"/>
      <c r="IB19" s="72" t="str">
        <f t="shared" si="18"/>
        <v/>
      </c>
      <c r="IC19" s="16" t="str">
        <f>IF(IC18="","",IF(IC18=【別紙３】!$E$35,"",IF(MONTH(IC18)=MONTH(IC18+1),IC18+1,"")))</f>
        <v/>
      </c>
      <c r="ID19" s="13" t="str">
        <f>IF(COUNTIF(祝日一覧!$E$2:$E$142,IC19),"○",IF(IG19&lt;&gt;"","○",""))</f>
        <v/>
      </c>
      <c r="IE19" s="26"/>
      <c r="IF19" s="56" t="str">
        <f t="shared" si="96"/>
        <v/>
      </c>
      <c r="IG19" s="56"/>
      <c r="IH19" s="153"/>
      <c r="II19" s="154"/>
      <c r="IJ19" s="9"/>
      <c r="IK19" s="176" t="s">
        <v>23</v>
      </c>
      <c r="IL19" s="178">
        <f>HY19+IL9</f>
        <v>162</v>
      </c>
      <c r="IM19" s="33"/>
      <c r="IN19" s="9"/>
      <c r="IO19" s="72" t="str">
        <f t="shared" si="19"/>
        <v/>
      </c>
      <c r="IP19" s="16" t="str">
        <f>IF(IP18="","",IF(IP18=【別紙３】!$E$35,"",IF(MONTH(IP18)=MONTH(IP18+1),IP18+1,"")))</f>
        <v/>
      </c>
      <c r="IQ19" s="13" t="str">
        <f>IF(COUNTIF(祝日一覧!$E$2:$E$142,IP19),"○",IF(IT19&lt;&gt;"","○",""))</f>
        <v/>
      </c>
      <c r="IR19" s="26"/>
      <c r="IS19" s="56" t="str">
        <f t="shared" si="97"/>
        <v/>
      </c>
      <c r="IT19" s="56"/>
      <c r="IU19" s="153"/>
      <c r="IV19" s="154"/>
      <c r="IW19" s="9"/>
      <c r="IX19" s="176" t="s">
        <v>23</v>
      </c>
      <c r="IY19" s="178">
        <f>IL19+IY9</f>
        <v>162</v>
      </c>
      <c r="IZ19" s="33"/>
      <c r="JA19" s="9"/>
      <c r="JB19" s="72" t="str">
        <f t="shared" si="20"/>
        <v/>
      </c>
      <c r="JC19" s="16" t="str">
        <f>IF(JC18="","",IF(JC18=【別紙３】!$E$35,"",IF(MONTH(JC18)=MONTH(JC18+1),JC18+1,"")))</f>
        <v/>
      </c>
      <c r="JD19" s="13" t="str">
        <f>IF(COUNTIF(祝日一覧!$E$2:$E$142,JC19),"○",IF(JG19&lt;&gt;"","○",""))</f>
        <v/>
      </c>
      <c r="JE19" s="26"/>
      <c r="JF19" s="56" t="str">
        <f t="shared" si="98"/>
        <v/>
      </c>
      <c r="JG19" s="56"/>
      <c r="JH19" s="153"/>
      <c r="JI19" s="154"/>
      <c r="JJ19" s="9"/>
      <c r="JK19" s="176" t="s">
        <v>23</v>
      </c>
      <c r="JL19" s="178">
        <f>IY19+JL9</f>
        <v>162</v>
      </c>
      <c r="JM19" s="33"/>
      <c r="JN19" s="9"/>
      <c r="JO19" s="72" t="str">
        <f t="shared" si="21"/>
        <v/>
      </c>
      <c r="JP19" s="16" t="str">
        <f>IF(JP18="","",IF(JP18=【別紙３】!$E$35,"",IF(MONTH(JP18)=MONTH(JP18+1),JP18+1,"")))</f>
        <v/>
      </c>
      <c r="JQ19" s="13" t="str">
        <f>IF(COUNTIF(祝日一覧!$E$2:$E$142,JP19),"○",IF(JT19&lt;&gt;"","○",""))</f>
        <v/>
      </c>
      <c r="JR19" s="26"/>
      <c r="JS19" s="56" t="str">
        <f t="shared" si="99"/>
        <v/>
      </c>
      <c r="JT19" s="56"/>
      <c r="JU19" s="153"/>
      <c r="JV19" s="154"/>
      <c r="JW19" s="9"/>
      <c r="JX19" s="176" t="s">
        <v>23</v>
      </c>
      <c r="JY19" s="178">
        <f>JL19+JY9</f>
        <v>162</v>
      </c>
      <c r="JZ19" s="33"/>
      <c r="KA19" s="9"/>
      <c r="KB19" s="72" t="str">
        <f t="shared" si="22"/>
        <v/>
      </c>
      <c r="KC19" s="16" t="str">
        <f>IF(KC18="","",IF(KC18=【別紙３】!$E$35,"",IF(MONTH(KC18)=MONTH(KC18+1),KC18+1,"")))</f>
        <v/>
      </c>
      <c r="KD19" s="13" t="str">
        <f>IF(COUNTIF(祝日一覧!$E$2:$E$142,KC19),"○",IF(KG19&lt;&gt;"","○",""))</f>
        <v/>
      </c>
      <c r="KE19" s="26"/>
      <c r="KF19" s="56" t="str">
        <f t="shared" si="100"/>
        <v/>
      </c>
      <c r="KG19" s="56"/>
      <c r="KH19" s="153"/>
      <c r="KI19" s="154"/>
      <c r="KJ19" s="9"/>
      <c r="KK19" s="176" t="s">
        <v>23</v>
      </c>
      <c r="KL19" s="178">
        <f>JY19+KL9</f>
        <v>162</v>
      </c>
      <c r="KM19" s="33"/>
      <c r="KN19" s="9"/>
      <c r="KO19" s="72" t="str">
        <f t="shared" si="23"/>
        <v/>
      </c>
      <c r="KP19" s="16" t="str">
        <f>IF(KP18="","",IF(KP18=【別紙３】!$E$35,"",IF(MONTH(KP18)=MONTH(KP18+1),KP18+1,"")))</f>
        <v/>
      </c>
      <c r="KQ19" s="13" t="str">
        <f>IF(COUNTIF(祝日一覧!$E$2:$E$142,KP19),"○",IF(KT19&lt;&gt;"","○",""))</f>
        <v/>
      </c>
      <c r="KR19" s="26"/>
      <c r="KS19" s="56" t="str">
        <f t="shared" si="101"/>
        <v/>
      </c>
      <c r="KT19" s="56"/>
      <c r="KU19" s="153"/>
      <c r="KV19" s="154"/>
      <c r="KW19" s="9"/>
      <c r="KX19" s="176" t="s">
        <v>23</v>
      </c>
      <c r="KY19" s="178">
        <f>KL19+KY9</f>
        <v>162</v>
      </c>
      <c r="KZ19" s="33"/>
      <c r="LA19" s="9"/>
      <c r="LB19" s="72" t="str">
        <f t="shared" si="24"/>
        <v/>
      </c>
      <c r="LC19" s="16" t="str">
        <f>IF(LC18="","",IF(LC18=【別紙３】!$E$35,"",IF(MONTH(LC18)=MONTH(LC18+1),LC18+1,"")))</f>
        <v/>
      </c>
      <c r="LD19" s="13" t="str">
        <f>IF(COUNTIF(祝日一覧!$E$2:$E$142,LC19),"○",IF(LG19&lt;&gt;"","○",""))</f>
        <v/>
      </c>
      <c r="LE19" s="26"/>
      <c r="LF19" s="56" t="str">
        <f t="shared" si="102"/>
        <v/>
      </c>
      <c r="LG19" s="56"/>
      <c r="LH19" s="153"/>
      <c r="LI19" s="154"/>
      <c r="LJ19" s="9"/>
      <c r="LK19" s="176" t="s">
        <v>23</v>
      </c>
      <c r="LL19" s="178">
        <f>KY19+LL9</f>
        <v>162</v>
      </c>
      <c r="LM19" s="33"/>
      <c r="LN19" s="9"/>
      <c r="LO19" s="72" t="str">
        <f t="shared" si="25"/>
        <v/>
      </c>
      <c r="LP19" s="16" t="str">
        <f>IF(LP18="","",IF(LP18=【別紙３】!$E$35,"",IF(MONTH(LP18)=MONTH(LP18+1),LP18+1,"")))</f>
        <v/>
      </c>
      <c r="LQ19" s="13" t="str">
        <f>IF(COUNTIF(祝日一覧!$E$2:$E$142,LP19),"○",IF(LT19&lt;&gt;"","○",""))</f>
        <v/>
      </c>
      <c r="LR19" s="26"/>
      <c r="LS19" s="56" t="str">
        <f t="shared" si="103"/>
        <v/>
      </c>
      <c r="LT19" s="56"/>
      <c r="LU19" s="153"/>
      <c r="LV19" s="154"/>
      <c r="LW19" s="9"/>
      <c r="LX19" s="176" t="s">
        <v>23</v>
      </c>
      <c r="LY19" s="178">
        <f>LL19+LY9</f>
        <v>162</v>
      </c>
      <c r="LZ19" s="33"/>
      <c r="MA19" s="9"/>
      <c r="MB19" s="72" t="str">
        <f t="shared" si="26"/>
        <v/>
      </c>
      <c r="MC19" s="16" t="str">
        <f>IF(MC18="","",IF(MC18=【別紙３】!$E$35,"",IF(MONTH(MC18)=MONTH(MC18+1),MC18+1,"")))</f>
        <v/>
      </c>
      <c r="MD19" s="13" t="str">
        <f>IF(COUNTIF(祝日一覧!$E$2:$E$142,MC19),"○",IF(MG19&lt;&gt;"","○",""))</f>
        <v/>
      </c>
      <c r="ME19" s="26"/>
      <c r="MF19" s="56" t="str">
        <f t="shared" si="104"/>
        <v/>
      </c>
      <c r="MG19" s="56"/>
      <c r="MH19" s="153"/>
      <c r="MI19" s="154"/>
      <c r="MJ19" s="9"/>
      <c r="MK19" s="176" t="s">
        <v>23</v>
      </c>
      <c r="ML19" s="178">
        <f>LY19+ML9</f>
        <v>162</v>
      </c>
      <c r="MM19" s="33"/>
      <c r="MN19" s="9"/>
      <c r="MO19" s="72" t="str">
        <f t="shared" si="27"/>
        <v/>
      </c>
      <c r="MP19" s="16" t="str">
        <f>IF(MP18="","",IF(MP18=【別紙３】!$E$35,"",IF(MONTH(MP18)=MONTH(MP18+1),MP18+1,"")))</f>
        <v/>
      </c>
      <c r="MQ19" s="13" t="str">
        <f>IF(COUNTIF(祝日一覧!$E$2:$E$142,MP19),"○",IF(MT19&lt;&gt;"","○",""))</f>
        <v/>
      </c>
      <c r="MR19" s="26"/>
      <c r="MS19" s="56" t="str">
        <f t="shared" si="105"/>
        <v/>
      </c>
      <c r="MT19" s="56"/>
      <c r="MU19" s="153"/>
      <c r="MV19" s="154"/>
      <c r="MW19" s="9"/>
      <c r="MX19" s="176" t="s">
        <v>23</v>
      </c>
      <c r="MY19" s="178">
        <f>ML19+MY9</f>
        <v>162</v>
      </c>
      <c r="MZ19" s="33"/>
      <c r="NA19" s="9"/>
      <c r="NB19" s="72" t="str">
        <f t="shared" si="28"/>
        <v/>
      </c>
      <c r="NC19" s="16" t="str">
        <f>IF(NC18="","",IF(NC18=【別紙３】!$E$35,"",IF(MONTH(NC18)=MONTH(NC18+1),NC18+1,"")))</f>
        <v/>
      </c>
      <c r="ND19" s="13" t="str">
        <f>IF(COUNTIF(祝日一覧!$E$2:$E$142,NC19),"○",IF(NG19&lt;&gt;"","○",""))</f>
        <v/>
      </c>
      <c r="NE19" s="26"/>
      <c r="NF19" s="56" t="str">
        <f t="shared" si="106"/>
        <v/>
      </c>
      <c r="NG19" s="56"/>
      <c r="NH19" s="153"/>
      <c r="NI19" s="154"/>
      <c r="NJ19" s="9"/>
      <c r="NK19" s="176" t="s">
        <v>23</v>
      </c>
      <c r="NL19" s="178">
        <f>MY19+NL9</f>
        <v>162</v>
      </c>
      <c r="NM19" s="33"/>
      <c r="NN19" s="9"/>
      <c r="NO19" s="72" t="str">
        <f t="shared" si="29"/>
        <v/>
      </c>
      <c r="NP19" s="16" t="str">
        <f>IF(NP18="","",IF(NP18=【別紙３】!$E$35,"",IF(MONTH(NP18)=MONTH(NP18+1),NP18+1,"")))</f>
        <v/>
      </c>
      <c r="NQ19" s="13" t="str">
        <f>IF(COUNTIF(祝日一覧!$E$2:$E$142,NP19),"○",IF(NT19&lt;&gt;"","○",""))</f>
        <v/>
      </c>
      <c r="NR19" s="26"/>
      <c r="NS19" s="56" t="str">
        <f t="shared" si="107"/>
        <v/>
      </c>
      <c r="NT19" s="56"/>
      <c r="NU19" s="153"/>
      <c r="NV19" s="154"/>
      <c r="NW19" s="9"/>
      <c r="NX19" s="176" t="s">
        <v>23</v>
      </c>
      <c r="NY19" s="178">
        <f>NL19+NY9</f>
        <v>162</v>
      </c>
      <c r="NZ19" s="33"/>
      <c r="OA19" s="9"/>
      <c r="OB19" s="72" t="str">
        <f t="shared" si="30"/>
        <v/>
      </c>
      <c r="OC19" s="16" t="str">
        <f>IF(OC18="","",IF(OC18=【別紙３】!$E$35,"",IF(MONTH(OC18)=MONTH(OC18+1),OC18+1,"")))</f>
        <v/>
      </c>
      <c r="OD19" s="13" t="str">
        <f>IF(COUNTIF(祝日一覧!$E$2:$E$142,OC19),"○",IF(OG19&lt;&gt;"","○",""))</f>
        <v/>
      </c>
      <c r="OE19" s="26"/>
      <c r="OF19" s="56" t="str">
        <f t="shared" si="108"/>
        <v/>
      </c>
      <c r="OG19" s="56"/>
      <c r="OH19" s="153"/>
      <c r="OI19" s="154"/>
      <c r="OJ19" s="9"/>
      <c r="OK19" s="176" t="s">
        <v>23</v>
      </c>
      <c r="OL19" s="178">
        <f>NY19+OL9</f>
        <v>162</v>
      </c>
      <c r="OM19" s="33"/>
      <c r="ON19" s="9"/>
      <c r="OO19" s="72" t="str">
        <f t="shared" si="31"/>
        <v/>
      </c>
      <c r="OP19" s="16" t="str">
        <f>IF(OP18="","",IF(OP18=【別紙３】!$E$35,"",IF(MONTH(OP18)=MONTH(OP18+1),OP18+1,"")))</f>
        <v/>
      </c>
      <c r="OQ19" s="13" t="str">
        <f>IF(COUNTIF(祝日一覧!$E$2:$E$142,OP19),"○",IF(OT19&lt;&gt;"","○",""))</f>
        <v/>
      </c>
      <c r="OR19" s="26"/>
      <c r="OS19" s="56" t="str">
        <f t="shared" si="109"/>
        <v/>
      </c>
      <c r="OT19" s="56"/>
      <c r="OU19" s="153"/>
      <c r="OV19" s="154"/>
      <c r="OW19" s="9"/>
      <c r="OX19" s="176" t="s">
        <v>23</v>
      </c>
      <c r="OY19" s="178">
        <f>OL19+OY9</f>
        <v>162</v>
      </c>
      <c r="OZ19" s="33"/>
      <c r="PA19" s="9"/>
      <c r="PB19" s="72" t="str">
        <f t="shared" si="32"/>
        <v/>
      </c>
      <c r="PC19" s="16" t="str">
        <f>IF(PC18="","",IF(PC18=【別紙３】!$E$35,"",IF(MONTH(PC18)=MONTH(PC18+1),PC18+1,"")))</f>
        <v/>
      </c>
      <c r="PD19" s="13" t="str">
        <f>IF(COUNTIF(祝日一覧!$E$2:$E$142,PC19),"○",IF(PG19&lt;&gt;"","○",""))</f>
        <v/>
      </c>
      <c r="PE19" s="26"/>
      <c r="PF19" s="56" t="str">
        <f t="shared" si="110"/>
        <v/>
      </c>
      <c r="PG19" s="56"/>
      <c r="PH19" s="153"/>
      <c r="PI19" s="154"/>
      <c r="PJ19" s="9"/>
      <c r="PK19" s="176" t="s">
        <v>23</v>
      </c>
      <c r="PL19" s="178">
        <f>OY19+PL9</f>
        <v>162</v>
      </c>
      <c r="PM19" s="33"/>
      <c r="PN19" s="9"/>
      <c r="PO19" s="72" t="str">
        <f t="shared" si="33"/>
        <v/>
      </c>
      <c r="PP19" s="16" t="str">
        <f>IF(PP18="","",IF(PP18=【別紙３】!$E$35,"",IF(MONTH(PP18)=MONTH(PP18+1),PP18+1,"")))</f>
        <v/>
      </c>
      <c r="PQ19" s="13" t="str">
        <f>IF(COUNTIF(祝日一覧!$E$2:$E$142,PP19),"○",IF(PT19&lt;&gt;"","○",""))</f>
        <v/>
      </c>
      <c r="PR19" s="26"/>
      <c r="PS19" s="56" t="str">
        <f t="shared" si="111"/>
        <v/>
      </c>
      <c r="PT19" s="56"/>
      <c r="PU19" s="153"/>
      <c r="PV19" s="154"/>
      <c r="PW19" s="9"/>
      <c r="PX19" s="176" t="s">
        <v>23</v>
      </c>
      <c r="PY19" s="178">
        <f>PL19+PY9</f>
        <v>162</v>
      </c>
      <c r="PZ19" s="33"/>
      <c r="QA19" s="9"/>
      <c r="QB19" s="72" t="str">
        <f t="shared" si="34"/>
        <v/>
      </c>
      <c r="QC19" s="16" t="str">
        <f>IF(QC18="","",IF(QC18=【別紙３】!$E$35,"",IF(MONTH(QC18)=MONTH(QC18+1),QC18+1,"")))</f>
        <v/>
      </c>
      <c r="QD19" s="13" t="str">
        <f>IF(COUNTIF(祝日一覧!$E$2:$E$142,QC19),"○",IF(QG19&lt;&gt;"","○",""))</f>
        <v/>
      </c>
      <c r="QE19" s="26"/>
      <c r="QF19" s="56" t="str">
        <f t="shared" si="112"/>
        <v/>
      </c>
      <c r="QG19" s="56"/>
      <c r="QH19" s="153"/>
      <c r="QI19" s="154"/>
      <c r="QJ19" s="9"/>
      <c r="QK19" s="176" t="s">
        <v>23</v>
      </c>
      <c r="QL19" s="178">
        <f>PY19+QL9</f>
        <v>162</v>
      </c>
      <c r="QM19" s="33"/>
      <c r="QN19" s="9"/>
      <c r="QO19" s="72" t="str">
        <f t="shared" si="35"/>
        <v/>
      </c>
      <c r="QP19" s="16" t="str">
        <f>IF(QP18="","",IF(QP18=【別紙３】!$E$35,"",IF(MONTH(QP18)=MONTH(QP18+1),QP18+1,"")))</f>
        <v/>
      </c>
      <c r="QQ19" s="13" t="str">
        <f>IF(COUNTIF(祝日一覧!$E$2:$E$142,QP19),"○",IF(QT19&lt;&gt;"","○",""))</f>
        <v/>
      </c>
      <c r="QR19" s="26"/>
      <c r="QS19" s="56" t="str">
        <f t="shared" si="113"/>
        <v/>
      </c>
      <c r="QT19" s="56"/>
      <c r="QU19" s="153"/>
      <c r="QV19" s="154"/>
      <c r="QW19" s="9"/>
      <c r="QX19" s="176" t="s">
        <v>23</v>
      </c>
      <c r="QY19" s="178">
        <f>QL19+QY9</f>
        <v>162</v>
      </c>
      <c r="QZ19" s="33"/>
      <c r="RA19" s="9"/>
      <c r="RB19" s="72" t="str">
        <f t="shared" si="36"/>
        <v/>
      </c>
      <c r="RC19" s="16" t="str">
        <f>IF(RC18="","",IF(RC18=【別紙３】!$E$35,"",IF(MONTH(RC18)=MONTH(RC18+1),RC18+1,"")))</f>
        <v/>
      </c>
      <c r="RD19" s="13" t="str">
        <f>IF(COUNTIF(祝日一覧!$E$2:$E$142,RC19),"○",IF(RG19&lt;&gt;"","○",""))</f>
        <v/>
      </c>
      <c r="RE19" s="26"/>
      <c r="RF19" s="56" t="str">
        <f t="shared" si="114"/>
        <v/>
      </c>
      <c r="RG19" s="56"/>
      <c r="RH19" s="153"/>
      <c r="RI19" s="154"/>
      <c r="RJ19" s="9"/>
      <c r="RK19" s="176" t="s">
        <v>23</v>
      </c>
      <c r="RL19" s="178">
        <f>QY19+RL9</f>
        <v>162</v>
      </c>
      <c r="RM19" s="33"/>
      <c r="RN19" s="9"/>
      <c r="RO19" s="72" t="str">
        <f t="shared" si="37"/>
        <v/>
      </c>
      <c r="RP19" s="16" t="str">
        <f>IF(RP18="","",IF(RP18=【別紙３】!$E$35,"",IF(MONTH(RP18)=MONTH(RP18+1),RP18+1,"")))</f>
        <v/>
      </c>
      <c r="RQ19" s="13" t="str">
        <f>IF(COUNTIF(祝日一覧!$E$2:$E$142,RP19),"○",IF(RT19&lt;&gt;"","○",""))</f>
        <v/>
      </c>
      <c r="RR19" s="26"/>
      <c r="RS19" s="56" t="str">
        <f t="shared" si="115"/>
        <v/>
      </c>
      <c r="RT19" s="56"/>
      <c r="RU19" s="153"/>
      <c r="RV19" s="154"/>
      <c r="RW19" s="9"/>
      <c r="RX19" s="176" t="s">
        <v>23</v>
      </c>
      <c r="RY19" s="178">
        <f>RL19+RY9</f>
        <v>162</v>
      </c>
      <c r="RZ19" s="33"/>
      <c r="SA19" s="9"/>
      <c r="SB19" s="72" t="str">
        <f t="shared" si="38"/>
        <v/>
      </c>
      <c r="SC19" s="16" t="str">
        <f>IF(SC18="","",IF(SC18=【別紙３】!$E$35,"",IF(MONTH(SC18)=MONTH(SC18+1),SC18+1,"")))</f>
        <v/>
      </c>
      <c r="SD19" s="13" t="str">
        <f>IF(COUNTIF(祝日一覧!$E$2:$E$142,SC19),"○",IF(SG19&lt;&gt;"","○",""))</f>
        <v/>
      </c>
      <c r="SE19" s="26"/>
      <c r="SF19" s="56" t="str">
        <f t="shared" si="116"/>
        <v/>
      </c>
      <c r="SG19" s="56"/>
      <c r="SH19" s="153"/>
      <c r="SI19" s="154"/>
      <c r="SJ19" s="9"/>
      <c r="SK19" s="176" t="s">
        <v>23</v>
      </c>
      <c r="SL19" s="178">
        <f>RY19+SL9</f>
        <v>162</v>
      </c>
      <c r="SM19" s="33"/>
    </row>
    <row r="20" spans="1:507" ht="15.6" customHeight="1">
      <c r="A20" s="9"/>
      <c r="B20" s="15" t="str">
        <f t="shared" si="0"/>
        <v/>
      </c>
      <c r="C20" s="16" t="str">
        <f t="shared" si="78"/>
        <v/>
      </c>
      <c r="D20" s="13" t="str">
        <f>IF(COUNTIF(祝日一覧!$E$2:$E$142,C20),"○",IF(G20&lt;&gt;"","○",""))</f>
        <v/>
      </c>
      <c r="E20" s="27"/>
      <c r="F20" s="56" t="str">
        <f t="shared" si="39"/>
        <v/>
      </c>
      <c r="G20" s="56"/>
      <c r="H20" s="153"/>
      <c r="I20" s="154"/>
      <c r="J20" s="54"/>
      <c r="K20" s="177"/>
      <c r="L20" s="212"/>
      <c r="M20" s="29"/>
      <c r="N20" s="9"/>
      <c r="O20" s="15" t="str">
        <f t="shared" si="1"/>
        <v>木</v>
      </c>
      <c r="P20" s="16">
        <f>IF(P19="","",IF(P19=【別紙３】!$E$35,"",IF(MONTH(P19)=MONTH(P19+1),P19+1,"")))</f>
        <v>44420</v>
      </c>
      <c r="Q20" s="13" t="str">
        <f>IF(COUNTIF(祝日一覧!$E$2:$E$142,P20),"○",IF(T20&lt;&gt;"","○",""))</f>
        <v>○</v>
      </c>
      <c r="R20" s="27"/>
      <c r="S20" s="56" t="str">
        <f t="shared" si="79"/>
        <v/>
      </c>
      <c r="T20" s="56"/>
      <c r="U20" s="153"/>
      <c r="V20" s="154"/>
      <c r="W20" s="9"/>
      <c r="X20" s="188"/>
      <c r="Y20" s="179"/>
      <c r="Z20" s="29"/>
      <c r="AA20" s="9"/>
      <c r="AB20" s="15" t="str">
        <f t="shared" si="2"/>
        <v>日</v>
      </c>
      <c r="AC20" s="16">
        <f>IF(AC19="","",IF(AC19=【別紙３】!$E$35,"",IF(MONTH(AC19)=MONTH(AC19+1),AC19+1,"")))</f>
        <v>44451</v>
      </c>
      <c r="AD20" s="13" t="str">
        <f>IF(COUNTIF(祝日一覧!$E$2:$E$142,AC20),"○",IF(AG20&lt;&gt;"","○",""))</f>
        <v/>
      </c>
      <c r="AE20" s="27"/>
      <c r="AF20" s="56" t="str">
        <f t="shared" si="80"/>
        <v>○</v>
      </c>
      <c r="AG20" s="56"/>
      <c r="AH20" s="153"/>
      <c r="AI20" s="154"/>
      <c r="AJ20" s="9"/>
      <c r="AK20" s="188"/>
      <c r="AL20" s="179"/>
      <c r="AM20" s="29"/>
      <c r="AN20" s="9"/>
      <c r="AO20" s="15" t="str">
        <f t="shared" si="3"/>
        <v>火</v>
      </c>
      <c r="AP20" s="16">
        <f>IF(AP19="","",IF(AP19=【別紙３】!$E$35,"",IF(MONTH(AP19)=MONTH(AP19+1),AP19+1,"")))</f>
        <v>44481</v>
      </c>
      <c r="AQ20" s="13" t="str">
        <f>IF(COUNTIF(祝日一覧!$E$2:$E$142,AP20),"○",IF(AT20&lt;&gt;"","○",""))</f>
        <v/>
      </c>
      <c r="AR20" s="27"/>
      <c r="AS20" s="56" t="str">
        <f t="shared" si="81"/>
        <v/>
      </c>
      <c r="AT20" s="56"/>
      <c r="AU20" s="153"/>
      <c r="AV20" s="154"/>
      <c r="AW20" s="9"/>
      <c r="AX20" s="177"/>
      <c r="AY20" s="179"/>
      <c r="AZ20" s="29"/>
      <c r="BA20" s="9"/>
      <c r="BB20" s="15" t="str">
        <f t="shared" si="4"/>
        <v>金</v>
      </c>
      <c r="BC20" s="16">
        <f>IF(BC19="","",IF(BC19=【別紙３】!$E$35,"",IF(MONTH(BC19)=MONTH(BC19+1),BC19+1,"")))</f>
        <v>44512</v>
      </c>
      <c r="BD20" s="13" t="str">
        <f>IF(COUNTIF(祝日一覧!$E$2:$E$142,BC20),"○",IF(BG20&lt;&gt;"","○",""))</f>
        <v/>
      </c>
      <c r="BE20" s="27"/>
      <c r="BF20" s="56" t="str">
        <f t="shared" si="82"/>
        <v/>
      </c>
      <c r="BG20" s="56"/>
      <c r="BH20" s="153"/>
      <c r="BI20" s="154"/>
      <c r="BJ20" s="9"/>
      <c r="BK20" s="177"/>
      <c r="BL20" s="179"/>
      <c r="BM20" s="29"/>
      <c r="BN20" s="9"/>
      <c r="BO20" s="15" t="str">
        <f t="shared" si="5"/>
        <v>日</v>
      </c>
      <c r="BP20" s="16">
        <f>IF(BP19="","",IF(BP19=【別紙３】!$E$35,"",IF(MONTH(BP19)=MONTH(BP19+1),BP19+1,"")))</f>
        <v>44542</v>
      </c>
      <c r="BQ20" s="13" t="str">
        <f>IF(COUNTIF(祝日一覧!$E$2:$E$142,BP20),"○",IF(BT20&lt;&gt;"","○",""))</f>
        <v/>
      </c>
      <c r="BR20" s="27"/>
      <c r="BS20" s="56" t="str">
        <f t="shared" si="83"/>
        <v>○</v>
      </c>
      <c r="BT20" s="56"/>
      <c r="BU20" s="153"/>
      <c r="BV20" s="154"/>
      <c r="BW20" s="9"/>
      <c r="BX20" s="177"/>
      <c r="BY20" s="179"/>
      <c r="BZ20" s="29"/>
      <c r="CA20" s="9"/>
      <c r="CB20" s="15" t="str">
        <f t="shared" si="6"/>
        <v/>
      </c>
      <c r="CC20" s="16" t="str">
        <f>IF(CC19="","",IF(CC19=【別紙３】!$E$35,"",IF(MONTH(CC19)=MONTH(CC19+1),CC19+1,"")))</f>
        <v/>
      </c>
      <c r="CD20" s="13" t="str">
        <f>IF(COUNTIF(祝日一覧!$E$2:$E$142,CC20),"○",IF(CG20&lt;&gt;"","○",""))</f>
        <v/>
      </c>
      <c r="CE20" s="27"/>
      <c r="CF20" s="56" t="str">
        <f t="shared" si="84"/>
        <v/>
      </c>
      <c r="CG20" s="56"/>
      <c r="CH20" s="153"/>
      <c r="CI20" s="154"/>
      <c r="CJ20" s="9"/>
      <c r="CK20" s="177"/>
      <c r="CL20" s="179"/>
      <c r="CM20" s="29"/>
      <c r="CN20" s="9"/>
      <c r="CO20" s="15" t="str">
        <f t="shared" si="7"/>
        <v/>
      </c>
      <c r="CP20" s="16" t="str">
        <f>IF(CP19="","",IF(CP19=【別紙３】!$E$35,"",IF(MONTH(CP19)=MONTH(CP19+1),CP19+1,"")))</f>
        <v/>
      </c>
      <c r="CQ20" s="13" t="str">
        <f>IF(COUNTIF(祝日一覧!$E$2:$E$142,CP20),"○",IF(CT20&lt;&gt;"","○",""))</f>
        <v/>
      </c>
      <c r="CR20" s="27"/>
      <c r="CS20" s="56" t="str">
        <f t="shared" si="85"/>
        <v/>
      </c>
      <c r="CT20" s="56"/>
      <c r="CU20" s="153"/>
      <c r="CV20" s="154"/>
      <c r="CW20" s="9"/>
      <c r="CX20" s="177"/>
      <c r="CY20" s="179"/>
      <c r="CZ20" s="29"/>
      <c r="DA20" s="9"/>
      <c r="DB20" s="15" t="str">
        <f t="shared" si="8"/>
        <v/>
      </c>
      <c r="DC20" s="16" t="str">
        <f>IF(DC19="","",IF(DC19=【別紙３】!$E$35,"",IF(MONTH(DC19)=MONTH(DC19+1),DC19+1,"")))</f>
        <v/>
      </c>
      <c r="DD20" s="13" t="str">
        <f>IF(COUNTIF(祝日一覧!$E$2:$E$142,DC20),"○",IF(DG20&lt;&gt;"","○",""))</f>
        <v/>
      </c>
      <c r="DE20" s="27"/>
      <c r="DF20" s="56" t="str">
        <f t="shared" si="86"/>
        <v/>
      </c>
      <c r="DG20" s="56"/>
      <c r="DH20" s="153"/>
      <c r="DI20" s="154"/>
      <c r="DJ20" s="9"/>
      <c r="DK20" s="177"/>
      <c r="DL20" s="179"/>
      <c r="DM20" s="29"/>
      <c r="DN20" s="9"/>
      <c r="DO20" s="15" t="str">
        <f t="shared" si="9"/>
        <v/>
      </c>
      <c r="DP20" s="16" t="str">
        <f>IF(DP19="","",IF(DP19=【別紙３】!$E$35,"",IF(MONTH(DP19)=MONTH(DP19+1),DP19+1,"")))</f>
        <v/>
      </c>
      <c r="DQ20" s="13" t="str">
        <f>IF(COUNTIF(祝日一覧!$E$2:$E$142,DP20),"○",IF(DT20&lt;&gt;"","○",""))</f>
        <v/>
      </c>
      <c r="DR20" s="27"/>
      <c r="DS20" s="56" t="str">
        <f t="shared" si="87"/>
        <v/>
      </c>
      <c r="DT20" s="56"/>
      <c r="DU20" s="153"/>
      <c r="DV20" s="154"/>
      <c r="DW20" s="9"/>
      <c r="DX20" s="177"/>
      <c r="DY20" s="179"/>
      <c r="DZ20" s="29"/>
      <c r="EA20" s="9"/>
      <c r="EB20" s="15" t="str">
        <f t="shared" si="10"/>
        <v/>
      </c>
      <c r="EC20" s="16" t="str">
        <f>IF(EC19="","",IF(EC19=【別紙３】!$E$35,"",IF(MONTH(EC19)=MONTH(EC19+1),EC19+1,"")))</f>
        <v/>
      </c>
      <c r="ED20" s="13" t="str">
        <f>IF(COUNTIF(祝日一覧!$E$2:$E$142,EC20),"○",IF(EG20&lt;&gt;"","○",""))</f>
        <v/>
      </c>
      <c r="EE20" s="27"/>
      <c r="EF20" s="56" t="str">
        <f t="shared" si="88"/>
        <v/>
      </c>
      <c r="EG20" s="56"/>
      <c r="EH20" s="153"/>
      <c r="EI20" s="154"/>
      <c r="EJ20" s="9"/>
      <c r="EK20" s="177"/>
      <c r="EL20" s="179"/>
      <c r="EM20" s="29"/>
      <c r="EN20" s="9"/>
      <c r="EO20" s="15" t="str">
        <f t="shared" si="11"/>
        <v/>
      </c>
      <c r="EP20" s="16" t="str">
        <f>IF(EP19="","",IF(EP19=【別紙３】!$E$35,"",IF(MONTH(EP19)=MONTH(EP19+1),EP19+1,"")))</f>
        <v/>
      </c>
      <c r="EQ20" s="13" t="str">
        <f>IF(COUNTIF(祝日一覧!$E$2:$E$142,EP20),"○",IF(ET20&lt;&gt;"","○",""))</f>
        <v/>
      </c>
      <c r="ER20" s="27"/>
      <c r="ES20" s="56" t="str">
        <f t="shared" si="89"/>
        <v/>
      </c>
      <c r="ET20" s="56"/>
      <c r="EU20" s="153"/>
      <c r="EV20" s="154"/>
      <c r="EW20" s="9"/>
      <c r="EX20" s="177"/>
      <c r="EY20" s="179"/>
      <c r="EZ20" s="29"/>
      <c r="FA20" s="9"/>
      <c r="FB20" s="15" t="str">
        <f t="shared" si="12"/>
        <v/>
      </c>
      <c r="FC20" s="16" t="str">
        <f>IF(FC19="","",IF(FC19=【別紙３】!$E$35,"",IF(MONTH(FC19)=MONTH(FC19+1),FC19+1,"")))</f>
        <v/>
      </c>
      <c r="FD20" s="13" t="str">
        <f>IF(COUNTIF(祝日一覧!$E$2:$E$142,FC20),"○",IF(FG20&lt;&gt;"","○",""))</f>
        <v/>
      </c>
      <c r="FE20" s="27"/>
      <c r="FF20" s="56" t="str">
        <f t="shared" si="90"/>
        <v/>
      </c>
      <c r="FG20" s="56"/>
      <c r="FH20" s="153"/>
      <c r="FI20" s="154"/>
      <c r="FJ20" s="9"/>
      <c r="FK20" s="177"/>
      <c r="FL20" s="179"/>
      <c r="FM20" s="29"/>
      <c r="FN20" s="9"/>
      <c r="FO20" s="15" t="str">
        <f t="shared" si="13"/>
        <v/>
      </c>
      <c r="FP20" s="16" t="str">
        <f>IF(FP19="","",IF(FP19=【別紙３】!$E$35,"",IF(MONTH(FP19)=MONTH(FP19+1),FP19+1,"")))</f>
        <v/>
      </c>
      <c r="FQ20" s="13" t="str">
        <f>IF(COUNTIF(祝日一覧!$E$2:$E$142,FP20),"○",IF(FT20&lt;&gt;"","○",""))</f>
        <v/>
      </c>
      <c r="FR20" s="27"/>
      <c r="FS20" s="56" t="str">
        <f t="shared" si="91"/>
        <v/>
      </c>
      <c r="FT20" s="56"/>
      <c r="FU20" s="153"/>
      <c r="FV20" s="154"/>
      <c r="FW20" s="9"/>
      <c r="FX20" s="177"/>
      <c r="FY20" s="179"/>
      <c r="FZ20" s="29"/>
      <c r="GA20" s="9"/>
      <c r="GB20" s="15" t="str">
        <f t="shared" si="14"/>
        <v/>
      </c>
      <c r="GC20" s="16" t="str">
        <f>IF(GC19="","",IF(GC19=【別紙３】!$E$35,"",IF(MONTH(GC19)=MONTH(GC19+1),GC19+1,"")))</f>
        <v/>
      </c>
      <c r="GD20" s="13" t="str">
        <f>IF(COUNTIF(祝日一覧!$E$2:$E$142,GC20),"○",IF(GG20&lt;&gt;"","○",""))</f>
        <v/>
      </c>
      <c r="GE20" s="26"/>
      <c r="GF20" s="56" t="str">
        <f t="shared" si="92"/>
        <v/>
      </c>
      <c r="GG20" s="56"/>
      <c r="GH20" s="153"/>
      <c r="GI20" s="154"/>
      <c r="GJ20" s="9"/>
      <c r="GK20" s="177"/>
      <c r="GL20" s="179"/>
      <c r="GM20" s="29"/>
      <c r="GN20" s="9"/>
      <c r="GO20" s="15" t="str">
        <f t="shared" si="15"/>
        <v/>
      </c>
      <c r="GP20" s="16" t="str">
        <f>IF(GP19="","",IF(GP19=【別紙３】!$E$35,"",IF(MONTH(GP19)=MONTH(GP19+1),GP19+1,"")))</f>
        <v/>
      </c>
      <c r="GQ20" s="13" t="str">
        <f>IF(COUNTIF(祝日一覧!$E$2:$E$142,GP20),"○",IF(GT20&lt;&gt;"","○",""))</f>
        <v/>
      </c>
      <c r="GR20" s="26"/>
      <c r="GS20" s="56" t="str">
        <f t="shared" si="93"/>
        <v/>
      </c>
      <c r="GT20" s="56"/>
      <c r="GU20" s="153"/>
      <c r="GV20" s="154"/>
      <c r="GW20" s="9"/>
      <c r="GX20" s="177"/>
      <c r="GY20" s="179"/>
      <c r="GZ20" s="29"/>
      <c r="HA20" s="9"/>
      <c r="HB20" s="15" t="str">
        <f t="shared" si="16"/>
        <v/>
      </c>
      <c r="HC20" s="16" t="str">
        <f>IF(HC19="","",IF(HC19=【別紙３】!$E$35,"",IF(MONTH(HC19)=MONTH(HC19+1),HC19+1,"")))</f>
        <v/>
      </c>
      <c r="HD20" s="13" t="str">
        <f>IF(COUNTIF(祝日一覧!$E$2:$E$142,HC20),"○",IF(HG20&lt;&gt;"","○",""))</f>
        <v/>
      </c>
      <c r="HE20" s="27"/>
      <c r="HF20" s="56" t="str">
        <f t="shared" si="94"/>
        <v/>
      </c>
      <c r="HG20" s="56"/>
      <c r="HH20" s="153"/>
      <c r="HI20" s="154"/>
      <c r="HJ20" s="9"/>
      <c r="HK20" s="177"/>
      <c r="HL20" s="179"/>
      <c r="HM20" s="29"/>
      <c r="HN20" s="9"/>
      <c r="HO20" s="72" t="str">
        <f t="shared" si="17"/>
        <v/>
      </c>
      <c r="HP20" s="16" t="str">
        <f>IF(HP19="","",IF(HP19=【別紙３】!$E$35,"",IF(MONTH(HP19)=MONTH(HP19+1),HP19+1,"")))</f>
        <v/>
      </c>
      <c r="HQ20" s="13" t="str">
        <f>IF(COUNTIF(祝日一覧!$E$2:$E$142,HP20),"○",IF(HT20&lt;&gt;"","○",""))</f>
        <v/>
      </c>
      <c r="HR20" s="26"/>
      <c r="HS20" s="56" t="str">
        <f t="shared" si="95"/>
        <v/>
      </c>
      <c r="HT20" s="56"/>
      <c r="HU20" s="153"/>
      <c r="HV20" s="154"/>
      <c r="HW20" s="9"/>
      <c r="HX20" s="177"/>
      <c r="HY20" s="179"/>
      <c r="HZ20" s="29"/>
      <c r="IA20" s="9"/>
      <c r="IB20" s="72" t="str">
        <f t="shared" si="18"/>
        <v/>
      </c>
      <c r="IC20" s="16" t="str">
        <f>IF(IC19="","",IF(IC19=【別紙３】!$E$35,"",IF(MONTH(IC19)=MONTH(IC19+1),IC19+1,"")))</f>
        <v/>
      </c>
      <c r="ID20" s="13" t="str">
        <f>IF(COUNTIF(祝日一覧!$E$2:$E$142,IC20),"○",IF(IG20&lt;&gt;"","○",""))</f>
        <v/>
      </c>
      <c r="IE20" s="26"/>
      <c r="IF20" s="56" t="str">
        <f t="shared" si="96"/>
        <v/>
      </c>
      <c r="IG20" s="56"/>
      <c r="IH20" s="153"/>
      <c r="II20" s="154"/>
      <c r="IJ20" s="9"/>
      <c r="IK20" s="177"/>
      <c r="IL20" s="179"/>
      <c r="IM20" s="29"/>
      <c r="IN20" s="9"/>
      <c r="IO20" s="72" t="str">
        <f t="shared" si="19"/>
        <v/>
      </c>
      <c r="IP20" s="16" t="str">
        <f>IF(IP19="","",IF(IP19=【別紙３】!$E$35,"",IF(MONTH(IP19)=MONTH(IP19+1),IP19+1,"")))</f>
        <v/>
      </c>
      <c r="IQ20" s="13" t="str">
        <f>IF(COUNTIF(祝日一覧!$E$2:$E$142,IP20),"○",IF(IT20&lt;&gt;"","○",""))</f>
        <v/>
      </c>
      <c r="IR20" s="26"/>
      <c r="IS20" s="56" t="str">
        <f t="shared" si="97"/>
        <v/>
      </c>
      <c r="IT20" s="56"/>
      <c r="IU20" s="153"/>
      <c r="IV20" s="154"/>
      <c r="IW20" s="9"/>
      <c r="IX20" s="177"/>
      <c r="IY20" s="179"/>
      <c r="IZ20" s="29"/>
      <c r="JA20" s="9"/>
      <c r="JB20" s="72" t="str">
        <f t="shared" si="20"/>
        <v/>
      </c>
      <c r="JC20" s="16" t="str">
        <f>IF(JC19="","",IF(JC19=【別紙３】!$E$35,"",IF(MONTH(JC19)=MONTH(JC19+1),JC19+1,"")))</f>
        <v/>
      </c>
      <c r="JD20" s="13" t="str">
        <f>IF(COUNTIF(祝日一覧!$E$2:$E$142,JC20),"○",IF(JG20&lt;&gt;"","○",""))</f>
        <v/>
      </c>
      <c r="JE20" s="26"/>
      <c r="JF20" s="56" t="str">
        <f t="shared" si="98"/>
        <v/>
      </c>
      <c r="JG20" s="56"/>
      <c r="JH20" s="153"/>
      <c r="JI20" s="154"/>
      <c r="JJ20" s="9"/>
      <c r="JK20" s="177"/>
      <c r="JL20" s="179"/>
      <c r="JM20" s="29"/>
      <c r="JN20" s="9"/>
      <c r="JO20" s="72" t="str">
        <f t="shared" si="21"/>
        <v/>
      </c>
      <c r="JP20" s="16" t="str">
        <f>IF(JP19="","",IF(JP19=【別紙３】!$E$35,"",IF(MONTH(JP19)=MONTH(JP19+1),JP19+1,"")))</f>
        <v/>
      </c>
      <c r="JQ20" s="13" t="str">
        <f>IF(COUNTIF(祝日一覧!$E$2:$E$142,JP20),"○",IF(JT20&lt;&gt;"","○",""))</f>
        <v/>
      </c>
      <c r="JR20" s="26"/>
      <c r="JS20" s="56" t="str">
        <f t="shared" si="99"/>
        <v/>
      </c>
      <c r="JT20" s="56"/>
      <c r="JU20" s="153"/>
      <c r="JV20" s="154"/>
      <c r="JW20" s="9"/>
      <c r="JX20" s="177"/>
      <c r="JY20" s="179"/>
      <c r="JZ20" s="29"/>
      <c r="KA20" s="9"/>
      <c r="KB20" s="72" t="str">
        <f t="shared" si="22"/>
        <v/>
      </c>
      <c r="KC20" s="16" t="str">
        <f>IF(KC19="","",IF(KC19=【別紙３】!$E$35,"",IF(MONTH(KC19)=MONTH(KC19+1),KC19+1,"")))</f>
        <v/>
      </c>
      <c r="KD20" s="13" t="str">
        <f>IF(COUNTIF(祝日一覧!$E$2:$E$142,KC20),"○",IF(KG20&lt;&gt;"","○",""))</f>
        <v/>
      </c>
      <c r="KE20" s="26"/>
      <c r="KF20" s="56" t="str">
        <f t="shared" si="100"/>
        <v/>
      </c>
      <c r="KG20" s="56"/>
      <c r="KH20" s="153"/>
      <c r="KI20" s="154"/>
      <c r="KJ20" s="9"/>
      <c r="KK20" s="177"/>
      <c r="KL20" s="179"/>
      <c r="KM20" s="29"/>
      <c r="KN20" s="9"/>
      <c r="KO20" s="72" t="str">
        <f t="shared" si="23"/>
        <v/>
      </c>
      <c r="KP20" s="16" t="str">
        <f>IF(KP19="","",IF(KP19=【別紙３】!$E$35,"",IF(MONTH(KP19)=MONTH(KP19+1),KP19+1,"")))</f>
        <v/>
      </c>
      <c r="KQ20" s="13" t="str">
        <f>IF(COUNTIF(祝日一覧!$E$2:$E$142,KP20),"○",IF(KT20&lt;&gt;"","○",""))</f>
        <v/>
      </c>
      <c r="KR20" s="26"/>
      <c r="KS20" s="56" t="str">
        <f t="shared" si="101"/>
        <v/>
      </c>
      <c r="KT20" s="56"/>
      <c r="KU20" s="153"/>
      <c r="KV20" s="154"/>
      <c r="KW20" s="9"/>
      <c r="KX20" s="177"/>
      <c r="KY20" s="179"/>
      <c r="KZ20" s="29"/>
      <c r="LA20" s="9"/>
      <c r="LB20" s="72" t="str">
        <f t="shared" si="24"/>
        <v/>
      </c>
      <c r="LC20" s="16" t="str">
        <f>IF(LC19="","",IF(LC19=【別紙３】!$E$35,"",IF(MONTH(LC19)=MONTH(LC19+1),LC19+1,"")))</f>
        <v/>
      </c>
      <c r="LD20" s="13" t="str">
        <f>IF(COUNTIF(祝日一覧!$E$2:$E$142,LC20),"○",IF(LG20&lt;&gt;"","○",""))</f>
        <v/>
      </c>
      <c r="LE20" s="26"/>
      <c r="LF20" s="56" t="str">
        <f t="shared" si="102"/>
        <v/>
      </c>
      <c r="LG20" s="56"/>
      <c r="LH20" s="153"/>
      <c r="LI20" s="154"/>
      <c r="LJ20" s="9"/>
      <c r="LK20" s="177"/>
      <c r="LL20" s="179"/>
      <c r="LM20" s="29"/>
      <c r="LN20" s="9"/>
      <c r="LO20" s="72" t="str">
        <f t="shared" si="25"/>
        <v/>
      </c>
      <c r="LP20" s="16" t="str">
        <f>IF(LP19="","",IF(LP19=【別紙３】!$E$35,"",IF(MONTH(LP19)=MONTH(LP19+1),LP19+1,"")))</f>
        <v/>
      </c>
      <c r="LQ20" s="13" t="str">
        <f>IF(COUNTIF(祝日一覧!$E$2:$E$142,LP20),"○",IF(LT20&lt;&gt;"","○",""))</f>
        <v/>
      </c>
      <c r="LR20" s="26"/>
      <c r="LS20" s="56" t="str">
        <f t="shared" si="103"/>
        <v/>
      </c>
      <c r="LT20" s="56"/>
      <c r="LU20" s="153"/>
      <c r="LV20" s="154"/>
      <c r="LW20" s="9"/>
      <c r="LX20" s="177"/>
      <c r="LY20" s="179"/>
      <c r="LZ20" s="29"/>
      <c r="MA20" s="9"/>
      <c r="MB20" s="72" t="str">
        <f t="shared" si="26"/>
        <v/>
      </c>
      <c r="MC20" s="16" t="str">
        <f>IF(MC19="","",IF(MC19=【別紙３】!$E$35,"",IF(MONTH(MC19)=MONTH(MC19+1),MC19+1,"")))</f>
        <v/>
      </c>
      <c r="MD20" s="13" t="str">
        <f>IF(COUNTIF(祝日一覧!$E$2:$E$142,MC20),"○",IF(MG20&lt;&gt;"","○",""))</f>
        <v/>
      </c>
      <c r="ME20" s="26"/>
      <c r="MF20" s="56" t="str">
        <f t="shared" si="104"/>
        <v/>
      </c>
      <c r="MG20" s="56"/>
      <c r="MH20" s="153"/>
      <c r="MI20" s="154"/>
      <c r="MJ20" s="9"/>
      <c r="MK20" s="177"/>
      <c r="ML20" s="179"/>
      <c r="MM20" s="29"/>
      <c r="MN20" s="9"/>
      <c r="MO20" s="72" t="str">
        <f t="shared" si="27"/>
        <v/>
      </c>
      <c r="MP20" s="16" t="str">
        <f>IF(MP19="","",IF(MP19=【別紙３】!$E$35,"",IF(MONTH(MP19)=MONTH(MP19+1),MP19+1,"")))</f>
        <v/>
      </c>
      <c r="MQ20" s="13" t="str">
        <f>IF(COUNTIF(祝日一覧!$E$2:$E$142,MP20),"○",IF(MT20&lt;&gt;"","○",""))</f>
        <v/>
      </c>
      <c r="MR20" s="26"/>
      <c r="MS20" s="56" t="str">
        <f t="shared" si="105"/>
        <v/>
      </c>
      <c r="MT20" s="56"/>
      <c r="MU20" s="153"/>
      <c r="MV20" s="154"/>
      <c r="MW20" s="9"/>
      <c r="MX20" s="177"/>
      <c r="MY20" s="179"/>
      <c r="MZ20" s="29"/>
      <c r="NA20" s="9"/>
      <c r="NB20" s="72" t="str">
        <f t="shared" si="28"/>
        <v/>
      </c>
      <c r="NC20" s="16" t="str">
        <f>IF(NC19="","",IF(NC19=【別紙３】!$E$35,"",IF(MONTH(NC19)=MONTH(NC19+1),NC19+1,"")))</f>
        <v/>
      </c>
      <c r="ND20" s="13" t="str">
        <f>IF(COUNTIF(祝日一覧!$E$2:$E$142,NC20),"○",IF(NG20&lt;&gt;"","○",""))</f>
        <v/>
      </c>
      <c r="NE20" s="26"/>
      <c r="NF20" s="56" t="str">
        <f t="shared" si="106"/>
        <v/>
      </c>
      <c r="NG20" s="56"/>
      <c r="NH20" s="153"/>
      <c r="NI20" s="154"/>
      <c r="NJ20" s="9"/>
      <c r="NK20" s="177"/>
      <c r="NL20" s="179"/>
      <c r="NM20" s="29"/>
      <c r="NN20" s="9"/>
      <c r="NO20" s="72" t="str">
        <f t="shared" si="29"/>
        <v/>
      </c>
      <c r="NP20" s="16" t="str">
        <f>IF(NP19="","",IF(NP19=【別紙３】!$E$35,"",IF(MONTH(NP19)=MONTH(NP19+1),NP19+1,"")))</f>
        <v/>
      </c>
      <c r="NQ20" s="13" t="str">
        <f>IF(COUNTIF(祝日一覧!$E$2:$E$142,NP20),"○",IF(NT20&lt;&gt;"","○",""))</f>
        <v/>
      </c>
      <c r="NR20" s="26"/>
      <c r="NS20" s="56" t="str">
        <f t="shared" si="107"/>
        <v/>
      </c>
      <c r="NT20" s="56"/>
      <c r="NU20" s="153"/>
      <c r="NV20" s="154"/>
      <c r="NW20" s="9"/>
      <c r="NX20" s="177"/>
      <c r="NY20" s="179"/>
      <c r="NZ20" s="29"/>
      <c r="OA20" s="9"/>
      <c r="OB20" s="72" t="str">
        <f t="shared" si="30"/>
        <v/>
      </c>
      <c r="OC20" s="16" t="str">
        <f>IF(OC19="","",IF(OC19=【別紙３】!$E$35,"",IF(MONTH(OC19)=MONTH(OC19+1),OC19+1,"")))</f>
        <v/>
      </c>
      <c r="OD20" s="13" t="str">
        <f>IF(COUNTIF(祝日一覧!$E$2:$E$142,OC20),"○",IF(OG20&lt;&gt;"","○",""))</f>
        <v/>
      </c>
      <c r="OE20" s="26"/>
      <c r="OF20" s="56" t="str">
        <f t="shared" si="108"/>
        <v/>
      </c>
      <c r="OG20" s="56"/>
      <c r="OH20" s="153"/>
      <c r="OI20" s="154"/>
      <c r="OJ20" s="9"/>
      <c r="OK20" s="177"/>
      <c r="OL20" s="179"/>
      <c r="OM20" s="29"/>
      <c r="ON20" s="9"/>
      <c r="OO20" s="72" t="str">
        <f t="shared" si="31"/>
        <v/>
      </c>
      <c r="OP20" s="16" t="str">
        <f>IF(OP19="","",IF(OP19=【別紙３】!$E$35,"",IF(MONTH(OP19)=MONTH(OP19+1),OP19+1,"")))</f>
        <v/>
      </c>
      <c r="OQ20" s="13" t="str">
        <f>IF(COUNTIF(祝日一覧!$E$2:$E$142,OP20),"○",IF(OT20&lt;&gt;"","○",""))</f>
        <v/>
      </c>
      <c r="OR20" s="26"/>
      <c r="OS20" s="56" t="str">
        <f t="shared" si="109"/>
        <v/>
      </c>
      <c r="OT20" s="56"/>
      <c r="OU20" s="153"/>
      <c r="OV20" s="154"/>
      <c r="OW20" s="9"/>
      <c r="OX20" s="177"/>
      <c r="OY20" s="179"/>
      <c r="OZ20" s="29"/>
      <c r="PA20" s="9"/>
      <c r="PB20" s="72" t="str">
        <f t="shared" si="32"/>
        <v/>
      </c>
      <c r="PC20" s="16" t="str">
        <f>IF(PC19="","",IF(PC19=【別紙３】!$E$35,"",IF(MONTH(PC19)=MONTH(PC19+1),PC19+1,"")))</f>
        <v/>
      </c>
      <c r="PD20" s="13" t="str">
        <f>IF(COUNTIF(祝日一覧!$E$2:$E$142,PC20),"○",IF(PG20&lt;&gt;"","○",""))</f>
        <v/>
      </c>
      <c r="PE20" s="26"/>
      <c r="PF20" s="56" t="str">
        <f t="shared" si="110"/>
        <v/>
      </c>
      <c r="PG20" s="56"/>
      <c r="PH20" s="153"/>
      <c r="PI20" s="154"/>
      <c r="PJ20" s="9"/>
      <c r="PK20" s="177"/>
      <c r="PL20" s="179"/>
      <c r="PM20" s="29"/>
      <c r="PN20" s="9"/>
      <c r="PO20" s="72" t="str">
        <f t="shared" si="33"/>
        <v/>
      </c>
      <c r="PP20" s="16" t="str">
        <f>IF(PP19="","",IF(PP19=【別紙３】!$E$35,"",IF(MONTH(PP19)=MONTH(PP19+1),PP19+1,"")))</f>
        <v/>
      </c>
      <c r="PQ20" s="13" t="str">
        <f>IF(COUNTIF(祝日一覧!$E$2:$E$142,PP20),"○",IF(PT20&lt;&gt;"","○",""))</f>
        <v/>
      </c>
      <c r="PR20" s="26"/>
      <c r="PS20" s="56" t="str">
        <f t="shared" si="111"/>
        <v/>
      </c>
      <c r="PT20" s="56"/>
      <c r="PU20" s="153"/>
      <c r="PV20" s="154"/>
      <c r="PW20" s="9"/>
      <c r="PX20" s="177"/>
      <c r="PY20" s="179"/>
      <c r="PZ20" s="29"/>
      <c r="QA20" s="9"/>
      <c r="QB20" s="72" t="str">
        <f t="shared" si="34"/>
        <v/>
      </c>
      <c r="QC20" s="16" t="str">
        <f>IF(QC19="","",IF(QC19=【別紙３】!$E$35,"",IF(MONTH(QC19)=MONTH(QC19+1),QC19+1,"")))</f>
        <v/>
      </c>
      <c r="QD20" s="13" t="str">
        <f>IF(COUNTIF(祝日一覧!$E$2:$E$142,QC20),"○",IF(QG20&lt;&gt;"","○",""))</f>
        <v/>
      </c>
      <c r="QE20" s="26"/>
      <c r="QF20" s="56" t="str">
        <f t="shared" si="112"/>
        <v/>
      </c>
      <c r="QG20" s="56"/>
      <c r="QH20" s="153"/>
      <c r="QI20" s="154"/>
      <c r="QJ20" s="9"/>
      <c r="QK20" s="177"/>
      <c r="QL20" s="179"/>
      <c r="QM20" s="29"/>
      <c r="QN20" s="9"/>
      <c r="QO20" s="72" t="str">
        <f t="shared" si="35"/>
        <v/>
      </c>
      <c r="QP20" s="16" t="str">
        <f>IF(QP19="","",IF(QP19=【別紙３】!$E$35,"",IF(MONTH(QP19)=MONTH(QP19+1),QP19+1,"")))</f>
        <v/>
      </c>
      <c r="QQ20" s="13" t="str">
        <f>IF(COUNTIF(祝日一覧!$E$2:$E$142,QP20),"○",IF(QT20&lt;&gt;"","○",""))</f>
        <v/>
      </c>
      <c r="QR20" s="26"/>
      <c r="QS20" s="56" t="str">
        <f t="shared" si="113"/>
        <v/>
      </c>
      <c r="QT20" s="56"/>
      <c r="QU20" s="153"/>
      <c r="QV20" s="154"/>
      <c r="QW20" s="9"/>
      <c r="QX20" s="177"/>
      <c r="QY20" s="179"/>
      <c r="QZ20" s="29"/>
      <c r="RA20" s="9"/>
      <c r="RB20" s="72" t="str">
        <f t="shared" si="36"/>
        <v/>
      </c>
      <c r="RC20" s="16" t="str">
        <f>IF(RC19="","",IF(RC19=【別紙３】!$E$35,"",IF(MONTH(RC19)=MONTH(RC19+1),RC19+1,"")))</f>
        <v/>
      </c>
      <c r="RD20" s="13" t="str">
        <f>IF(COUNTIF(祝日一覧!$E$2:$E$142,RC20),"○",IF(RG20&lt;&gt;"","○",""))</f>
        <v/>
      </c>
      <c r="RE20" s="26"/>
      <c r="RF20" s="56" t="str">
        <f t="shared" si="114"/>
        <v/>
      </c>
      <c r="RG20" s="56"/>
      <c r="RH20" s="153"/>
      <c r="RI20" s="154"/>
      <c r="RJ20" s="9"/>
      <c r="RK20" s="177"/>
      <c r="RL20" s="179"/>
      <c r="RM20" s="29"/>
      <c r="RN20" s="9"/>
      <c r="RO20" s="72" t="str">
        <f t="shared" si="37"/>
        <v/>
      </c>
      <c r="RP20" s="16" t="str">
        <f>IF(RP19="","",IF(RP19=【別紙３】!$E$35,"",IF(MONTH(RP19)=MONTH(RP19+1),RP19+1,"")))</f>
        <v/>
      </c>
      <c r="RQ20" s="13" t="str">
        <f>IF(COUNTIF(祝日一覧!$E$2:$E$142,RP20),"○",IF(RT20&lt;&gt;"","○",""))</f>
        <v/>
      </c>
      <c r="RR20" s="26"/>
      <c r="RS20" s="56" t="str">
        <f t="shared" si="115"/>
        <v/>
      </c>
      <c r="RT20" s="56"/>
      <c r="RU20" s="153"/>
      <c r="RV20" s="154"/>
      <c r="RW20" s="9"/>
      <c r="RX20" s="177"/>
      <c r="RY20" s="179"/>
      <c r="RZ20" s="29"/>
      <c r="SA20" s="9"/>
      <c r="SB20" s="72" t="str">
        <f t="shared" si="38"/>
        <v/>
      </c>
      <c r="SC20" s="16" t="str">
        <f>IF(SC19="","",IF(SC19=【別紙３】!$E$35,"",IF(MONTH(SC19)=MONTH(SC19+1),SC19+1,"")))</f>
        <v/>
      </c>
      <c r="SD20" s="13" t="str">
        <f>IF(COUNTIF(祝日一覧!$E$2:$E$142,SC20),"○",IF(SG20&lt;&gt;"","○",""))</f>
        <v/>
      </c>
      <c r="SE20" s="26"/>
      <c r="SF20" s="56" t="str">
        <f t="shared" si="116"/>
        <v/>
      </c>
      <c r="SG20" s="56"/>
      <c r="SH20" s="153"/>
      <c r="SI20" s="154"/>
      <c r="SJ20" s="9"/>
      <c r="SK20" s="177"/>
      <c r="SL20" s="179"/>
      <c r="SM20" s="29"/>
    </row>
    <row r="21" spans="1:507" ht="15.6" customHeight="1">
      <c r="A21" s="9"/>
      <c r="B21" s="15" t="str">
        <f t="shared" si="0"/>
        <v/>
      </c>
      <c r="C21" s="16" t="str">
        <f t="shared" si="78"/>
        <v/>
      </c>
      <c r="D21" s="13" t="str">
        <f>IF(COUNTIF(祝日一覧!$E$2:$E$142,C21),"○",IF(G21&lt;&gt;"","○",""))</f>
        <v/>
      </c>
      <c r="E21" s="27"/>
      <c r="F21" s="56" t="str">
        <f t="shared" si="39"/>
        <v/>
      </c>
      <c r="G21" s="56"/>
      <c r="H21" s="153"/>
      <c r="I21" s="154"/>
      <c r="J21" s="51"/>
      <c r="K21" s="222" t="s">
        <v>77</v>
      </c>
      <c r="L21" s="211">
        <f>L11</f>
        <v>0</v>
      </c>
      <c r="M21" s="9"/>
      <c r="N21" s="9"/>
      <c r="O21" s="15" t="str">
        <f t="shared" si="1"/>
        <v>金</v>
      </c>
      <c r="P21" s="16">
        <f>IF(P20="","",IF(P20=【別紙３】!$E$35,"",IF(MONTH(P20)=MONTH(P20+1),P20+1,"")))</f>
        <v>44421</v>
      </c>
      <c r="Q21" s="13" t="str">
        <f>IF(COUNTIF(祝日一覧!$E$2:$E$142,P21),"○",IF(T21&lt;&gt;"","○",""))</f>
        <v>○</v>
      </c>
      <c r="R21" s="27"/>
      <c r="S21" s="56" t="str">
        <f t="shared" si="79"/>
        <v/>
      </c>
      <c r="T21" s="56"/>
      <c r="U21" s="153"/>
      <c r="V21" s="154"/>
      <c r="W21" s="9"/>
      <c r="X21" s="187" t="s">
        <v>77</v>
      </c>
      <c r="Y21" s="181">
        <f>L21+Y11</f>
        <v>0</v>
      </c>
      <c r="Z21" s="9"/>
      <c r="AA21" s="9"/>
      <c r="AB21" s="15" t="str">
        <f t="shared" si="2"/>
        <v>月</v>
      </c>
      <c r="AC21" s="16">
        <f>IF(AC20="","",IF(AC20=【別紙３】!$E$35,"",IF(MONTH(AC20)=MONTH(AC20+1),AC20+1,"")))</f>
        <v>44452</v>
      </c>
      <c r="AD21" s="13" t="str">
        <f>IF(COUNTIF(祝日一覧!$E$2:$E$142,AC21),"○",IF(AG21&lt;&gt;"","○",""))</f>
        <v/>
      </c>
      <c r="AE21" s="27"/>
      <c r="AF21" s="56" t="str">
        <f t="shared" si="80"/>
        <v/>
      </c>
      <c r="AG21" s="56"/>
      <c r="AH21" s="153"/>
      <c r="AI21" s="154"/>
      <c r="AJ21" s="9"/>
      <c r="AK21" s="187" t="s">
        <v>77</v>
      </c>
      <c r="AL21" s="181">
        <f>Y21+AL11</f>
        <v>0</v>
      </c>
      <c r="AM21" s="9"/>
      <c r="AN21" s="9"/>
      <c r="AO21" s="15" t="str">
        <f t="shared" si="3"/>
        <v>水</v>
      </c>
      <c r="AP21" s="16">
        <f>IF(AP20="","",IF(AP20=【別紙３】!$E$35,"",IF(MONTH(AP20)=MONTH(AP20+1),AP20+1,"")))</f>
        <v>44482</v>
      </c>
      <c r="AQ21" s="13" t="str">
        <f>IF(COUNTIF(祝日一覧!$E$2:$E$142,AP21),"○",IF(AT21&lt;&gt;"","○",""))</f>
        <v/>
      </c>
      <c r="AR21" s="27"/>
      <c r="AS21" s="56" t="str">
        <f t="shared" si="81"/>
        <v/>
      </c>
      <c r="AT21" s="56"/>
      <c r="AU21" s="153"/>
      <c r="AV21" s="154"/>
      <c r="AW21" s="9"/>
      <c r="AX21" s="180" t="s">
        <v>77</v>
      </c>
      <c r="AY21" s="181">
        <f>AL21+AY11</f>
        <v>0</v>
      </c>
      <c r="AZ21" s="9"/>
      <c r="BA21" s="9"/>
      <c r="BB21" s="15" t="str">
        <f t="shared" si="4"/>
        <v>土</v>
      </c>
      <c r="BC21" s="16">
        <f>IF(BC20="","",IF(BC20=【別紙３】!$E$35,"",IF(MONTH(BC20)=MONTH(BC20+1),BC20+1,"")))</f>
        <v>44513</v>
      </c>
      <c r="BD21" s="13" t="str">
        <f>IF(COUNTIF(祝日一覧!$E$2:$E$142,BC21),"○",IF(BG21&lt;&gt;"","○",""))</f>
        <v/>
      </c>
      <c r="BE21" s="27"/>
      <c r="BF21" s="56" t="str">
        <f t="shared" si="82"/>
        <v>○</v>
      </c>
      <c r="BG21" s="56"/>
      <c r="BH21" s="153"/>
      <c r="BI21" s="154"/>
      <c r="BJ21" s="9"/>
      <c r="BK21" s="180" t="s">
        <v>77</v>
      </c>
      <c r="BL21" s="181">
        <f>AY21+BL11</f>
        <v>0</v>
      </c>
      <c r="BM21" s="9"/>
      <c r="BN21" s="9"/>
      <c r="BO21" s="15" t="str">
        <f t="shared" si="5"/>
        <v>月</v>
      </c>
      <c r="BP21" s="16">
        <f>IF(BP20="","",IF(BP20=【別紙３】!$E$35,"",IF(MONTH(BP20)=MONTH(BP20+1),BP20+1,"")))</f>
        <v>44543</v>
      </c>
      <c r="BQ21" s="13" t="str">
        <f>IF(COUNTIF(祝日一覧!$E$2:$E$142,BP21),"○",IF(BT21&lt;&gt;"","○",""))</f>
        <v/>
      </c>
      <c r="BR21" s="27"/>
      <c r="BS21" s="56" t="str">
        <f t="shared" si="83"/>
        <v/>
      </c>
      <c r="BT21" s="56"/>
      <c r="BU21" s="153"/>
      <c r="BV21" s="154"/>
      <c r="BW21" s="9"/>
      <c r="BX21" s="180" t="s">
        <v>77</v>
      </c>
      <c r="BY21" s="181">
        <f>BL21+BY11</f>
        <v>0</v>
      </c>
      <c r="BZ21" s="9"/>
      <c r="CA21" s="9"/>
      <c r="CB21" s="15" t="str">
        <f t="shared" si="6"/>
        <v/>
      </c>
      <c r="CC21" s="16" t="str">
        <f>IF(CC20="","",IF(CC20=【別紙３】!$E$35,"",IF(MONTH(CC20)=MONTH(CC20+1),CC20+1,"")))</f>
        <v/>
      </c>
      <c r="CD21" s="13" t="str">
        <f>IF(COUNTIF(祝日一覧!$E$2:$E$142,CC21),"○",IF(CG21&lt;&gt;"","○",""))</f>
        <v/>
      </c>
      <c r="CE21" s="27"/>
      <c r="CF21" s="56" t="str">
        <f t="shared" si="84"/>
        <v/>
      </c>
      <c r="CG21" s="56"/>
      <c r="CH21" s="153"/>
      <c r="CI21" s="154"/>
      <c r="CJ21" s="9"/>
      <c r="CK21" s="180" t="s">
        <v>77</v>
      </c>
      <c r="CL21" s="181">
        <f>BY21+CL11</f>
        <v>0</v>
      </c>
      <c r="CM21" s="9"/>
      <c r="CN21" s="9"/>
      <c r="CO21" s="15" t="str">
        <f t="shared" si="7"/>
        <v/>
      </c>
      <c r="CP21" s="16" t="str">
        <f>IF(CP20="","",IF(CP20=【別紙３】!$E$35,"",IF(MONTH(CP20)=MONTH(CP20+1),CP20+1,"")))</f>
        <v/>
      </c>
      <c r="CQ21" s="13" t="str">
        <f>IF(COUNTIF(祝日一覧!$E$2:$E$142,CP21),"○",IF(CT21&lt;&gt;"","○",""))</f>
        <v/>
      </c>
      <c r="CR21" s="27"/>
      <c r="CS21" s="56" t="str">
        <f t="shared" si="85"/>
        <v/>
      </c>
      <c r="CT21" s="56"/>
      <c r="CU21" s="153"/>
      <c r="CV21" s="154"/>
      <c r="CW21" s="9"/>
      <c r="CX21" s="180" t="s">
        <v>77</v>
      </c>
      <c r="CY21" s="181">
        <f>CL21+CY11</f>
        <v>0</v>
      </c>
      <c r="CZ21" s="9"/>
      <c r="DA21" s="9"/>
      <c r="DB21" s="15" t="str">
        <f t="shared" si="8"/>
        <v/>
      </c>
      <c r="DC21" s="16" t="str">
        <f>IF(DC20="","",IF(DC20=【別紙３】!$E$35,"",IF(MONTH(DC20)=MONTH(DC20+1),DC20+1,"")))</f>
        <v/>
      </c>
      <c r="DD21" s="13" t="str">
        <f>IF(COUNTIF(祝日一覧!$E$2:$E$142,DC21),"○",IF(DG21&lt;&gt;"","○",""))</f>
        <v/>
      </c>
      <c r="DE21" s="27"/>
      <c r="DF21" s="56" t="str">
        <f t="shared" si="86"/>
        <v/>
      </c>
      <c r="DG21" s="56"/>
      <c r="DH21" s="153"/>
      <c r="DI21" s="154"/>
      <c r="DJ21" s="9"/>
      <c r="DK21" s="180" t="s">
        <v>77</v>
      </c>
      <c r="DL21" s="181">
        <f>CY21+DL11</f>
        <v>0</v>
      </c>
      <c r="DM21" s="9"/>
      <c r="DN21" s="9"/>
      <c r="DO21" s="15" t="str">
        <f t="shared" si="9"/>
        <v/>
      </c>
      <c r="DP21" s="16" t="str">
        <f>IF(DP20="","",IF(DP20=【別紙３】!$E$35,"",IF(MONTH(DP20)=MONTH(DP20+1),DP20+1,"")))</f>
        <v/>
      </c>
      <c r="DQ21" s="13" t="str">
        <f>IF(COUNTIF(祝日一覧!$E$2:$E$142,DP21),"○",IF(DT21&lt;&gt;"","○",""))</f>
        <v/>
      </c>
      <c r="DR21" s="27"/>
      <c r="DS21" s="56" t="str">
        <f t="shared" si="87"/>
        <v/>
      </c>
      <c r="DT21" s="56"/>
      <c r="DU21" s="153"/>
      <c r="DV21" s="154"/>
      <c r="DW21" s="9"/>
      <c r="DX21" s="180" t="s">
        <v>77</v>
      </c>
      <c r="DY21" s="181">
        <f>DL21+DY11</f>
        <v>0</v>
      </c>
      <c r="DZ21" s="9"/>
      <c r="EA21" s="9"/>
      <c r="EB21" s="15" t="str">
        <f t="shared" si="10"/>
        <v/>
      </c>
      <c r="EC21" s="16" t="str">
        <f>IF(EC20="","",IF(EC20=【別紙３】!$E$35,"",IF(MONTH(EC20)=MONTH(EC20+1),EC20+1,"")))</f>
        <v/>
      </c>
      <c r="ED21" s="13" t="str">
        <f>IF(COUNTIF(祝日一覧!$E$2:$E$142,EC21),"○",IF(EG21&lt;&gt;"","○",""))</f>
        <v/>
      </c>
      <c r="EE21" s="27"/>
      <c r="EF21" s="56" t="str">
        <f t="shared" si="88"/>
        <v/>
      </c>
      <c r="EG21" s="56"/>
      <c r="EH21" s="153"/>
      <c r="EI21" s="154"/>
      <c r="EJ21" s="9"/>
      <c r="EK21" s="180" t="s">
        <v>77</v>
      </c>
      <c r="EL21" s="181">
        <f>DY21+EL11</f>
        <v>0</v>
      </c>
      <c r="EM21" s="9"/>
      <c r="EN21" s="9"/>
      <c r="EO21" s="15" t="str">
        <f t="shared" si="11"/>
        <v/>
      </c>
      <c r="EP21" s="16" t="str">
        <f>IF(EP20="","",IF(EP20=【別紙３】!$E$35,"",IF(MONTH(EP20)=MONTH(EP20+1),EP20+1,"")))</f>
        <v/>
      </c>
      <c r="EQ21" s="13" t="str">
        <f>IF(COUNTIF(祝日一覧!$E$2:$E$142,EP21),"○",IF(ET21&lt;&gt;"","○",""))</f>
        <v/>
      </c>
      <c r="ER21" s="27"/>
      <c r="ES21" s="56" t="str">
        <f t="shared" si="89"/>
        <v/>
      </c>
      <c r="ET21" s="56"/>
      <c r="EU21" s="153"/>
      <c r="EV21" s="154"/>
      <c r="EW21" s="9"/>
      <c r="EX21" s="180" t="s">
        <v>77</v>
      </c>
      <c r="EY21" s="181">
        <f>EL21+EY11</f>
        <v>0</v>
      </c>
      <c r="EZ21" s="9"/>
      <c r="FA21" s="9"/>
      <c r="FB21" s="15" t="str">
        <f t="shared" si="12"/>
        <v/>
      </c>
      <c r="FC21" s="16" t="str">
        <f>IF(FC20="","",IF(FC20=【別紙３】!$E$35,"",IF(MONTH(FC20)=MONTH(FC20+1),FC20+1,"")))</f>
        <v/>
      </c>
      <c r="FD21" s="13" t="str">
        <f>IF(COUNTIF(祝日一覧!$E$2:$E$142,FC21),"○",IF(FG21&lt;&gt;"","○",""))</f>
        <v/>
      </c>
      <c r="FE21" s="27"/>
      <c r="FF21" s="56" t="str">
        <f t="shared" si="90"/>
        <v/>
      </c>
      <c r="FG21" s="56"/>
      <c r="FH21" s="153"/>
      <c r="FI21" s="154"/>
      <c r="FJ21" s="9"/>
      <c r="FK21" s="180" t="s">
        <v>77</v>
      </c>
      <c r="FL21" s="181">
        <f>EY21+FL11</f>
        <v>0</v>
      </c>
      <c r="FM21" s="9"/>
      <c r="FN21" s="9"/>
      <c r="FO21" s="15" t="str">
        <f t="shared" si="13"/>
        <v/>
      </c>
      <c r="FP21" s="16" t="str">
        <f>IF(FP20="","",IF(FP20=【別紙３】!$E$35,"",IF(MONTH(FP20)=MONTH(FP20+1),FP20+1,"")))</f>
        <v/>
      </c>
      <c r="FQ21" s="13" t="str">
        <f>IF(COUNTIF(祝日一覧!$E$2:$E$142,FP21),"○",IF(FT21&lt;&gt;"","○",""))</f>
        <v/>
      </c>
      <c r="FR21" s="27"/>
      <c r="FS21" s="56" t="str">
        <f t="shared" si="91"/>
        <v/>
      </c>
      <c r="FT21" s="56"/>
      <c r="FU21" s="153"/>
      <c r="FV21" s="154"/>
      <c r="FW21" s="9"/>
      <c r="FX21" s="180" t="s">
        <v>77</v>
      </c>
      <c r="FY21" s="181">
        <f>FL21+FY11</f>
        <v>0</v>
      </c>
      <c r="FZ21" s="9"/>
      <c r="GA21" s="9"/>
      <c r="GB21" s="15" t="str">
        <f t="shared" si="14"/>
        <v/>
      </c>
      <c r="GC21" s="16" t="str">
        <f>IF(GC20="","",IF(GC20=【別紙３】!$E$35,"",IF(MONTH(GC20)=MONTH(GC20+1),GC20+1,"")))</f>
        <v/>
      </c>
      <c r="GD21" s="13" t="str">
        <f>IF(COUNTIF(祝日一覧!$E$2:$E$142,GC21),"○",IF(GG21&lt;&gt;"","○",""))</f>
        <v/>
      </c>
      <c r="GE21" s="26"/>
      <c r="GF21" s="56" t="str">
        <f t="shared" si="92"/>
        <v/>
      </c>
      <c r="GG21" s="56"/>
      <c r="GH21" s="153"/>
      <c r="GI21" s="154"/>
      <c r="GJ21" s="9"/>
      <c r="GK21" s="180" t="s">
        <v>77</v>
      </c>
      <c r="GL21" s="181">
        <f>FY21+GL11</f>
        <v>0</v>
      </c>
      <c r="GM21" s="9"/>
      <c r="GN21" s="9"/>
      <c r="GO21" s="15" t="str">
        <f t="shared" si="15"/>
        <v/>
      </c>
      <c r="GP21" s="16" t="str">
        <f>IF(GP20="","",IF(GP20=【別紙３】!$E$35,"",IF(MONTH(GP20)=MONTH(GP20+1),GP20+1,"")))</f>
        <v/>
      </c>
      <c r="GQ21" s="13" t="str">
        <f>IF(COUNTIF(祝日一覧!$E$2:$E$142,GP21),"○",IF(GT21&lt;&gt;"","○",""))</f>
        <v/>
      </c>
      <c r="GR21" s="26"/>
      <c r="GS21" s="56" t="str">
        <f t="shared" si="93"/>
        <v/>
      </c>
      <c r="GT21" s="56"/>
      <c r="GU21" s="153"/>
      <c r="GV21" s="154"/>
      <c r="GW21" s="9"/>
      <c r="GX21" s="180" t="s">
        <v>77</v>
      </c>
      <c r="GY21" s="181">
        <f>GL21+GY11</f>
        <v>0</v>
      </c>
      <c r="GZ21" s="9"/>
      <c r="HA21" s="9"/>
      <c r="HB21" s="15" t="str">
        <f t="shared" si="16"/>
        <v/>
      </c>
      <c r="HC21" s="16" t="str">
        <f>IF(HC20="","",IF(HC20=【別紙３】!$E$35,"",IF(MONTH(HC20)=MONTH(HC20+1),HC20+1,"")))</f>
        <v/>
      </c>
      <c r="HD21" s="13" t="str">
        <f>IF(COUNTIF(祝日一覧!$E$2:$E$142,HC21),"○",IF(HG21&lt;&gt;"","○",""))</f>
        <v/>
      </c>
      <c r="HE21" s="27"/>
      <c r="HF21" s="56" t="str">
        <f t="shared" si="94"/>
        <v/>
      </c>
      <c r="HG21" s="56"/>
      <c r="HH21" s="153"/>
      <c r="HI21" s="154"/>
      <c r="HJ21" s="9"/>
      <c r="HK21" s="180" t="s">
        <v>77</v>
      </c>
      <c r="HL21" s="181">
        <f>GY21+HL11</f>
        <v>0</v>
      </c>
      <c r="HM21" s="9"/>
      <c r="HN21" s="9"/>
      <c r="HO21" s="72" t="str">
        <f t="shared" si="17"/>
        <v/>
      </c>
      <c r="HP21" s="16" t="str">
        <f>IF(HP20="","",IF(HP20=【別紙３】!$E$35,"",IF(MONTH(HP20)=MONTH(HP20+1),HP20+1,"")))</f>
        <v/>
      </c>
      <c r="HQ21" s="13" t="str">
        <f>IF(COUNTIF(祝日一覧!$E$2:$E$142,HP21),"○",IF(HT21&lt;&gt;"","○",""))</f>
        <v/>
      </c>
      <c r="HR21" s="26"/>
      <c r="HS21" s="56" t="str">
        <f t="shared" si="95"/>
        <v/>
      </c>
      <c r="HT21" s="56"/>
      <c r="HU21" s="153"/>
      <c r="HV21" s="154"/>
      <c r="HW21" s="9"/>
      <c r="HX21" s="180" t="s">
        <v>77</v>
      </c>
      <c r="HY21" s="181">
        <f>HL21+HY11</f>
        <v>0</v>
      </c>
      <c r="HZ21" s="9"/>
      <c r="IA21" s="9"/>
      <c r="IB21" s="72" t="str">
        <f t="shared" si="18"/>
        <v/>
      </c>
      <c r="IC21" s="16" t="str">
        <f>IF(IC20="","",IF(IC20=【別紙３】!$E$35,"",IF(MONTH(IC20)=MONTH(IC20+1),IC20+1,"")))</f>
        <v/>
      </c>
      <c r="ID21" s="13" t="str">
        <f>IF(COUNTIF(祝日一覧!$E$2:$E$142,IC21),"○",IF(IG21&lt;&gt;"","○",""))</f>
        <v/>
      </c>
      <c r="IE21" s="26"/>
      <c r="IF21" s="56" t="str">
        <f t="shared" si="96"/>
        <v/>
      </c>
      <c r="IG21" s="56"/>
      <c r="IH21" s="153"/>
      <c r="II21" s="154"/>
      <c r="IJ21" s="9"/>
      <c r="IK21" s="180" t="s">
        <v>77</v>
      </c>
      <c r="IL21" s="181">
        <f>HY21+IL11</f>
        <v>0</v>
      </c>
      <c r="IM21" s="9"/>
      <c r="IN21" s="9"/>
      <c r="IO21" s="72" t="str">
        <f t="shared" si="19"/>
        <v/>
      </c>
      <c r="IP21" s="16" t="str">
        <f>IF(IP20="","",IF(IP20=【別紙３】!$E$35,"",IF(MONTH(IP20)=MONTH(IP20+1),IP20+1,"")))</f>
        <v/>
      </c>
      <c r="IQ21" s="13" t="str">
        <f>IF(COUNTIF(祝日一覧!$E$2:$E$142,IP21),"○",IF(IT21&lt;&gt;"","○",""))</f>
        <v/>
      </c>
      <c r="IR21" s="26"/>
      <c r="IS21" s="56" t="str">
        <f t="shared" si="97"/>
        <v/>
      </c>
      <c r="IT21" s="56"/>
      <c r="IU21" s="153"/>
      <c r="IV21" s="154"/>
      <c r="IW21" s="9"/>
      <c r="IX21" s="180" t="s">
        <v>77</v>
      </c>
      <c r="IY21" s="181">
        <f>IL21+IY11</f>
        <v>0</v>
      </c>
      <c r="IZ21" s="9"/>
      <c r="JA21" s="9"/>
      <c r="JB21" s="72" t="str">
        <f t="shared" si="20"/>
        <v/>
      </c>
      <c r="JC21" s="16" t="str">
        <f>IF(JC20="","",IF(JC20=【別紙３】!$E$35,"",IF(MONTH(JC20)=MONTH(JC20+1),JC20+1,"")))</f>
        <v/>
      </c>
      <c r="JD21" s="13" t="str">
        <f>IF(COUNTIF(祝日一覧!$E$2:$E$142,JC21),"○",IF(JG21&lt;&gt;"","○",""))</f>
        <v/>
      </c>
      <c r="JE21" s="26"/>
      <c r="JF21" s="56" t="str">
        <f t="shared" si="98"/>
        <v/>
      </c>
      <c r="JG21" s="56"/>
      <c r="JH21" s="153"/>
      <c r="JI21" s="154"/>
      <c r="JJ21" s="9"/>
      <c r="JK21" s="180" t="s">
        <v>77</v>
      </c>
      <c r="JL21" s="181">
        <f>IY21+JL11</f>
        <v>0</v>
      </c>
      <c r="JM21" s="9"/>
      <c r="JN21" s="9"/>
      <c r="JO21" s="72" t="str">
        <f t="shared" si="21"/>
        <v/>
      </c>
      <c r="JP21" s="16" t="str">
        <f>IF(JP20="","",IF(JP20=【別紙３】!$E$35,"",IF(MONTH(JP20)=MONTH(JP20+1),JP20+1,"")))</f>
        <v/>
      </c>
      <c r="JQ21" s="13" t="str">
        <f>IF(COUNTIF(祝日一覧!$E$2:$E$142,JP21),"○",IF(JT21&lt;&gt;"","○",""))</f>
        <v/>
      </c>
      <c r="JR21" s="26"/>
      <c r="JS21" s="56" t="str">
        <f t="shared" si="99"/>
        <v/>
      </c>
      <c r="JT21" s="56"/>
      <c r="JU21" s="153"/>
      <c r="JV21" s="154"/>
      <c r="JW21" s="9"/>
      <c r="JX21" s="180" t="s">
        <v>77</v>
      </c>
      <c r="JY21" s="181">
        <f>JL21+JY11</f>
        <v>0</v>
      </c>
      <c r="JZ21" s="9"/>
      <c r="KA21" s="9"/>
      <c r="KB21" s="72" t="str">
        <f t="shared" si="22"/>
        <v/>
      </c>
      <c r="KC21" s="16" t="str">
        <f>IF(KC20="","",IF(KC20=【別紙３】!$E$35,"",IF(MONTH(KC20)=MONTH(KC20+1),KC20+1,"")))</f>
        <v/>
      </c>
      <c r="KD21" s="13" t="str">
        <f>IF(COUNTIF(祝日一覧!$E$2:$E$142,KC21),"○",IF(KG21&lt;&gt;"","○",""))</f>
        <v/>
      </c>
      <c r="KE21" s="26"/>
      <c r="KF21" s="56" t="str">
        <f t="shared" si="100"/>
        <v/>
      </c>
      <c r="KG21" s="56"/>
      <c r="KH21" s="153"/>
      <c r="KI21" s="154"/>
      <c r="KJ21" s="9"/>
      <c r="KK21" s="180" t="s">
        <v>77</v>
      </c>
      <c r="KL21" s="181">
        <f>JY21+KL11</f>
        <v>0</v>
      </c>
      <c r="KM21" s="9"/>
      <c r="KN21" s="9"/>
      <c r="KO21" s="72" t="str">
        <f t="shared" si="23"/>
        <v/>
      </c>
      <c r="KP21" s="16" t="str">
        <f>IF(KP20="","",IF(KP20=【別紙３】!$E$35,"",IF(MONTH(KP20)=MONTH(KP20+1),KP20+1,"")))</f>
        <v/>
      </c>
      <c r="KQ21" s="13" t="str">
        <f>IF(COUNTIF(祝日一覧!$E$2:$E$142,KP21),"○",IF(KT21&lt;&gt;"","○",""))</f>
        <v/>
      </c>
      <c r="KR21" s="26"/>
      <c r="KS21" s="56" t="str">
        <f t="shared" si="101"/>
        <v/>
      </c>
      <c r="KT21" s="56"/>
      <c r="KU21" s="153"/>
      <c r="KV21" s="154"/>
      <c r="KW21" s="9"/>
      <c r="KX21" s="180" t="s">
        <v>77</v>
      </c>
      <c r="KY21" s="181">
        <f>KL21+KY11</f>
        <v>0</v>
      </c>
      <c r="KZ21" s="9"/>
      <c r="LA21" s="9"/>
      <c r="LB21" s="72" t="str">
        <f t="shared" si="24"/>
        <v/>
      </c>
      <c r="LC21" s="16" t="str">
        <f>IF(LC20="","",IF(LC20=【別紙３】!$E$35,"",IF(MONTH(LC20)=MONTH(LC20+1),LC20+1,"")))</f>
        <v/>
      </c>
      <c r="LD21" s="13" t="str">
        <f>IF(COUNTIF(祝日一覧!$E$2:$E$142,LC21),"○",IF(LG21&lt;&gt;"","○",""))</f>
        <v/>
      </c>
      <c r="LE21" s="26"/>
      <c r="LF21" s="56" t="str">
        <f t="shared" si="102"/>
        <v/>
      </c>
      <c r="LG21" s="56"/>
      <c r="LH21" s="153"/>
      <c r="LI21" s="154"/>
      <c r="LJ21" s="9"/>
      <c r="LK21" s="180" t="s">
        <v>77</v>
      </c>
      <c r="LL21" s="181">
        <f>KY21+LL11</f>
        <v>0</v>
      </c>
      <c r="LM21" s="9"/>
      <c r="LN21" s="9"/>
      <c r="LO21" s="72" t="str">
        <f t="shared" si="25"/>
        <v/>
      </c>
      <c r="LP21" s="16" t="str">
        <f>IF(LP20="","",IF(LP20=【別紙３】!$E$35,"",IF(MONTH(LP20)=MONTH(LP20+1),LP20+1,"")))</f>
        <v/>
      </c>
      <c r="LQ21" s="13" t="str">
        <f>IF(COUNTIF(祝日一覧!$E$2:$E$142,LP21),"○",IF(LT21&lt;&gt;"","○",""))</f>
        <v/>
      </c>
      <c r="LR21" s="26"/>
      <c r="LS21" s="56" t="str">
        <f t="shared" si="103"/>
        <v/>
      </c>
      <c r="LT21" s="56"/>
      <c r="LU21" s="153"/>
      <c r="LV21" s="154"/>
      <c r="LW21" s="9"/>
      <c r="LX21" s="180" t="s">
        <v>77</v>
      </c>
      <c r="LY21" s="181">
        <f>LL21+LY11</f>
        <v>0</v>
      </c>
      <c r="LZ21" s="9"/>
      <c r="MA21" s="9"/>
      <c r="MB21" s="72" t="str">
        <f t="shared" si="26"/>
        <v/>
      </c>
      <c r="MC21" s="16" t="str">
        <f>IF(MC20="","",IF(MC20=【別紙３】!$E$35,"",IF(MONTH(MC20)=MONTH(MC20+1),MC20+1,"")))</f>
        <v/>
      </c>
      <c r="MD21" s="13" t="str">
        <f>IF(COUNTIF(祝日一覧!$E$2:$E$142,MC21),"○",IF(MG21&lt;&gt;"","○",""))</f>
        <v/>
      </c>
      <c r="ME21" s="26"/>
      <c r="MF21" s="56" t="str">
        <f t="shared" si="104"/>
        <v/>
      </c>
      <c r="MG21" s="56"/>
      <c r="MH21" s="153"/>
      <c r="MI21" s="154"/>
      <c r="MJ21" s="9"/>
      <c r="MK21" s="180" t="s">
        <v>77</v>
      </c>
      <c r="ML21" s="181">
        <f>LY21+ML11</f>
        <v>0</v>
      </c>
      <c r="MM21" s="9"/>
      <c r="MN21" s="9"/>
      <c r="MO21" s="72" t="str">
        <f t="shared" si="27"/>
        <v/>
      </c>
      <c r="MP21" s="16" t="str">
        <f>IF(MP20="","",IF(MP20=【別紙３】!$E$35,"",IF(MONTH(MP20)=MONTH(MP20+1),MP20+1,"")))</f>
        <v/>
      </c>
      <c r="MQ21" s="13" t="str">
        <f>IF(COUNTIF(祝日一覧!$E$2:$E$142,MP21),"○",IF(MT21&lt;&gt;"","○",""))</f>
        <v/>
      </c>
      <c r="MR21" s="26"/>
      <c r="MS21" s="56" t="str">
        <f t="shared" si="105"/>
        <v/>
      </c>
      <c r="MT21" s="56"/>
      <c r="MU21" s="153"/>
      <c r="MV21" s="154"/>
      <c r="MW21" s="9"/>
      <c r="MX21" s="180" t="s">
        <v>77</v>
      </c>
      <c r="MY21" s="181">
        <f>ML21+MY11</f>
        <v>0</v>
      </c>
      <c r="MZ21" s="9"/>
      <c r="NA21" s="9"/>
      <c r="NB21" s="72" t="str">
        <f t="shared" si="28"/>
        <v/>
      </c>
      <c r="NC21" s="16" t="str">
        <f>IF(NC20="","",IF(NC20=【別紙３】!$E$35,"",IF(MONTH(NC20)=MONTH(NC20+1),NC20+1,"")))</f>
        <v/>
      </c>
      <c r="ND21" s="13" t="str">
        <f>IF(COUNTIF(祝日一覧!$E$2:$E$142,NC21),"○",IF(NG21&lt;&gt;"","○",""))</f>
        <v/>
      </c>
      <c r="NE21" s="26"/>
      <c r="NF21" s="56" t="str">
        <f t="shared" si="106"/>
        <v/>
      </c>
      <c r="NG21" s="56"/>
      <c r="NH21" s="153"/>
      <c r="NI21" s="154"/>
      <c r="NJ21" s="9"/>
      <c r="NK21" s="180" t="s">
        <v>77</v>
      </c>
      <c r="NL21" s="181">
        <f>MY21+NL11</f>
        <v>0</v>
      </c>
      <c r="NM21" s="9"/>
      <c r="NN21" s="9"/>
      <c r="NO21" s="72" t="str">
        <f t="shared" si="29"/>
        <v/>
      </c>
      <c r="NP21" s="16" t="str">
        <f>IF(NP20="","",IF(NP20=【別紙３】!$E$35,"",IF(MONTH(NP20)=MONTH(NP20+1),NP20+1,"")))</f>
        <v/>
      </c>
      <c r="NQ21" s="13" t="str">
        <f>IF(COUNTIF(祝日一覧!$E$2:$E$142,NP21),"○",IF(NT21&lt;&gt;"","○",""))</f>
        <v/>
      </c>
      <c r="NR21" s="26"/>
      <c r="NS21" s="56" t="str">
        <f t="shared" si="107"/>
        <v/>
      </c>
      <c r="NT21" s="56"/>
      <c r="NU21" s="153"/>
      <c r="NV21" s="154"/>
      <c r="NW21" s="9"/>
      <c r="NX21" s="180" t="s">
        <v>77</v>
      </c>
      <c r="NY21" s="181">
        <f>NL21+NY11</f>
        <v>0</v>
      </c>
      <c r="NZ21" s="9"/>
      <c r="OA21" s="9"/>
      <c r="OB21" s="72" t="str">
        <f t="shared" si="30"/>
        <v/>
      </c>
      <c r="OC21" s="16" t="str">
        <f>IF(OC20="","",IF(OC20=【別紙３】!$E$35,"",IF(MONTH(OC20)=MONTH(OC20+1),OC20+1,"")))</f>
        <v/>
      </c>
      <c r="OD21" s="13" t="str">
        <f>IF(COUNTIF(祝日一覧!$E$2:$E$142,OC21),"○",IF(OG21&lt;&gt;"","○",""))</f>
        <v/>
      </c>
      <c r="OE21" s="26"/>
      <c r="OF21" s="56" t="str">
        <f t="shared" si="108"/>
        <v/>
      </c>
      <c r="OG21" s="56"/>
      <c r="OH21" s="153"/>
      <c r="OI21" s="154"/>
      <c r="OJ21" s="9"/>
      <c r="OK21" s="180" t="s">
        <v>77</v>
      </c>
      <c r="OL21" s="181">
        <f>NY21+OL11</f>
        <v>0</v>
      </c>
      <c r="OM21" s="9"/>
      <c r="ON21" s="9"/>
      <c r="OO21" s="72" t="str">
        <f t="shared" si="31"/>
        <v/>
      </c>
      <c r="OP21" s="16" t="str">
        <f>IF(OP20="","",IF(OP20=【別紙３】!$E$35,"",IF(MONTH(OP20)=MONTH(OP20+1),OP20+1,"")))</f>
        <v/>
      </c>
      <c r="OQ21" s="13" t="str">
        <f>IF(COUNTIF(祝日一覧!$E$2:$E$142,OP21),"○",IF(OT21&lt;&gt;"","○",""))</f>
        <v/>
      </c>
      <c r="OR21" s="26"/>
      <c r="OS21" s="56" t="str">
        <f t="shared" si="109"/>
        <v/>
      </c>
      <c r="OT21" s="56"/>
      <c r="OU21" s="153"/>
      <c r="OV21" s="154"/>
      <c r="OW21" s="9"/>
      <c r="OX21" s="180" t="s">
        <v>77</v>
      </c>
      <c r="OY21" s="181">
        <f>OL21+OY11</f>
        <v>0</v>
      </c>
      <c r="OZ21" s="9"/>
      <c r="PA21" s="9"/>
      <c r="PB21" s="72" t="str">
        <f t="shared" si="32"/>
        <v/>
      </c>
      <c r="PC21" s="16" t="str">
        <f>IF(PC20="","",IF(PC20=【別紙３】!$E$35,"",IF(MONTH(PC20)=MONTH(PC20+1),PC20+1,"")))</f>
        <v/>
      </c>
      <c r="PD21" s="13" t="str">
        <f>IF(COUNTIF(祝日一覧!$E$2:$E$142,PC21),"○",IF(PG21&lt;&gt;"","○",""))</f>
        <v/>
      </c>
      <c r="PE21" s="26"/>
      <c r="PF21" s="56" t="str">
        <f t="shared" si="110"/>
        <v/>
      </c>
      <c r="PG21" s="56"/>
      <c r="PH21" s="153"/>
      <c r="PI21" s="154"/>
      <c r="PJ21" s="9"/>
      <c r="PK21" s="180" t="s">
        <v>77</v>
      </c>
      <c r="PL21" s="181">
        <f>OY21+PL11</f>
        <v>0</v>
      </c>
      <c r="PM21" s="9"/>
      <c r="PN21" s="9"/>
      <c r="PO21" s="72" t="str">
        <f t="shared" si="33"/>
        <v/>
      </c>
      <c r="PP21" s="16" t="str">
        <f>IF(PP20="","",IF(PP20=【別紙３】!$E$35,"",IF(MONTH(PP20)=MONTH(PP20+1),PP20+1,"")))</f>
        <v/>
      </c>
      <c r="PQ21" s="13" t="str">
        <f>IF(COUNTIF(祝日一覧!$E$2:$E$142,PP21),"○",IF(PT21&lt;&gt;"","○",""))</f>
        <v/>
      </c>
      <c r="PR21" s="26"/>
      <c r="PS21" s="56" t="str">
        <f t="shared" si="111"/>
        <v/>
      </c>
      <c r="PT21" s="56"/>
      <c r="PU21" s="153"/>
      <c r="PV21" s="154"/>
      <c r="PW21" s="9"/>
      <c r="PX21" s="180" t="s">
        <v>77</v>
      </c>
      <c r="PY21" s="181">
        <f>PL21+PY11</f>
        <v>0</v>
      </c>
      <c r="PZ21" s="9"/>
      <c r="QA21" s="9"/>
      <c r="QB21" s="72" t="str">
        <f t="shared" si="34"/>
        <v/>
      </c>
      <c r="QC21" s="16" t="str">
        <f>IF(QC20="","",IF(QC20=【別紙３】!$E$35,"",IF(MONTH(QC20)=MONTH(QC20+1),QC20+1,"")))</f>
        <v/>
      </c>
      <c r="QD21" s="13" t="str">
        <f>IF(COUNTIF(祝日一覧!$E$2:$E$142,QC21),"○",IF(QG21&lt;&gt;"","○",""))</f>
        <v/>
      </c>
      <c r="QE21" s="26"/>
      <c r="QF21" s="56" t="str">
        <f t="shared" si="112"/>
        <v/>
      </c>
      <c r="QG21" s="56"/>
      <c r="QH21" s="153"/>
      <c r="QI21" s="154"/>
      <c r="QJ21" s="9"/>
      <c r="QK21" s="180" t="s">
        <v>77</v>
      </c>
      <c r="QL21" s="181">
        <f>PY21+QL11</f>
        <v>0</v>
      </c>
      <c r="QM21" s="9"/>
      <c r="QN21" s="9"/>
      <c r="QO21" s="72" t="str">
        <f t="shared" si="35"/>
        <v/>
      </c>
      <c r="QP21" s="16" t="str">
        <f>IF(QP20="","",IF(QP20=【別紙３】!$E$35,"",IF(MONTH(QP20)=MONTH(QP20+1),QP20+1,"")))</f>
        <v/>
      </c>
      <c r="QQ21" s="13" t="str">
        <f>IF(COUNTIF(祝日一覧!$E$2:$E$142,QP21),"○",IF(QT21&lt;&gt;"","○",""))</f>
        <v/>
      </c>
      <c r="QR21" s="26"/>
      <c r="QS21" s="56" t="str">
        <f t="shared" si="113"/>
        <v/>
      </c>
      <c r="QT21" s="56"/>
      <c r="QU21" s="153"/>
      <c r="QV21" s="154"/>
      <c r="QW21" s="9"/>
      <c r="QX21" s="180" t="s">
        <v>77</v>
      </c>
      <c r="QY21" s="181">
        <f>QL21+QY11</f>
        <v>0</v>
      </c>
      <c r="QZ21" s="9"/>
      <c r="RA21" s="9"/>
      <c r="RB21" s="72" t="str">
        <f t="shared" si="36"/>
        <v/>
      </c>
      <c r="RC21" s="16" t="str">
        <f>IF(RC20="","",IF(RC20=【別紙３】!$E$35,"",IF(MONTH(RC20)=MONTH(RC20+1),RC20+1,"")))</f>
        <v/>
      </c>
      <c r="RD21" s="13" t="str">
        <f>IF(COUNTIF(祝日一覧!$E$2:$E$142,RC21),"○",IF(RG21&lt;&gt;"","○",""))</f>
        <v/>
      </c>
      <c r="RE21" s="26"/>
      <c r="RF21" s="56" t="str">
        <f t="shared" si="114"/>
        <v/>
      </c>
      <c r="RG21" s="56"/>
      <c r="RH21" s="153"/>
      <c r="RI21" s="154"/>
      <c r="RJ21" s="9"/>
      <c r="RK21" s="180" t="s">
        <v>77</v>
      </c>
      <c r="RL21" s="181">
        <f>QY21+RL11</f>
        <v>0</v>
      </c>
      <c r="RM21" s="9"/>
      <c r="RN21" s="9"/>
      <c r="RO21" s="72" t="str">
        <f t="shared" si="37"/>
        <v/>
      </c>
      <c r="RP21" s="16" t="str">
        <f>IF(RP20="","",IF(RP20=【別紙３】!$E$35,"",IF(MONTH(RP20)=MONTH(RP20+1),RP20+1,"")))</f>
        <v/>
      </c>
      <c r="RQ21" s="13" t="str">
        <f>IF(COUNTIF(祝日一覧!$E$2:$E$142,RP21),"○",IF(RT21&lt;&gt;"","○",""))</f>
        <v/>
      </c>
      <c r="RR21" s="26"/>
      <c r="RS21" s="56" t="str">
        <f t="shared" si="115"/>
        <v/>
      </c>
      <c r="RT21" s="56"/>
      <c r="RU21" s="153"/>
      <c r="RV21" s="154"/>
      <c r="RW21" s="9"/>
      <c r="RX21" s="180" t="s">
        <v>77</v>
      </c>
      <c r="RY21" s="181">
        <f>RL21+RY11</f>
        <v>0</v>
      </c>
      <c r="RZ21" s="9"/>
      <c r="SA21" s="9"/>
      <c r="SB21" s="72" t="str">
        <f t="shared" si="38"/>
        <v/>
      </c>
      <c r="SC21" s="16" t="str">
        <f>IF(SC20="","",IF(SC20=【別紙３】!$E$35,"",IF(MONTH(SC20)=MONTH(SC20+1),SC20+1,"")))</f>
        <v/>
      </c>
      <c r="SD21" s="13" t="str">
        <f>IF(COUNTIF(祝日一覧!$E$2:$E$142,SC21),"○",IF(SG21&lt;&gt;"","○",""))</f>
        <v/>
      </c>
      <c r="SE21" s="26"/>
      <c r="SF21" s="56" t="str">
        <f t="shared" si="116"/>
        <v/>
      </c>
      <c r="SG21" s="56"/>
      <c r="SH21" s="153"/>
      <c r="SI21" s="154"/>
      <c r="SJ21" s="9"/>
      <c r="SK21" s="180" t="s">
        <v>77</v>
      </c>
      <c r="SL21" s="181">
        <f>RY21+SL11</f>
        <v>0</v>
      </c>
      <c r="SM21" s="9"/>
    </row>
    <row r="22" spans="1:507" ht="15.6" customHeight="1">
      <c r="A22" s="17"/>
      <c r="B22" s="15" t="str">
        <f t="shared" si="0"/>
        <v/>
      </c>
      <c r="C22" s="16" t="str">
        <f t="shared" si="78"/>
        <v/>
      </c>
      <c r="D22" s="13" t="str">
        <f>IF(COUNTIF(祝日一覧!$E$2:$E$142,C22),"○",IF(G22&lt;&gt;"","○",""))</f>
        <v/>
      </c>
      <c r="E22" s="27"/>
      <c r="F22" s="56" t="str">
        <f t="shared" si="39"/>
        <v/>
      </c>
      <c r="G22" s="56"/>
      <c r="H22" s="153"/>
      <c r="I22" s="154"/>
      <c r="J22" s="51"/>
      <c r="K22" s="219"/>
      <c r="L22" s="212"/>
      <c r="M22" s="9"/>
      <c r="N22" s="17"/>
      <c r="O22" s="15" t="str">
        <f t="shared" si="1"/>
        <v>土</v>
      </c>
      <c r="P22" s="16">
        <f>IF(P21="","",IF(P21=【別紙３】!$E$35,"",IF(MONTH(P21)=MONTH(P21+1),P21+1,"")))</f>
        <v>44422</v>
      </c>
      <c r="Q22" s="13" t="str">
        <f>IF(COUNTIF(祝日一覧!$E$2:$E$142,P22),"○",IF(T22&lt;&gt;"","○",""))</f>
        <v/>
      </c>
      <c r="R22" s="27"/>
      <c r="S22" s="56" t="str">
        <f t="shared" si="79"/>
        <v>○</v>
      </c>
      <c r="T22" s="56"/>
      <c r="U22" s="153"/>
      <c r="V22" s="154"/>
      <c r="W22" s="9"/>
      <c r="X22" s="198"/>
      <c r="Y22" s="179"/>
      <c r="Z22" s="9"/>
      <c r="AA22" s="17"/>
      <c r="AB22" s="15" t="str">
        <f t="shared" si="2"/>
        <v>火</v>
      </c>
      <c r="AC22" s="16">
        <f>IF(AC21="","",IF(AC21=【別紙３】!$E$35,"",IF(MONTH(AC21)=MONTH(AC21+1),AC21+1,"")))</f>
        <v>44453</v>
      </c>
      <c r="AD22" s="13" t="str">
        <f>IF(COUNTIF(祝日一覧!$E$2:$E$142,AC22),"○",IF(AG22&lt;&gt;"","○",""))</f>
        <v/>
      </c>
      <c r="AE22" s="27"/>
      <c r="AF22" s="56" t="str">
        <f t="shared" si="80"/>
        <v/>
      </c>
      <c r="AG22" s="56"/>
      <c r="AH22" s="153"/>
      <c r="AI22" s="154"/>
      <c r="AJ22" s="9"/>
      <c r="AK22" s="198"/>
      <c r="AL22" s="179"/>
      <c r="AM22" s="9"/>
      <c r="AN22" s="17"/>
      <c r="AO22" s="15" t="str">
        <f t="shared" si="3"/>
        <v>木</v>
      </c>
      <c r="AP22" s="16">
        <f>IF(AP21="","",IF(AP21=【別紙３】!$E$35,"",IF(MONTH(AP21)=MONTH(AP21+1),AP21+1,"")))</f>
        <v>44483</v>
      </c>
      <c r="AQ22" s="13" t="str">
        <f>IF(COUNTIF(祝日一覧!$E$2:$E$142,AP22),"○",IF(AT22&lt;&gt;"","○",""))</f>
        <v/>
      </c>
      <c r="AR22" s="27"/>
      <c r="AS22" s="56" t="str">
        <f t="shared" si="81"/>
        <v/>
      </c>
      <c r="AT22" s="56"/>
      <c r="AU22" s="153"/>
      <c r="AV22" s="154"/>
      <c r="AW22" s="9"/>
      <c r="AX22" s="177"/>
      <c r="AY22" s="179"/>
      <c r="AZ22" s="9"/>
      <c r="BA22" s="17"/>
      <c r="BB22" s="15" t="str">
        <f t="shared" si="4"/>
        <v>日</v>
      </c>
      <c r="BC22" s="16">
        <f>IF(BC21="","",IF(BC21=【別紙３】!$E$35,"",IF(MONTH(BC21)=MONTH(BC21+1),BC21+1,"")))</f>
        <v>44514</v>
      </c>
      <c r="BD22" s="13" t="str">
        <f>IF(COUNTIF(祝日一覧!$E$2:$E$142,BC22),"○",IF(BG22&lt;&gt;"","○",""))</f>
        <v/>
      </c>
      <c r="BE22" s="27"/>
      <c r="BF22" s="56" t="str">
        <f t="shared" si="82"/>
        <v>○</v>
      </c>
      <c r="BG22" s="56"/>
      <c r="BH22" s="153"/>
      <c r="BI22" s="154"/>
      <c r="BJ22" s="9"/>
      <c r="BK22" s="177"/>
      <c r="BL22" s="179"/>
      <c r="BM22" s="9"/>
      <c r="BN22" s="17"/>
      <c r="BO22" s="15" t="str">
        <f t="shared" si="5"/>
        <v>火</v>
      </c>
      <c r="BP22" s="16">
        <f>IF(BP21="","",IF(BP21=【別紙３】!$E$35,"",IF(MONTH(BP21)=MONTH(BP21+1),BP21+1,"")))</f>
        <v>44544</v>
      </c>
      <c r="BQ22" s="13" t="str">
        <f>IF(COUNTIF(祝日一覧!$E$2:$E$142,BP22),"○",IF(BT22&lt;&gt;"","○",""))</f>
        <v/>
      </c>
      <c r="BR22" s="27"/>
      <c r="BS22" s="56" t="str">
        <f t="shared" si="83"/>
        <v/>
      </c>
      <c r="BT22" s="56"/>
      <c r="BU22" s="153"/>
      <c r="BV22" s="154"/>
      <c r="BW22" s="9"/>
      <c r="BX22" s="177"/>
      <c r="BY22" s="179"/>
      <c r="BZ22" s="9"/>
      <c r="CA22" s="17"/>
      <c r="CB22" s="15" t="str">
        <f t="shared" si="6"/>
        <v/>
      </c>
      <c r="CC22" s="16" t="str">
        <f>IF(CC21="","",IF(CC21=【別紙３】!$E$35,"",IF(MONTH(CC21)=MONTH(CC21+1),CC21+1,"")))</f>
        <v/>
      </c>
      <c r="CD22" s="13" t="str">
        <f>IF(COUNTIF(祝日一覧!$E$2:$E$142,CC22),"○",IF(CG22&lt;&gt;"","○",""))</f>
        <v/>
      </c>
      <c r="CE22" s="27"/>
      <c r="CF22" s="56" t="str">
        <f t="shared" si="84"/>
        <v/>
      </c>
      <c r="CG22" s="56"/>
      <c r="CH22" s="153"/>
      <c r="CI22" s="154"/>
      <c r="CJ22" s="9"/>
      <c r="CK22" s="177"/>
      <c r="CL22" s="179"/>
      <c r="CM22" s="9"/>
      <c r="CN22" s="17"/>
      <c r="CO22" s="15" t="str">
        <f t="shared" si="7"/>
        <v/>
      </c>
      <c r="CP22" s="16" t="str">
        <f>IF(CP21="","",IF(CP21=【別紙３】!$E$35,"",IF(MONTH(CP21)=MONTH(CP21+1),CP21+1,"")))</f>
        <v/>
      </c>
      <c r="CQ22" s="13" t="str">
        <f>IF(COUNTIF(祝日一覧!$E$2:$E$142,CP22),"○",IF(CT22&lt;&gt;"","○",""))</f>
        <v/>
      </c>
      <c r="CR22" s="27"/>
      <c r="CS22" s="56" t="str">
        <f t="shared" si="85"/>
        <v/>
      </c>
      <c r="CT22" s="56"/>
      <c r="CU22" s="153"/>
      <c r="CV22" s="154"/>
      <c r="CW22" s="9"/>
      <c r="CX22" s="177"/>
      <c r="CY22" s="179"/>
      <c r="CZ22" s="9"/>
      <c r="DA22" s="17"/>
      <c r="DB22" s="15" t="str">
        <f t="shared" si="8"/>
        <v/>
      </c>
      <c r="DC22" s="16" t="str">
        <f>IF(DC21="","",IF(DC21=【別紙３】!$E$35,"",IF(MONTH(DC21)=MONTH(DC21+1),DC21+1,"")))</f>
        <v/>
      </c>
      <c r="DD22" s="13" t="str">
        <f>IF(COUNTIF(祝日一覧!$E$2:$E$142,DC22),"○",IF(DG22&lt;&gt;"","○",""))</f>
        <v/>
      </c>
      <c r="DE22" s="27"/>
      <c r="DF22" s="56" t="str">
        <f t="shared" si="86"/>
        <v/>
      </c>
      <c r="DG22" s="56"/>
      <c r="DH22" s="153"/>
      <c r="DI22" s="154"/>
      <c r="DJ22" s="9"/>
      <c r="DK22" s="177"/>
      <c r="DL22" s="179"/>
      <c r="DM22" s="9"/>
      <c r="DN22" s="17"/>
      <c r="DO22" s="15" t="str">
        <f t="shared" si="9"/>
        <v/>
      </c>
      <c r="DP22" s="16" t="str">
        <f>IF(DP21="","",IF(DP21=【別紙３】!$E$35,"",IF(MONTH(DP21)=MONTH(DP21+1),DP21+1,"")))</f>
        <v/>
      </c>
      <c r="DQ22" s="13" t="str">
        <f>IF(COUNTIF(祝日一覧!$E$2:$E$142,DP22),"○",IF(DT22&lt;&gt;"","○",""))</f>
        <v/>
      </c>
      <c r="DR22" s="27"/>
      <c r="DS22" s="56" t="str">
        <f t="shared" si="87"/>
        <v/>
      </c>
      <c r="DT22" s="56"/>
      <c r="DU22" s="153"/>
      <c r="DV22" s="154"/>
      <c r="DW22" s="9"/>
      <c r="DX22" s="177"/>
      <c r="DY22" s="179"/>
      <c r="DZ22" s="9"/>
      <c r="EA22" s="17"/>
      <c r="EB22" s="15" t="str">
        <f t="shared" si="10"/>
        <v/>
      </c>
      <c r="EC22" s="16" t="str">
        <f>IF(EC21="","",IF(EC21=【別紙３】!$E$35,"",IF(MONTH(EC21)=MONTH(EC21+1),EC21+1,"")))</f>
        <v/>
      </c>
      <c r="ED22" s="13" t="str">
        <f>IF(COUNTIF(祝日一覧!$E$2:$E$142,EC22),"○",IF(EG22&lt;&gt;"","○",""))</f>
        <v/>
      </c>
      <c r="EE22" s="27"/>
      <c r="EF22" s="56" t="str">
        <f t="shared" si="88"/>
        <v/>
      </c>
      <c r="EG22" s="56"/>
      <c r="EH22" s="153"/>
      <c r="EI22" s="154"/>
      <c r="EJ22" s="9"/>
      <c r="EK22" s="177"/>
      <c r="EL22" s="179"/>
      <c r="EM22" s="9"/>
      <c r="EN22" s="17"/>
      <c r="EO22" s="15" t="str">
        <f t="shared" si="11"/>
        <v/>
      </c>
      <c r="EP22" s="16" t="str">
        <f>IF(EP21="","",IF(EP21=【別紙３】!$E$35,"",IF(MONTH(EP21)=MONTH(EP21+1),EP21+1,"")))</f>
        <v/>
      </c>
      <c r="EQ22" s="13" t="str">
        <f>IF(COUNTIF(祝日一覧!$E$2:$E$142,EP22),"○",IF(ET22&lt;&gt;"","○",""))</f>
        <v/>
      </c>
      <c r="ER22" s="27"/>
      <c r="ES22" s="56" t="str">
        <f t="shared" si="89"/>
        <v/>
      </c>
      <c r="ET22" s="56"/>
      <c r="EU22" s="153"/>
      <c r="EV22" s="154"/>
      <c r="EW22" s="9"/>
      <c r="EX22" s="177"/>
      <c r="EY22" s="179"/>
      <c r="EZ22" s="9"/>
      <c r="FA22" s="17"/>
      <c r="FB22" s="15" t="str">
        <f t="shared" si="12"/>
        <v/>
      </c>
      <c r="FC22" s="16" t="str">
        <f>IF(FC21="","",IF(FC21=【別紙３】!$E$35,"",IF(MONTH(FC21)=MONTH(FC21+1),FC21+1,"")))</f>
        <v/>
      </c>
      <c r="FD22" s="13" t="str">
        <f>IF(COUNTIF(祝日一覧!$E$2:$E$142,FC22),"○",IF(FG22&lt;&gt;"","○",""))</f>
        <v/>
      </c>
      <c r="FE22" s="27"/>
      <c r="FF22" s="56" t="str">
        <f t="shared" si="90"/>
        <v/>
      </c>
      <c r="FG22" s="56"/>
      <c r="FH22" s="153"/>
      <c r="FI22" s="154"/>
      <c r="FJ22" s="9"/>
      <c r="FK22" s="177"/>
      <c r="FL22" s="179"/>
      <c r="FM22" s="9"/>
      <c r="FN22" s="17"/>
      <c r="FO22" s="15" t="str">
        <f t="shared" si="13"/>
        <v/>
      </c>
      <c r="FP22" s="16" t="str">
        <f>IF(FP21="","",IF(FP21=【別紙３】!$E$35,"",IF(MONTH(FP21)=MONTH(FP21+1),FP21+1,"")))</f>
        <v/>
      </c>
      <c r="FQ22" s="13" t="str">
        <f>IF(COUNTIF(祝日一覧!$E$2:$E$142,FP22),"○",IF(FT22&lt;&gt;"","○",""))</f>
        <v/>
      </c>
      <c r="FR22" s="27"/>
      <c r="FS22" s="56" t="str">
        <f t="shared" si="91"/>
        <v/>
      </c>
      <c r="FT22" s="56"/>
      <c r="FU22" s="153"/>
      <c r="FV22" s="154"/>
      <c r="FW22" s="9"/>
      <c r="FX22" s="177"/>
      <c r="FY22" s="179"/>
      <c r="FZ22" s="9"/>
      <c r="GA22" s="17"/>
      <c r="GB22" s="15" t="str">
        <f t="shared" si="14"/>
        <v/>
      </c>
      <c r="GC22" s="16" t="str">
        <f>IF(GC21="","",IF(GC21=【別紙３】!$E$35,"",IF(MONTH(GC21)=MONTH(GC21+1),GC21+1,"")))</f>
        <v/>
      </c>
      <c r="GD22" s="13" t="str">
        <f>IF(COUNTIF(祝日一覧!$E$2:$E$142,GC22),"○",IF(GG22&lt;&gt;"","○",""))</f>
        <v/>
      </c>
      <c r="GE22" s="26"/>
      <c r="GF22" s="56" t="str">
        <f t="shared" si="92"/>
        <v/>
      </c>
      <c r="GG22" s="56"/>
      <c r="GH22" s="153"/>
      <c r="GI22" s="154"/>
      <c r="GJ22" s="9"/>
      <c r="GK22" s="177"/>
      <c r="GL22" s="179"/>
      <c r="GM22" s="9"/>
      <c r="GN22" s="17"/>
      <c r="GO22" s="15" t="str">
        <f t="shared" si="15"/>
        <v/>
      </c>
      <c r="GP22" s="16" t="str">
        <f>IF(GP21="","",IF(GP21=【別紙３】!$E$35,"",IF(MONTH(GP21)=MONTH(GP21+1),GP21+1,"")))</f>
        <v/>
      </c>
      <c r="GQ22" s="13" t="str">
        <f>IF(COUNTIF(祝日一覧!$E$2:$E$142,GP22),"○",IF(GT22&lt;&gt;"","○",""))</f>
        <v/>
      </c>
      <c r="GR22" s="26"/>
      <c r="GS22" s="56" t="str">
        <f t="shared" si="93"/>
        <v/>
      </c>
      <c r="GT22" s="56"/>
      <c r="GU22" s="153"/>
      <c r="GV22" s="154"/>
      <c r="GW22" s="9"/>
      <c r="GX22" s="177"/>
      <c r="GY22" s="179"/>
      <c r="GZ22" s="9"/>
      <c r="HA22" s="17"/>
      <c r="HB22" s="15" t="str">
        <f t="shared" si="16"/>
        <v/>
      </c>
      <c r="HC22" s="16" t="str">
        <f>IF(HC21="","",IF(HC21=【別紙３】!$E$35,"",IF(MONTH(HC21)=MONTH(HC21+1),HC21+1,"")))</f>
        <v/>
      </c>
      <c r="HD22" s="13" t="str">
        <f>IF(COUNTIF(祝日一覧!$E$2:$E$142,HC22),"○",IF(HG22&lt;&gt;"","○",""))</f>
        <v/>
      </c>
      <c r="HE22" s="27"/>
      <c r="HF22" s="56" t="str">
        <f t="shared" si="94"/>
        <v/>
      </c>
      <c r="HG22" s="56"/>
      <c r="HH22" s="153"/>
      <c r="HI22" s="154"/>
      <c r="HJ22" s="9"/>
      <c r="HK22" s="177"/>
      <c r="HL22" s="179"/>
      <c r="HM22" s="9"/>
      <c r="HN22" s="17"/>
      <c r="HO22" s="72" t="str">
        <f t="shared" si="17"/>
        <v/>
      </c>
      <c r="HP22" s="16" t="str">
        <f>IF(HP21="","",IF(HP21=【別紙３】!$E$35,"",IF(MONTH(HP21)=MONTH(HP21+1),HP21+1,"")))</f>
        <v/>
      </c>
      <c r="HQ22" s="13" t="str">
        <f>IF(COUNTIF(祝日一覧!$E$2:$E$142,HP22),"○",IF(HT22&lt;&gt;"","○",""))</f>
        <v/>
      </c>
      <c r="HR22" s="26"/>
      <c r="HS22" s="56" t="str">
        <f t="shared" si="95"/>
        <v/>
      </c>
      <c r="HT22" s="56"/>
      <c r="HU22" s="153"/>
      <c r="HV22" s="154"/>
      <c r="HW22" s="9"/>
      <c r="HX22" s="177"/>
      <c r="HY22" s="179"/>
      <c r="HZ22" s="9"/>
      <c r="IA22" s="17"/>
      <c r="IB22" s="72" t="str">
        <f t="shared" si="18"/>
        <v/>
      </c>
      <c r="IC22" s="16" t="str">
        <f>IF(IC21="","",IF(IC21=【別紙３】!$E$35,"",IF(MONTH(IC21)=MONTH(IC21+1),IC21+1,"")))</f>
        <v/>
      </c>
      <c r="ID22" s="13" t="str">
        <f>IF(COUNTIF(祝日一覧!$E$2:$E$142,IC22),"○",IF(IG22&lt;&gt;"","○",""))</f>
        <v/>
      </c>
      <c r="IE22" s="26"/>
      <c r="IF22" s="56" t="str">
        <f t="shared" si="96"/>
        <v/>
      </c>
      <c r="IG22" s="56"/>
      <c r="IH22" s="153"/>
      <c r="II22" s="154"/>
      <c r="IJ22" s="9"/>
      <c r="IK22" s="177"/>
      <c r="IL22" s="179"/>
      <c r="IM22" s="9"/>
      <c r="IN22" s="17"/>
      <c r="IO22" s="72" t="str">
        <f t="shared" si="19"/>
        <v/>
      </c>
      <c r="IP22" s="16" t="str">
        <f>IF(IP21="","",IF(IP21=【別紙３】!$E$35,"",IF(MONTH(IP21)=MONTH(IP21+1),IP21+1,"")))</f>
        <v/>
      </c>
      <c r="IQ22" s="13" t="str">
        <f>IF(COUNTIF(祝日一覧!$E$2:$E$142,IP22),"○",IF(IT22&lt;&gt;"","○",""))</f>
        <v/>
      </c>
      <c r="IR22" s="26"/>
      <c r="IS22" s="56" t="str">
        <f t="shared" si="97"/>
        <v/>
      </c>
      <c r="IT22" s="56"/>
      <c r="IU22" s="153"/>
      <c r="IV22" s="154"/>
      <c r="IW22" s="9"/>
      <c r="IX22" s="177"/>
      <c r="IY22" s="179"/>
      <c r="IZ22" s="9"/>
      <c r="JA22" s="17"/>
      <c r="JB22" s="72" t="str">
        <f t="shared" si="20"/>
        <v/>
      </c>
      <c r="JC22" s="16" t="str">
        <f>IF(JC21="","",IF(JC21=【別紙３】!$E$35,"",IF(MONTH(JC21)=MONTH(JC21+1),JC21+1,"")))</f>
        <v/>
      </c>
      <c r="JD22" s="13" t="str">
        <f>IF(COUNTIF(祝日一覧!$E$2:$E$142,JC22),"○",IF(JG22&lt;&gt;"","○",""))</f>
        <v/>
      </c>
      <c r="JE22" s="26"/>
      <c r="JF22" s="56" t="str">
        <f t="shared" si="98"/>
        <v/>
      </c>
      <c r="JG22" s="56"/>
      <c r="JH22" s="153"/>
      <c r="JI22" s="154"/>
      <c r="JJ22" s="9"/>
      <c r="JK22" s="177"/>
      <c r="JL22" s="179"/>
      <c r="JM22" s="9"/>
      <c r="JN22" s="17"/>
      <c r="JO22" s="72" t="str">
        <f t="shared" si="21"/>
        <v/>
      </c>
      <c r="JP22" s="16" t="str">
        <f>IF(JP21="","",IF(JP21=【別紙３】!$E$35,"",IF(MONTH(JP21)=MONTH(JP21+1),JP21+1,"")))</f>
        <v/>
      </c>
      <c r="JQ22" s="13" t="str">
        <f>IF(COUNTIF(祝日一覧!$E$2:$E$142,JP22),"○",IF(JT22&lt;&gt;"","○",""))</f>
        <v/>
      </c>
      <c r="JR22" s="26"/>
      <c r="JS22" s="56" t="str">
        <f t="shared" si="99"/>
        <v/>
      </c>
      <c r="JT22" s="56"/>
      <c r="JU22" s="153"/>
      <c r="JV22" s="154"/>
      <c r="JW22" s="9"/>
      <c r="JX22" s="177"/>
      <c r="JY22" s="179"/>
      <c r="JZ22" s="9"/>
      <c r="KA22" s="17"/>
      <c r="KB22" s="72" t="str">
        <f t="shared" si="22"/>
        <v/>
      </c>
      <c r="KC22" s="16" t="str">
        <f>IF(KC21="","",IF(KC21=【別紙３】!$E$35,"",IF(MONTH(KC21)=MONTH(KC21+1),KC21+1,"")))</f>
        <v/>
      </c>
      <c r="KD22" s="13" t="str">
        <f>IF(COUNTIF(祝日一覧!$E$2:$E$142,KC22),"○",IF(KG22&lt;&gt;"","○",""))</f>
        <v/>
      </c>
      <c r="KE22" s="26"/>
      <c r="KF22" s="56" t="str">
        <f t="shared" si="100"/>
        <v/>
      </c>
      <c r="KG22" s="56"/>
      <c r="KH22" s="153"/>
      <c r="KI22" s="154"/>
      <c r="KJ22" s="9"/>
      <c r="KK22" s="177"/>
      <c r="KL22" s="179"/>
      <c r="KM22" s="9"/>
      <c r="KN22" s="17"/>
      <c r="KO22" s="72" t="str">
        <f t="shared" si="23"/>
        <v/>
      </c>
      <c r="KP22" s="16" t="str">
        <f>IF(KP21="","",IF(KP21=【別紙３】!$E$35,"",IF(MONTH(KP21)=MONTH(KP21+1),KP21+1,"")))</f>
        <v/>
      </c>
      <c r="KQ22" s="13" t="str">
        <f>IF(COUNTIF(祝日一覧!$E$2:$E$142,KP22),"○",IF(KT22&lt;&gt;"","○",""))</f>
        <v/>
      </c>
      <c r="KR22" s="26"/>
      <c r="KS22" s="56" t="str">
        <f t="shared" si="101"/>
        <v/>
      </c>
      <c r="KT22" s="56"/>
      <c r="KU22" s="153"/>
      <c r="KV22" s="154"/>
      <c r="KW22" s="9"/>
      <c r="KX22" s="177"/>
      <c r="KY22" s="179"/>
      <c r="KZ22" s="9"/>
      <c r="LA22" s="17"/>
      <c r="LB22" s="72" t="str">
        <f t="shared" si="24"/>
        <v/>
      </c>
      <c r="LC22" s="16" t="str">
        <f>IF(LC21="","",IF(LC21=【別紙３】!$E$35,"",IF(MONTH(LC21)=MONTH(LC21+1),LC21+1,"")))</f>
        <v/>
      </c>
      <c r="LD22" s="13" t="str">
        <f>IF(COUNTIF(祝日一覧!$E$2:$E$142,LC22),"○",IF(LG22&lt;&gt;"","○",""))</f>
        <v/>
      </c>
      <c r="LE22" s="26"/>
      <c r="LF22" s="56" t="str">
        <f t="shared" si="102"/>
        <v/>
      </c>
      <c r="LG22" s="56"/>
      <c r="LH22" s="153"/>
      <c r="LI22" s="154"/>
      <c r="LJ22" s="9"/>
      <c r="LK22" s="177"/>
      <c r="LL22" s="179"/>
      <c r="LM22" s="9"/>
      <c r="LN22" s="17"/>
      <c r="LO22" s="72" t="str">
        <f t="shared" si="25"/>
        <v/>
      </c>
      <c r="LP22" s="16" t="str">
        <f>IF(LP21="","",IF(LP21=【別紙３】!$E$35,"",IF(MONTH(LP21)=MONTH(LP21+1),LP21+1,"")))</f>
        <v/>
      </c>
      <c r="LQ22" s="13" t="str">
        <f>IF(COUNTIF(祝日一覧!$E$2:$E$142,LP22),"○",IF(LT22&lt;&gt;"","○",""))</f>
        <v/>
      </c>
      <c r="LR22" s="26"/>
      <c r="LS22" s="56" t="str">
        <f t="shared" si="103"/>
        <v/>
      </c>
      <c r="LT22" s="56"/>
      <c r="LU22" s="153"/>
      <c r="LV22" s="154"/>
      <c r="LW22" s="9"/>
      <c r="LX22" s="177"/>
      <c r="LY22" s="179"/>
      <c r="LZ22" s="9"/>
      <c r="MA22" s="17"/>
      <c r="MB22" s="72" t="str">
        <f t="shared" si="26"/>
        <v/>
      </c>
      <c r="MC22" s="16" t="str">
        <f>IF(MC21="","",IF(MC21=【別紙３】!$E$35,"",IF(MONTH(MC21)=MONTH(MC21+1),MC21+1,"")))</f>
        <v/>
      </c>
      <c r="MD22" s="13" t="str">
        <f>IF(COUNTIF(祝日一覧!$E$2:$E$142,MC22),"○",IF(MG22&lt;&gt;"","○",""))</f>
        <v/>
      </c>
      <c r="ME22" s="26"/>
      <c r="MF22" s="56" t="str">
        <f t="shared" si="104"/>
        <v/>
      </c>
      <c r="MG22" s="56"/>
      <c r="MH22" s="153"/>
      <c r="MI22" s="154"/>
      <c r="MJ22" s="9"/>
      <c r="MK22" s="177"/>
      <c r="ML22" s="179"/>
      <c r="MM22" s="9"/>
      <c r="MN22" s="17"/>
      <c r="MO22" s="72" t="str">
        <f t="shared" si="27"/>
        <v/>
      </c>
      <c r="MP22" s="16" t="str">
        <f>IF(MP21="","",IF(MP21=【別紙３】!$E$35,"",IF(MONTH(MP21)=MONTH(MP21+1),MP21+1,"")))</f>
        <v/>
      </c>
      <c r="MQ22" s="13" t="str">
        <f>IF(COUNTIF(祝日一覧!$E$2:$E$142,MP22),"○",IF(MT22&lt;&gt;"","○",""))</f>
        <v/>
      </c>
      <c r="MR22" s="26"/>
      <c r="MS22" s="56" t="str">
        <f t="shared" si="105"/>
        <v/>
      </c>
      <c r="MT22" s="56"/>
      <c r="MU22" s="153"/>
      <c r="MV22" s="154"/>
      <c r="MW22" s="9"/>
      <c r="MX22" s="177"/>
      <c r="MY22" s="179"/>
      <c r="MZ22" s="9"/>
      <c r="NA22" s="17"/>
      <c r="NB22" s="72" t="str">
        <f t="shared" si="28"/>
        <v/>
      </c>
      <c r="NC22" s="16" t="str">
        <f>IF(NC21="","",IF(NC21=【別紙３】!$E$35,"",IF(MONTH(NC21)=MONTH(NC21+1),NC21+1,"")))</f>
        <v/>
      </c>
      <c r="ND22" s="13" t="str">
        <f>IF(COUNTIF(祝日一覧!$E$2:$E$142,NC22),"○",IF(NG22&lt;&gt;"","○",""))</f>
        <v/>
      </c>
      <c r="NE22" s="26"/>
      <c r="NF22" s="56" t="str">
        <f t="shared" si="106"/>
        <v/>
      </c>
      <c r="NG22" s="56"/>
      <c r="NH22" s="153"/>
      <c r="NI22" s="154"/>
      <c r="NJ22" s="9"/>
      <c r="NK22" s="177"/>
      <c r="NL22" s="179"/>
      <c r="NM22" s="9"/>
      <c r="NN22" s="17"/>
      <c r="NO22" s="72" t="str">
        <f t="shared" si="29"/>
        <v/>
      </c>
      <c r="NP22" s="16" t="str">
        <f>IF(NP21="","",IF(NP21=【別紙３】!$E$35,"",IF(MONTH(NP21)=MONTH(NP21+1),NP21+1,"")))</f>
        <v/>
      </c>
      <c r="NQ22" s="13" t="str">
        <f>IF(COUNTIF(祝日一覧!$E$2:$E$142,NP22),"○",IF(NT22&lt;&gt;"","○",""))</f>
        <v/>
      </c>
      <c r="NR22" s="26"/>
      <c r="NS22" s="56" t="str">
        <f t="shared" si="107"/>
        <v/>
      </c>
      <c r="NT22" s="56"/>
      <c r="NU22" s="153"/>
      <c r="NV22" s="154"/>
      <c r="NW22" s="9"/>
      <c r="NX22" s="177"/>
      <c r="NY22" s="179"/>
      <c r="NZ22" s="9"/>
      <c r="OA22" s="17"/>
      <c r="OB22" s="72" t="str">
        <f t="shared" si="30"/>
        <v/>
      </c>
      <c r="OC22" s="16" t="str">
        <f>IF(OC21="","",IF(OC21=【別紙３】!$E$35,"",IF(MONTH(OC21)=MONTH(OC21+1),OC21+1,"")))</f>
        <v/>
      </c>
      <c r="OD22" s="13" t="str">
        <f>IF(COUNTIF(祝日一覧!$E$2:$E$142,OC22),"○",IF(OG22&lt;&gt;"","○",""))</f>
        <v/>
      </c>
      <c r="OE22" s="26"/>
      <c r="OF22" s="56" t="str">
        <f t="shared" si="108"/>
        <v/>
      </c>
      <c r="OG22" s="56"/>
      <c r="OH22" s="153"/>
      <c r="OI22" s="154"/>
      <c r="OJ22" s="9"/>
      <c r="OK22" s="177"/>
      <c r="OL22" s="179"/>
      <c r="OM22" s="9"/>
      <c r="ON22" s="17"/>
      <c r="OO22" s="72" t="str">
        <f t="shared" si="31"/>
        <v/>
      </c>
      <c r="OP22" s="16" t="str">
        <f>IF(OP21="","",IF(OP21=【別紙３】!$E$35,"",IF(MONTH(OP21)=MONTH(OP21+1),OP21+1,"")))</f>
        <v/>
      </c>
      <c r="OQ22" s="13" t="str">
        <f>IF(COUNTIF(祝日一覧!$E$2:$E$142,OP22),"○",IF(OT22&lt;&gt;"","○",""))</f>
        <v/>
      </c>
      <c r="OR22" s="26"/>
      <c r="OS22" s="56" t="str">
        <f t="shared" si="109"/>
        <v/>
      </c>
      <c r="OT22" s="56"/>
      <c r="OU22" s="153"/>
      <c r="OV22" s="154"/>
      <c r="OW22" s="9"/>
      <c r="OX22" s="177"/>
      <c r="OY22" s="179"/>
      <c r="OZ22" s="9"/>
      <c r="PA22" s="17"/>
      <c r="PB22" s="72" t="str">
        <f t="shared" si="32"/>
        <v/>
      </c>
      <c r="PC22" s="16" t="str">
        <f>IF(PC21="","",IF(PC21=【別紙３】!$E$35,"",IF(MONTH(PC21)=MONTH(PC21+1),PC21+1,"")))</f>
        <v/>
      </c>
      <c r="PD22" s="13" t="str">
        <f>IF(COUNTIF(祝日一覧!$E$2:$E$142,PC22),"○",IF(PG22&lt;&gt;"","○",""))</f>
        <v/>
      </c>
      <c r="PE22" s="26"/>
      <c r="PF22" s="56" t="str">
        <f t="shared" si="110"/>
        <v/>
      </c>
      <c r="PG22" s="56"/>
      <c r="PH22" s="153"/>
      <c r="PI22" s="154"/>
      <c r="PJ22" s="9"/>
      <c r="PK22" s="177"/>
      <c r="PL22" s="179"/>
      <c r="PM22" s="9"/>
      <c r="PN22" s="17"/>
      <c r="PO22" s="72" t="str">
        <f t="shared" si="33"/>
        <v/>
      </c>
      <c r="PP22" s="16" t="str">
        <f>IF(PP21="","",IF(PP21=【別紙３】!$E$35,"",IF(MONTH(PP21)=MONTH(PP21+1),PP21+1,"")))</f>
        <v/>
      </c>
      <c r="PQ22" s="13" t="str">
        <f>IF(COUNTIF(祝日一覧!$E$2:$E$142,PP22),"○",IF(PT22&lt;&gt;"","○",""))</f>
        <v/>
      </c>
      <c r="PR22" s="26"/>
      <c r="PS22" s="56" t="str">
        <f t="shared" si="111"/>
        <v/>
      </c>
      <c r="PT22" s="56"/>
      <c r="PU22" s="153"/>
      <c r="PV22" s="154"/>
      <c r="PW22" s="9"/>
      <c r="PX22" s="177"/>
      <c r="PY22" s="179"/>
      <c r="PZ22" s="9"/>
      <c r="QA22" s="17"/>
      <c r="QB22" s="72" t="str">
        <f t="shared" si="34"/>
        <v/>
      </c>
      <c r="QC22" s="16" t="str">
        <f>IF(QC21="","",IF(QC21=【別紙３】!$E$35,"",IF(MONTH(QC21)=MONTH(QC21+1),QC21+1,"")))</f>
        <v/>
      </c>
      <c r="QD22" s="13" t="str">
        <f>IF(COUNTIF(祝日一覧!$E$2:$E$142,QC22),"○",IF(QG22&lt;&gt;"","○",""))</f>
        <v/>
      </c>
      <c r="QE22" s="26"/>
      <c r="QF22" s="56" t="str">
        <f t="shared" si="112"/>
        <v/>
      </c>
      <c r="QG22" s="56"/>
      <c r="QH22" s="153"/>
      <c r="QI22" s="154"/>
      <c r="QJ22" s="9"/>
      <c r="QK22" s="177"/>
      <c r="QL22" s="179"/>
      <c r="QM22" s="9"/>
      <c r="QN22" s="17"/>
      <c r="QO22" s="72" t="str">
        <f t="shared" si="35"/>
        <v/>
      </c>
      <c r="QP22" s="16" t="str">
        <f>IF(QP21="","",IF(QP21=【別紙３】!$E$35,"",IF(MONTH(QP21)=MONTH(QP21+1),QP21+1,"")))</f>
        <v/>
      </c>
      <c r="QQ22" s="13" t="str">
        <f>IF(COUNTIF(祝日一覧!$E$2:$E$142,QP22),"○",IF(QT22&lt;&gt;"","○",""))</f>
        <v/>
      </c>
      <c r="QR22" s="26"/>
      <c r="QS22" s="56" t="str">
        <f t="shared" si="113"/>
        <v/>
      </c>
      <c r="QT22" s="56"/>
      <c r="QU22" s="153"/>
      <c r="QV22" s="154"/>
      <c r="QW22" s="9"/>
      <c r="QX22" s="177"/>
      <c r="QY22" s="179"/>
      <c r="QZ22" s="9"/>
      <c r="RA22" s="17"/>
      <c r="RB22" s="72" t="str">
        <f t="shared" si="36"/>
        <v/>
      </c>
      <c r="RC22" s="16" t="str">
        <f>IF(RC21="","",IF(RC21=【別紙３】!$E$35,"",IF(MONTH(RC21)=MONTH(RC21+1),RC21+1,"")))</f>
        <v/>
      </c>
      <c r="RD22" s="13" t="str">
        <f>IF(COUNTIF(祝日一覧!$E$2:$E$142,RC22),"○",IF(RG22&lt;&gt;"","○",""))</f>
        <v/>
      </c>
      <c r="RE22" s="26"/>
      <c r="RF22" s="56" t="str">
        <f t="shared" si="114"/>
        <v/>
      </c>
      <c r="RG22" s="56"/>
      <c r="RH22" s="153"/>
      <c r="RI22" s="154"/>
      <c r="RJ22" s="9"/>
      <c r="RK22" s="177"/>
      <c r="RL22" s="179"/>
      <c r="RM22" s="9"/>
      <c r="RN22" s="17"/>
      <c r="RO22" s="72" t="str">
        <f t="shared" si="37"/>
        <v/>
      </c>
      <c r="RP22" s="16" t="str">
        <f>IF(RP21="","",IF(RP21=【別紙３】!$E$35,"",IF(MONTH(RP21)=MONTH(RP21+1),RP21+1,"")))</f>
        <v/>
      </c>
      <c r="RQ22" s="13" t="str">
        <f>IF(COUNTIF(祝日一覧!$E$2:$E$142,RP22),"○",IF(RT22&lt;&gt;"","○",""))</f>
        <v/>
      </c>
      <c r="RR22" s="26"/>
      <c r="RS22" s="56" t="str">
        <f t="shared" si="115"/>
        <v/>
      </c>
      <c r="RT22" s="56"/>
      <c r="RU22" s="153"/>
      <c r="RV22" s="154"/>
      <c r="RW22" s="9"/>
      <c r="RX22" s="177"/>
      <c r="RY22" s="179"/>
      <c r="RZ22" s="9"/>
      <c r="SA22" s="17"/>
      <c r="SB22" s="72" t="str">
        <f t="shared" si="38"/>
        <v/>
      </c>
      <c r="SC22" s="16" t="str">
        <f>IF(SC21="","",IF(SC21=【別紙３】!$E$35,"",IF(MONTH(SC21)=MONTH(SC21+1),SC21+1,"")))</f>
        <v/>
      </c>
      <c r="SD22" s="13" t="str">
        <f>IF(COUNTIF(祝日一覧!$E$2:$E$142,SC22),"○",IF(SG22&lt;&gt;"","○",""))</f>
        <v/>
      </c>
      <c r="SE22" s="26"/>
      <c r="SF22" s="56" t="str">
        <f t="shared" si="116"/>
        <v/>
      </c>
      <c r="SG22" s="56"/>
      <c r="SH22" s="153"/>
      <c r="SI22" s="154"/>
      <c r="SJ22" s="9"/>
      <c r="SK22" s="177"/>
      <c r="SL22" s="179"/>
      <c r="SM22" s="9"/>
    </row>
    <row r="23" spans="1:507" ht="15.6" customHeight="1">
      <c r="A23" s="17"/>
      <c r="B23" s="15" t="str">
        <f t="shared" si="0"/>
        <v/>
      </c>
      <c r="C23" s="16" t="str">
        <f t="shared" si="78"/>
        <v/>
      </c>
      <c r="D23" s="13" t="str">
        <f>IF(COUNTIF(祝日一覧!$E$2:$E$142,C23),"○",IF(G23&lt;&gt;"","○",""))</f>
        <v/>
      </c>
      <c r="E23" s="27"/>
      <c r="F23" s="56" t="str">
        <f t="shared" si="39"/>
        <v/>
      </c>
      <c r="G23" s="56"/>
      <c r="H23" s="153"/>
      <c r="I23" s="154"/>
      <c r="J23" s="51"/>
      <c r="K23" s="219" t="s">
        <v>76</v>
      </c>
      <c r="L23" s="213">
        <f>L21/L19</f>
        <v>0</v>
      </c>
      <c r="M23" s="9"/>
      <c r="N23" s="17"/>
      <c r="O23" s="15" t="str">
        <f t="shared" si="1"/>
        <v>日</v>
      </c>
      <c r="P23" s="16">
        <f>IF(P22="","",IF(P22=【別紙３】!$E$35,"",IF(MONTH(P22)=MONTH(P22+1),P22+1,"")))</f>
        <v>44423</v>
      </c>
      <c r="Q23" s="13" t="str">
        <f>IF(COUNTIF(祝日一覧!$E$2:$E$142,P23),"○",IF(T23&lt;&gt;"","○",""))</f>
        <v/>
      </c>
      <c r="R23" s="26"/>
      <c r="S23" s="56" t="str">
        <f t="shared" si="79"/>
        <v>○</v>
      </c>
      <c r="T23" s="56"/>
      <c r="U23" s="153"/>
      <c r="V23" s="154"/>
      <c r="W23" s="9"/>
      <c r="X23" s="166" t="s">
        <v>76</v>
      </c>
      <c r="Y23" s="170">
        <f>Y21/Y19</f>
        <v>0</v>
      </c>
      <c r="Z23" s="9"/>
      <c r="AA23" s="17"/>
      <c r="AB23" s="15" t="str">
        <f t="shared" si="2"/>
        <v>水</v>
      </c>
      <c r="AC23" s="16">
        <f>IF(AC22="","",IF(AC22=【別紙３】!$E$35,"",IF(MONTH(AC22)=MONTH(AC22+1),AC22+1,"")))</f>
        <v>44454</v>
      </c>
      <c r="AD23" s="13" t="str">
        <f>IF(COUNTIF(祝日一覧!$E$2:$E$142,AC23),"○",IF(AG23&lt;&gt;"","○",""))</f>
        <v/>
      </c>
      <c r="AE23" s="27"/>
      <c r="AF23" s="56" t="str">
        <f t="shared" si="80"/>
        <v/>
      </c>
      <c r="AG23" s="56"/>
      <c r="AH23" s="153"/>
      <c r="AI23" s="154"/>
      <c r="AJ23" s="9"/>
      <c r="AK23" s="166" t="s">
        <v>76</v>
      </c>
      <c r="AL23" s="170">
        <f>AL21/AL19</f>
        <v>0</v>
      </c>
      <c r="AM23" s="9"/>
      <c r="AN23" s="17"/>
      <c r="AO23" s="15" t="str">
        <f t="shared" si="3"/>
        <v>金</v>
      </c>
      <c r="AP23" s="16">
        <f>IF(AP22="","",IF(AP22=【別紙３】!$E$35,"",IF(MONTH(AP22)=MONTH(AP22+1),AP22+1,"")))</f>
        <v>44484</v>
      </c>
      <c r="AQ23" s="13" t="str">
        <f>IF(COUNTIF(祝日一覧!$E$2:$E$142,AP23),"○",IF(AT23&lt;&gt;"","○",""))</f>
        <v/>
      </c>
      <c r="AR23" s="27"/>
      <c r="AS23" s="56" t="str">
        <f t="shared" si="81"/>
        <v/>
      </c>
      <c r="AT23" s="56"/>
      <c r="AU23" s="153"/>
      <c r="AV23" s="154"/>
      <c r="AW23" s="9"/>
      <c r="AX23" s="177" t="s">
        <v>76</v>
      </c>
      <c r="AY23" s="170">
        <f>AY21/AY19</f>
        <v>0</v>
      </c>
      <c r="AZ23" s="9"/>
      <c r="BA23" s="17"/>
      <c r="BB23" s="15" t="str">
        <f t="shared" si="4"/>
        <v>月</v>
      </c>
      <c r="BC23" s="16">
        <f>IF(BC22="","",IF(BC22=【別紙３】!$E$35,"",IF(MONTH(BC22)=MONTH(BC22+1),BC22+1,"")))</f>
        <v>44515</v>
      </c>
      <c r="BD23" s="13" t="str">
        <f>IF(COUNTIF(祝日一覧!$E$2:$E$142,BC23),"○",IF(BG23&lt;&gt;"","○",""))</f>
        <v/>
      </c>
      <c r="BE23" s="27"/>
      <c r="BF23" s="56" t="str">
        <f t="shared" si="82"/>
        <v/>
      </c>
      <c r="BG23" s="56"/>
      <c r="BH23" s="153"/>
      <c r="BI23" s="154"/>
      <c r="BJ23" s="9"/>
      <c r="BK23" s="177" t="s">
        <v>76</v>
      </c>
      <c r="BL23" s="170">
        <f>BL21/BL19</f>
        <v>0</v>
      </c>
      <c r="BM23" s="9"/>
      <c r="BN23" s="17"/>
      <c r="BO23" s="15" t="str">
        <f t="shared" si="5"/>
        <v>水</v>
      </c>
      <c r="BP23" s="16">
        <f>IF(BP22="","",IF(BP22=【別紙３】!$E$35,"",IF(MONTH(BP22)=MONTH(BP22+1),BP22+1,"")))</f>
        <v>44545</v>
      </c>
      <c r="BQ23" s="13" t="str">
        <f>IF(COUNTIF(祝日一覧!$E$2:$E$142,BP23),"○",IF(BT23&lt;&gt;"","○",""))</f>
        <v/>
      </c>
      <c r="BR23" s="27"/>
      <c r="BS23" s="56" t="str">
        <f t="shared" si="83"/>
        <v/>
      </c>
      <c r="BT23" s="56"/>
      <c r="BU23" s="153"/>
      <c r="BV23" s="154"/>
      <c r="BW23" s="9"/>
      <c r="BX23" s="177" t="s">
        <v>76</v>
      </c>
      <c r="BY23" s="170">
        <f>BY21/BY19</f>
        <v>0</v>
      </c>
      <c r="BZ23" s="9"/>
      <c r="CA23" s="17"/>
      <c r="CB23" s="15" t="str">
        <f t="shared" si="6"/>
        <v/>
      </c>
      <c r="CC23" s="16" t="str">
        <f>IF(CC22="","",IF(CC22=【別紙３】!$E$35,"",IF(MONTH(CC22)=MONTH(CC22+1),CC22+1,"")))</f>
        <v/>
      </c>
      <c r="CD23" s="13" t="str">
        <f>IF(COUNTIF(祝日一覧!$E$2:$E$142,CC23),"○",IF(CG23&lt;&gt;"","○",""))</f>
        <v/>
      </c>
      <c r="CE23" s="27"/>
      <c r="CF23" s="56" t="str">
        <f t="shared" si="84"/>
        <v/>
      </c>
      <c r="CG23" s="56"/>
      <c r="CH23" s="153"/>
      <c r="CI23" s="154"/>
      <c r="CJ23" s="9"/>
      <c r="CK23" s="177" t="s">
        <v>76</v>
      </c>
      <c r="CL23" s="170">
        <f>CL21/CL19</f>
        <v>0</v>
      </c>
      <c r="CM23" s="9"/>
      <c r="CN23" s="17"/>
      <c r="CO23" s="15" t="str">
        <f t="shared" si="7"/>
        <v/>
      </c>
      <c r="CP23" s="16" t="str">
        <f>IF(CP22="","",IF(CP22=【別紙３】!$E$35,"",IF(MONTH(CP22)=MONTH(CP22+1),CP22+1,"")))</f>
        <v/>
      </c>
      <c r="CQ23" s="13" t="str">
        <f>IF(COUNTIF(祝日一覧!$E$2:$E$142,CP23),"○",IF(CT23&lt;&gt;"","○",""))</f>
        <v/>
      </c>
      <c r="CR23" s="27"/>
      <c r="CS23" s="56" t="str">
        <f t="shared" si="85"/>
        <v/>
      </c>
      <c r="CT23" s="56"/>
      <c r="CU23" s="153"/>
      <c r="CV23" s="154"/>
      <c r="CW23" s="9"/>
      <c r="CX23" s="177" t="s">
        <v>76</v>
      </c>
      <c r="CY23" s="170">
        <f>CY21/CY19</f>
        <v>0</v>
      </c>
      <c r="CZ23" s="9"/>
      <c r="DA23" s="17"/>
      <c r="DB23" s="15" t="str">
        <f t="shared" si="8"/>
        <v/>
      </c>
      <c r="DC23" s="16" t="str">
        <f>IF(DC22="","",IF(DC22=【別紙３】!$E$35,"",IF(MONTH(DC22)=MONTH(DC22+1),DC22+1,"")))</f>
        <v/>
      </c>
      <c r="DD23" s="13" t="str">
        <f>IF(COUNTIF(祝日一覧!$E$2:$E$142,DC23),"○",IF(DG23&lt;&gt;"","○",""))</f>
        <v/>
      </c>
      <c r="DE23" s="27"/>
      <c r="DF23" s="56" t="str">
        <f t="shared" si="86"/>
        <v/>
      </c>
      <c r="DG23" s="56"/>
      <c r="DH23" s="153"/>
      <c r="DI23" s="154"/>
      <c r="DJ23" s="9"/>
      <c r="DK23" s="177" t="s">
        <v>76</v>
      </c>
      <c r="DL23" s="170">
        <f>DL21/DL19</f>
        <v>0</v>
      </c>
      <c r="DM23" s="9"/>
      <c r="DN23" s="17"/>
      <c r="DO23" s="15" t="str">
        <f t="shared" si="9"/>
        <v/>
      </c>
      <c r="DP23" s="16" t="str">
        <f>IF(DP22="","",IF(DP22=【別紙３】!$E$35,"",IF(MONTH(DP22)=MONTH(DP22+1),DP22+1,"")))</f>
        <v/>
      </c>
      <c r="DQ23" s="13" t="str">
        <f>IF(COUNTIF(祝日一覧!$E$2:$E$142,DP23),"○",IF(DT23&lt;&gt;"","○",""))</f>
        <v/>
      </c>
      <c r="DR23" s="27"/>
      <c r="DS23" s="56" t="str">
        <f t="shared" si="87"/>
        <v/>
      </c>
      <c r="DT23" s="56"/>
      <c r="DU23" s="153"/>
      <c r="DV23" s="154"/>
      <c r="DW23" s="9"/>
      <c r="DX23" s="177" t="s">
        <v>76</v>
      </c>
      <c r="DY23" s="170">
        <f>DY21/DY19</f>
        <v>0</v>
      </c>
      <c r="DZ23" s="9"/>
      <c r="EA23" s="17"/>
      <c r="EB23" s="15" t="str">
        <f t="shared" si="10"/>
        <v/>
      </c>
      <c r="EC23" s="16" t="str">
        <f>IF(EC22="","",IF(EC22=【別紙３】!$E$35,"",IF(MONTH(EC22)=MONTH(EC22+1),EC22+1,"")))</f>
        <v/>
      </c>
      <c r="ED23" s="13" t="str">
        <f>IF(COUNTIF(祝日一覧!$E$2:$E$142,EC23),"○",IF(EG23&lt;&gt;"","○",""))</f>
        <v/>
      </c>
      <c r="EE23" s="27"/>
      <c r="EF23" s="56" t="str">
        <f t="shared" si="88"/>
        <v/>
      </c>
      <c r="EG23" s="56"/>
      <c r="EH23" s="153"/>
      <c r="EI23" s="154"/>
      <c r="EJ23" s="9"/>
      <c r="EK23" s="177" t="s">
        <v>76</v>
      </c>
      <c r="EL23" s="170">
        <f>EL21/EL19</f>
        <v>0</v>
      </c>
      <c r="EM23" s="9"/>
      <c r="EN23" s="17"/>
      <c r="EO23" s="15" t="str">
        <f t="shared" si="11"/>
        <v/>
      </c>
      <c r="EP23" s="16" t="str">
        <f>IF(EP22="","",IF(EP22=【別紙３】!$E$35,"",IF(MONTH(EP22)=MONTH(EP22+1),EP22+1,"")))</f>
        <v/>
      </c>
      <c r="EQ23" s="13" t="str">
        <f>IF(COUNTIF(祝日一覧!$E$2:$E$142,EP23),"○",IF(ET23&lt;&gt;"","○",""))</f>
        <v/>
      </c>
      <c r="ER23" s="27"/>
      <c r="ES23" s="56" t="str">
        <f t="shared" si="89"/>
        <v/>
      </c>
      <c r="ET23" s="56"/>
      <c r="EU23" s="153"/>
      <c r="EV23" s="154"/>
      <c r="EW23" s="9"/>
      <c r="EX23" s="177" t="s">
        <v>76</v>
      </c>
      <c r="EY23" s="170">
        <f>EY21/EY19</f>
        <v>0</v>
      </c>
      <c r="EZ23" s="9"/>
      <c r="FA23" s="17"/>
      <c r="FB23" s="15" t="str">
        <f t="shared" si="12"/>
        <v/>
      </c>
      <c r="FC23" s="16" t="str">
        <f>IF(FC22="","",IF(FC22=【別紙３】!$E$35,"",IF(MONTH(FC22)=MONTH(FC22+1),FC22+1,"")))</f>
        <v/>
      </c>
      <c r="FD23" s="13" t="str">
        <f>IF(COUNTIF(祝日一覧!$E$2:$E$142,FC23),"○",IF(FG23&lt;&gt;"","○",""))</f>
        <v/>
      </c>
      <c r="FE23" s="27"/>
      <c r="FF23" s="56" t="str">
        <f t="shared" si="90"/>
        <v/>
      </c>
      <c r="FG23" s="56"/>
      <c r="FH23" s="153"/>
      <c r="FI23" s="154"/>
      <c r="FJ23" s="9"/>
      <c r="FK23" s="177" t="s">
        <v>76</v>
      </c>
      <c r="FL23" s="170">
        <f>FL21/FL19</f>
        <v>0</v>
      </c>
      <c r="FM23" s="9"/>
      <c r="FN23" s="17"/>
      <c r="FO23" s="15" t="str">
        <f t="shared" si="13"/>
        <v/>
      </c>
      <c r="FP23" s="16" t="str">
        <f>IF(FP22="","",IF(FP22=【別紙３】!$E$35,"",IF(MONTH(FP22)=MONTH(FP22+1),FP22+1,"")))</f>
        <v/>
      </c>
      <c r="FQ23" s="13" t="str">
        <f>IF(COUNTIF(祝日一覧!$E$2:$E$142,FP23),"○",IF(FT23&lt;&gt;"","○",""))</f>
        <v/>
      </c>
      <c r="FR23" s="27"/>
      <c r="FS23" s="56" t="str">
        <f t="shared" si="91"/>
        <v/>
      </c>
      <c r="FT23" s="56"/>
      <c r="FU23" s="153"/>
      <c r="FV23" s="154"/>
      <c r="FW23" s="9"/>
      <c r="FX23" s="177" t="s">
        <v>76</v>
      </c>
      <c r="FY23" s="170">
        <f>FY21/FY19</f>
        <v>0</v>
      </c>
      <c r="FZ23" s="9"/>
      <c r="GA23" s="17"/>
      <c r="GB23" s="15" t="str">
        <f t="shared" si="14"/>
        <v/>
      </c>
      <c r="GC23" s="16" t="str">
        <f>IF(GC22="","",IF(GC22=【別紙３】!$E$35,"",IF(MONTH(GC22)=MONTH(GC22+1),GC22+1,"")))</f>
        <v/>
      </c>
      <c r="GD23" s="13" t="str">
        <f>IF(COUNTIF(祝日一覧!$E$2:$E$142,GC23),"○",IF(GG23&lt;&gt;"","○",""))</f>
        <v/>
      </c>
      <c r="GE23" s="26"/>
      <c r="GF23" s="56" t="str">
        <f t="shared" si="92"/>
        <v/>
      </c>
      <c r="GG23" s="56"/>
      <c r="GH23" s="153"/>
      <c r="GI23" s="154"/>
      <c r="GJ23" s="9"/>
      <c r="GK23" s="177" t="s">
        <v>76</v>
      </c>
      <c r="GL23" s="170">
        <f>GL21/GL19</f>
        <v>0</v>
      </c>
      <c r="GM23" s="9"/>
      <c r="GN23" s="17"/>
      <c r="GO23" s="15" t="str">
        <f t="shared" si="15"/>
        <v/>
      </c>
      <c r="GP23" s="16" t="str">
        <f>IF(GP22="","",IF(GP22=【別紙３】!$E$35,"",IF(MONTH(GP22)=MONTH(GP22+1),GP22+1,"")))</f>
        <v/>
      </c>
      <c r="GQ23" s="13" t="str">
        <f>IF(COUNTIF(祝日一覧!$E$2:$E$142,GP23),"○",IF(GT23&lt;&gt;"","○",""))</f>
        <v/>
      </c>
      <c r="GR23" s="26"/>
      <c r="GS23" s="56" t="str">
        <f t="shared" si="93"/>
        <v/>
      </c>
      <c r="GT23" s="56"/>
      <c r="GU23" s="153"/>
      <c r="GV23" s="154"/>
      <c r="GW23" s="9"/>
      <c r="GX23" s="177" t="s">
        <v>76</v>
      </c>
      <c r="GY23" s="170">
        <f>GY21/GY19</f>
        <v>0</v>
      </c>
      <c r="GZ23" s="9"/>
      <c r="HA23" s="17"/>
      <c r="HB23" s="15" t="str">
        <f t="shared" si="16"/>
        <v/>
      </c>
      <c r="HC23" s="16" t="str">
        <f>IF(HC22="","",IF(HC22=【別紙３】!$E$35,"",IF(MONTH(HC22)=MONTH(HC22+1),HC22+1,"")))</f>
        <v/>
      </c>
      <c r="HD23" s="13" t="str">
        <f>IF(COUNTIF(祝日一覧!$E$2:$E$142,HC23),"○",IF(HG23&lt;&gt;"","○",""))</f>
        <v/>
      </c>
      <c r="HE23" s="27"/>
      <c r="HF23" s="56" t="str">
        <f t="shared" si="94"/>
        <v/>
      </c>
      <c r="HG23" s="56"/>
      <c r="HH23" s="153"/>
      <c r="HI23" s="154"/>
      <c r="HJ23" s="9"/>
      <c r="HK23" s="177" t="s">
        <v>76</v>
      </c>
      <c r="HL23" s="170">
        <f>HL21/HL19</f>
        <v>0</v>
      </c>
      <c r="HM23" s="9"/>
      <c r="HN23" s="17"/>
      <c r="HO23" s="72" t="str">
        <f t="shared" si="17"/>
        <v/>
      </c>
      <c r="HP23" s="16" t="str">
        <f>IF(HP22="","",IF(HP22=【別紙３】!$E$35,"",IF(MONTH(HP22)=MONTH(HP22+1),HP22+1,"")))</f>
        <v/>
      </c>
      <c r="HQ23" s="13" t="str">
        <f>IF(COUNTIF(祝日一覧!$E$2:$E$142,HP23),"○",IF(HT23&lt;&gt;"","○",""))</f>
        <v/>
      </c>
      <c r="HR23" s="26"/>
      <c r="HS23" s="56" t="str">
        <f t="shared" si="95"/>
        <v/>
      </c>
      <c r="HT23" s="56"/>
      <c r="HU23" s="153"/>
      <c r="HV23" s="154"/>
      <c r="HW23" s="9"/>
      <c r="HX23" s="177" t="s">
        <v>76</v>
      </c>
      <c r="HY23" s="170">
        <f>HY21/HY19</f>
        <v>0</v>
      </c>
      <c r="HZ23" s="9"/>
      <c r="IA23" s="17"/>
      <c r="IB23" s="72" t="str">
        <f t="shared" si="18"/>
        <v/>
      </c>
      <c r="IC23" s="16" t="str">
        <f>IF(IC22="","",IF(IC22=【別紙３】!$E$35,"",IF(MONTH(IC22)=MONTH(IC22+1),IC22+1,"")))</f>
        <v/>
      </c>
      <c r="ID23" s="13" t="str">
        <f>IF(COUNTIF(祝日一覧!$E$2:$E$142,IC23),"○",IF(IG23&lt;&gt;"","○",""))</f>
        <v/>
      </c>
      <c r="IE23" s="26"/>
      <c r="IF23" s="56" t="str">
        <f t="shared" si="96"/>
        <v/>
      </c>
      <c r="IG23" s="56"/>
      <c r="IH23" s="153"/>
      <c r="II23" s="154"/>
      <c r="IJ23" s="9"/>
      <c r="IK23" s="177" t="s">
        <v>76</v>
      </c>
      <c r="IL23" s="170">
        <f>IL21/IL19</f>
        <v>0</v>
      </c>
      <c r="IM23" s="9"/>
      <c r="IN23" s="17"/>
      <c r="IO23" s="72" t="str">
        <f t="shared" si="19"/>
        <v/>
      </c>
      <c r="IP23" s="16" t="str">
        <f>IF(IP22="","",IF(IP22=【別紙３】!$E$35,"",IF(MONTH(IP22)=MONTH(IP22+1),IP22+1,"")))</f>
        <v/>
      </c>
      <c r="IQ23" s="13" t="str">
        <f>IF(COUNTIF(祝日一覧!$E$2:$E$142,IP23),"○",IF(IT23&lt;&gt;"","○",""))</f>
        <v/>
      </c>
      <c r="IR23" s="26"/>
      <c r="IS23" s="56" t="str">
        <f t="shared" si="97"/>
        <v/>
      </c>
      <c r="IT23" s="56"/>
      <c r="IU23" s="153"/>
      <c r="IV23" s="154"/>
      <c r="IW23" s="9"/>
      <c r="IX23" s="177" t="s">
        <v>76</v>
      </c>
      <c r="IY23" s="170">
        <f>IY21/IY19</f>
        <v>0</v>
      </c>
      <c r="IZ23" s="9"/>
      <c r="JA23" s="17"/>
      <c r="JB23" s="72" t="str">
        <f t="shared" si="20"/>
        <v/>
      </c>
      <c r="JC23" s="16" t="str">
        <f>IF(JC22="","",IF(JC22=【別紙３】!$E$35,"",IF(MONTH(JC22)=MONTH(JC22+1),JC22+1,"")))</f>
        <v/>
      </c>
      <c r="JD23" s="13" t="str">
        <f>IF(COUNTIF(祝日一覧!$E$2:$E$142,JC23),"○",IF(JG23&lt;&gt;"","○",""))</f>
        <v/>
      </c>
      <c r="JE23" s="26"/>
      <c r="JF23" s="56" t="str">
        <f t="shared" si="98"/>
        <v/>
      </c>
      <c r="JG23" s="56"/>
      <c r="JH23" s="153"/>
      <c r="JI23" s="154"/>
      <c r="JJ23" s="9"/>
      <c r="JK23" s="177" t="s">
        <v>76</v>
      </c>
      <c r="JL23" s="170">
        <f>JL21/JL19</f>
        <v>0</v>
      </c>
      <c r="JM23" s="9"/>
      <c r="JN23" s="17"/>
      <c r="JO23" s="72" t="str">
        <f t="shared" si="21"/>
        <v/>
      </c>
      <c r="JP23" s="16" t="str">
        <f>IF(JP22="","",IF(JP22=【別紙３】!$E$35,"",IF(MONTH(JP22)=MONTH(JP22+1),JP22+1,"")))</f>
        <v/>
      </c>
      <c r="JQ23" s="13" t="str">
        <f>IF(COUNTIF(祝日一覧!$E$2:$E$142,JP23),"○",IF(JT23&lt;&gt;"","○",""))</f>
        <v/>
      </c>
      <c r="JR23" s="26"/>
      <c r="JS23" s="56" t="str">
        <f t="shared" si="99"/>
        <v/>
      </c>
      <c r="JT23" s="56"/>
      <c r="JU23" s="153"/>
      <c r="JV23" s="154"/>
      <c r="JW23" s="9"/>
      <c r="JX23" s="177" t="s">
        <v>76</v>
      </c>
      <c r="JY23" s="170">
        <f>JY21/JY19</f>
        <v>0</v>
      </c>
      <c r="JZ23" s="9"/>
      <c r="KA23" s="17"/>
      <c r="KB23" s="72" t="str">
        <f t="shared" si="22"/>
        <v/>
      </c>
      <c r="KC23" s="16" t="str">
        <f>IF(KC22="","",IF(KC22=【別紙３】!$E$35,"",IF(MONTH(KC22)=MONTH(KC22+1),KC22+1,"")))</f>
        <v/>
      </c>
      <c r="KD23" s="13" t="str">
        <f>IF(COUNTIF(祝日一覧!$E$2:$E$142,KC23),"○",IF(KG23&lt;&gt;"","○",""))</f>
        <v/>
      </c>
      <c r="KE23" s="26"/>
      <c r="KF23" s="56" t="str">
        <f t="shared" si="100"/>
        <v/>
      </c>
      <c r="KG23" s="56"/>
      <c r="KH23" s="153"/>
      <c r="KI23" s="154"/>
      <c r="KJ23" s="9"/>
      <c r="KK23" s="177" t="s">
        <v>76</v>
      </c>
      <c r="KL23" s="170">
        <f>KL21/KL19</f>
        <v>0</v>
      </c>
      <c r="KM23" s="9"/>
      <c r="KN23" s="17"/>
      <c r="KO23" s="72" t="str">
        <f t="shared" si="23"/>
        <v/>
      </c>
      <c r="KP23" s="16" t="str">
        <f>IF(KP22="","",IF(KP22=【別紙３】!$E$35,"",IF(MONTH(KP22)=MONTH(KP22+1),KP22+1,"")))</f>
        <v/>
      </c>
      <c r="KQ23" s="13" t="str">
        <f>IF(COUNTIF(祝日一覧!$E$2:$E$142,KP23),"○",IF(KT23&lt;&gt;"","○",""))</f>
        <v/>
      </c>
      <c r="KR23" s="26"/>
      <c r="KS23" s="56" t="str">
        <f t="shared" si="101"/>
        <v/>
      </c>
      <c r="KT23" s="56"/>
      <c r="KU23" s="153"/>
      <c r="KV23" s="154"/>
      <c r="KW23" s="9"/>
      <c r="KX23" s="177" t="s">
        <v>76</v>
      </c>
      <c r="KY23" s="170">
        <f>KY21/KY19</f>
        <v>0</v>
      </c>
      <c r="KZ23" s="9"/>
      <c r="LA23" s="17"/>
      <c r="LB23" s="72" t="str">
        <f t="shared" si="24"/>
        <v/>
      </c>
      <c r="LC23" s="16" t="str">
        <f>IF(LC22="","",IF(LC22=【別紙３】!$E$35,"",IF(MONTH(LC22)=MONTH(LC22+1),LC22+1,"")))</f>
        <v/>
      </c>
      <c r="LD23" s="13" t="str">
        <f>IF(COUNTIF(祝日一覧!$E$2:$E$142,LC23),"○",IF(LG23&lt;&gt;"","○",""))</f>
        <v/>
      </c>
      <c r="LE23" s="26"/>
      <c r="LF23" s="56" t="str">
        <f t="shared" si="102"/>
        <v/>
      </c>
      <c r="LG23" s="56"/>
      <c r="LH23" s="153"/>
      <c r="LI23" s="154"/>
      <c r="LJ23" s="9"/>
      <c r="LK23" s="177" t="s">
        <v>76</v>
      </c>
      <c r="LL23" s="170">
        <f>LL21/LL19</f>
        <v>0</v>
      </c>
      <c r="LM23" s="9"/>
      <c r="LN23" s="17"/>
      <c r="LO23" s="72" t="str">
        <f t="shared" si="25"/>
        <v/>
      </c>
      <c r="LP23" s="16" t="str">
        <f>IF(LP22="","",IF(LP22=【別紙３】!$E$35,"",IF(MONTH(LP22)=MONTH(LP22+1),LP22+1,"")))</f>
        <v/>
      </c>
      <c r="LQ23" s="13" t="str">
        <f>IF(COUNTIF(祝日一覧!$E$2:$E$142,LP23),"○",IF(LT23&lt;&gt;"","○",""))</f>
        <v/>
      </c>
      <c r="LR23" s="26"/>
      <c r="LS23" s="56" t="str">
        <f t="shared" si="103"/>
        <v/>
      </c>
      <c r="LT23" s="56"/>
      <c r="LU23" s="153"/>
      <c r="LV23" s="154"/>
      <c r="LW23" s="9"/>
      <c r="LX23" s="177" t="s">
        <v>76</v>
      </c>
      <c r="LY23" s="170">
        <f>LY21/LY19</f>
        <v>0</v>
      </c>
      <c r="LZ23" s="9"/>
      <c r="MA23" s="17"/>
      <c r="MB23" s="72" t="str">
        <f t="shared" si="26"/>
        <v/>
      </c>
      <c r="MC23" s="16" t="str">
        <f>IF(MC22="","",IF(MC22=【別紙３】!$E$35,"",IF(MONTH(MC22)=MONTH(MC22+1),MC22+1,"")))</f>
        <v/>
      </c>
      <c r="MD23" s="13" t="str">
        <f>IF(COUNTIF(祝日一覧!$E$2:$E$142,MC23),"○",IF(MG23&lt;&gt;"","○",""))</f>
        <v/>
      </c>
      <c r="ME23" s="26"/>
      <c r="MF23" s="56" t="str">
        <f t="shared" si="104"/>
        <v/>
      </c>
      <c r="MG23" s="56"/>
      <c r="MH23" s="153"/>
      <c r="MI23" s="154"/>
      <c r="MJ23" s="9"/>
      <c r="MK23" s="177" t="s">
        <v>76</v>
      </c>
      <c r="ML23" s="170">
        <f>ML21/ML19</f>
        <v>0</v>
      </c>
      <c r="MM23" s="9"/>
      <c r="MN23" s="17"/>
      <c r="MO23" s="72" t="str">
        <f t="shared" si="27"/>
        <v/>
      </c>
      <c r="MP23" s="16" t="str">
        <f>IF(MP22="","",IF(MP22=【別紙３】!$E$35,"",IF(MONTH(MP22)=MONTH(MP22+1),MP22+1,"")))</f>
        <v/>
      </c>
      <c r="MQ23" s="13" t="str">
        <f>IF(COUNTIF(祝日一覧!$E$2:$E$142,MP23),"○",IF(MT23&lt;&gt;"","○",""))</f>
        <v/>
      </c>
      <c r="MR23" s="26"/>
      <c r="MS23" s="56" t="str">
        <f t="shared" si="105"/>
        <v/>
      </c>
      <c r="MT23" s="56"/>
      <c r="MU23" s="153"/>
      <c r="MV23" s="154"/>
      <c r="MW23" s="9"/>
      <c r="MX23" s="177" t="s">
        <v>76</v>
      </c>
      <c r="MY23" s="170">
        <f>MY21/MY19</f>
        <v>0</v>
      </c>
      <c r="MZ23" s="9"/>
      <c r="NA23" s="17"/>
      <c r="NB23" s="72" t="str">
        <f t="shared" si="28"/>
        <v/>
      </c>
      <c r="NC23" s="16" t="str">
        <f>IF(NC22="","",IF(NC22=【別紙３】!$E$35,"",IF(MONTH(NC22)=MONTH(NC22+1),NC22+1,"")))</f>
        <v/>
      </c>
      <c r="ND23" s="13" t="str">
        <f>IF(COUNTIF(祝日一覧!$E$2:$E$142,NC23),"○",IF(NG23&lt;&gt;"","○",""))</f>
        <v/>
      </c>
      <c r="NE23" s="26"/>
      <c r="NF23" s="56" t="str">
        <f t="shared" si="106"/>
        <v/>
      </c>
      <c r="NG23" s="56"/>
      <c r="NH23" s="153"/>
      <c r="NI23" s="154"/>
      <c r="NJ23" s="9"/>
      <c r="NK23" s="177" t="s">
        <v>76</v>
      </c>
      <c r="NL23" s="170">
        <f>NL21/NL19</f>
        <v>0</v>
      </c>
      <c r="NM23" s="9"/>
      <c r="NN23" s="17"/>
      <c r="NO23" s="72" t="str">
        <f t="shared" si="29"/>
        <v/>
      </c>
      <c r="NP23" s="16" t="str">
        <f>IF(NP22="","",IF(NP22=【別紙３】!$E$35,"",IF(MONTH(NP22)=MONTH(NP22+1),NP22+1,"")))</f>
        <v/>
      </c>
      <c r="NQ23" s="13" t="str">
        <f>IF(COUNTIF(祝日一覧!$E$2:$E$142,NP23),"○",IF(NT23&lt;&gt;"","○",""))</f>
        <v/>
      </c>
      <c r="NR23" s="26"/>
      <c r="NS23" s="56" t="str">
        <f t="shared" si="107"/>
        <v/>
      </c>
      <c r="NT23" s="56"/>
      <c r="NU23" s="153"/>
      <c r="NV23" s="154"/>
      <c r="NW23" s="9"/>
      <c r="NX23" s="177" t="s">
        <v>76</v>
      </c>
      <c r="NY23" s="170">
        <f>NY21/NY19</f>
        <v>0</v>
      </c>
      <c r="NZ23" s="9"/>
      <c r="OA23" s="17"/>
      <c r="OB23" s="72" t="str">
        <f t="shared" si="30"/>
        <v/>
      </c>
      <c r="OC23" s="16" t="str">
        <f>IF(OC22="","",IF(OC22=【別紙３】!$E$35,"",IF(MONTH(OC22)=MONTH(OC22+1),OC22+1,"")))</f>
        <v/>
      </c>
      <c r="OD23" s="13" t="str">
        <f>IF(COUNTIF(祝日一覧!$E$2:$E$142,OC23),"○",IF(OG23&lt;&gt;"","○",""))</f>
        <v/>
      </c>
      <c r="OE23" s="26"/>
      <c r="OF23" s="56" t="str">
        <f t="shared" si="108"/>
        <v/>
      </c>
      <c r="OG23" s="56"/>
      <c r="OH23" s="153"/>
      <c r="OI23" s="154"/>
      <c r="OJ23" s="9"/>
      <c r="OK23" s="177" t="s">
        <v>76</v>
      </c>
      <c r="OL23" s="170">
        <f>OL21/OL19</f>
        <v>0</v>
      </c>
      <c r="OM23" s="9"/>
      <c r="ON23" s="17"/>
      <c r="OO23" s="72" t="str">
        <f t="shared" si="31"/>
        <v/>
      </c>
      <c r="OP23" s="16" t="str">
        <f>IF(OP22="","",IF(OP22=【別紙３】!$E$35,"",IF(MONTH(OP22)=MONTH(OP22+1),OP22+1,"")))</f>
        <v/>
      </c>
      <c r="OQ23" s="13" t="str">
        <f>IF(COUNTIF(祝日一覧!$E$2:$E$142,OP23),"○",IF(OT23&lt;&gt;"","○",""))</f>
        <v/>
      </c>
      <c r="OR23" s="26"/>
      <c r="OS23" s="56" t="str">
        <f t="shared" si="109"/>
        <v/>
      </c>
      <c r="OT23" s="56"/>
      <c r="OU23" s="153"/>
      <c r="OV23" s="154"/>
      <c r="OW23" s="9"/>
      <c r="OX23" s="177" t="s">
        <v>76</v>
      </c>
      <c r="OY23" s="170">
        <f>OY21/OY19</f>
        <v>0</v>
      </c>
      <c r="OZ23" s="9"/>
      <c r="PA23" s="17"/>
      <c r="PB23" s="72" t="str">
        <f t="shared" si="32"/>
        <v/>
      </c>
      <c r="PC23" s="16" t="str">
        <f>IF(PC22="","",IF(PC22=【別紙３】!$E$35,"",IF(MONTH(PC22)=MONTH(PC22+1),PC22+1,"")))</f>
        <v/>
      </c>
      <c r="PD23" s="13" t="str">
        <f>IF(COUNTIF(祝日一覧!$E$2:$E$142,PC23),"○",IF(PG23&lt;&gt;"","○",""))</f>
        <v/>
      </c>
      <c r="PE23" s="26"/>
      <c r="PF23" s="56" t="str">
        <f t="shared" si="110"/>
        <v/>
      </c>
      <c r="PG23" s="56"/>
      <c r="PH23" s="153"/>
      <c r="PI23" s="154"/>
      <c r="PJ23" s="9"/>
      <c r="PK23" s="177" t="s">
        <v>76</v>
      </c>
      <c r="PL23" s="170">
        <f>PL21/PL19</f>
        <v>0</v>
      </c>
      <c r="PM23" s="9"/>
      <c r="PN23" s="17"/>
      <c r="PO23" s="72" t="str">
        <f t="shared" si="33"/>
        <v/>
      </c>
      <c r="PP23" s="16" t="str">
        <f>IF(PP22="","",IF(PP22=【別紙３】!$E$35,"",IF(MONTH(PP22)=MONTH(PP22+1),PP22+1,"")))</f>
        <v/>
      </c>
      <c r="PQ23" s="13" t="str">
        <f>IF(COUNTIF(祝日一覧!$E$2:$E$142,PP23),"○",IF(PT23&lt;&gt;"","○",""))</f>
        <v/>
      </c>
      <c r="PR23" s="26"/>
      <c r="PS23" s="56" t="str">
        <f t="shared" si="111"/>
        <v/>
      </c>
      <c r="PT23" s="56"/>
      <c r="PU23" s="153"/>
      <c r="PV23" s="154"/>
      <c r="PW23" s="9"/>
      <c r="PX23" s="177" t="s">
        <v>76</v>
      </c>
      <c r="PY23" s="170">
        <f>PY21/PY19</f>
        <v>0</v>
      </c>
      <c r="PZ23" s="9"/>
      <c r="QA23" s="17"/>
      <c r="QB23" s="72" t="str">
        <f t="shared" si="34"/>
        <v/>
      </c>
      <c r="QC23" s="16" t="str">
        <f>IF(QC22="","",IF(QC22=【別紙３】!$E$35,"",IF(MONTH(QC22)=MONTH(QC22+1),QC22+1,"")))</f>
        <v/>
      </c>
      <c r="QD23" s="13" t="str">
        <f>IF(COUNTIF(祝日一覧!$E$2:$E$142,QC23),"○",IF(QG23&lt;&gt;"","○",""))</f>
        <v/>
      </c>
      <c r="QE23" s="26"/>
      <c r="QF23" s="56" t="str">
        <f t="shared" si="112"/>
        <v/>
      </c>
      <c r="QG23" s="56"/>
      <c r="QH23" s="153"/>
      <c r="QI23" s="154"/>
      <c r="QJ23" s="9"/>
      <c r="QK23" s="177" t="s">
        <v>76</v>
      </c>
      <c r="QL23" s="170">
        <f>QL21/QL19</f>
        <v>0</v>
      </c>
      <c r="QM23" s="9"/>
      <c r="QN23" s="17"/>
      <c r="QO23" s="72" t="str">
        <f t="shared" si="35"/>
        <v/>
      </c>
      <c r="QP23" s="16" t="str">
        <f>IF(QP22="","",IF(QP22=【別紙３】!$E$35,"",IF(MONTH(QP22)=MONTH(QP22+1),QP22+1,"")))</f>
        <v/>
      </c>
      <c r="QQ23" s="13" t="str">
        <f>IF(COUNTIF(祝日一覧!$E$2:$E$142,QP23),"○",IF(QT23&lt;&gt;"","○",""))</f>
        <v/>
      </c>
      <c r="QR23" s="26"/>
      <c r="QS23" s="56" t="str">
        <f t="shared" si="113"/>
        <v/>
      </c>
      <c r="QT23" s="56"/>
      <c r="QU23" s="153"/>
      <c r="QV23" s="154"/>
      <c r="QW23" s="9"/>
      <c r="QX23" s="177" t="s">
        <v>76</v>
      </c>
      <c r="QY23" s="170">
        <f>QY21/QY19</f>
        <v>0</v>
      </c>
      <c r="QZ23" s="9"/>
      <c r="RA23" s="17"/>
      <c r="RB23" s="72" t="str">
        <f t="shared" si="36"/>
        <v/>
      </c>
      <c r="RC23" s="16" t="str">
        <f>IF(RC22="","",IF(RC22=【別紙３】!$E$35,"",IF(MONTH(RC22)=MONTH(RC22+1),RC22+1,"")))</f>
        <v/>
      </c>
      <c r="RD23" s="13" t="str">
        <f>IF(COUNTIF(祝日一覧!$E$2:$E$142,RC23),"○",IF(RG23&lt;&gt;"","○",""))</f>
        <v/>
      </c>
      <c r="RE23" s="26"/>
      <c r="RF23" s="56" t="str">
        <f t="shared" si="114"/>
        <v/>
      </c>
      <c r="RG23" s="56"/>
      <c r="RH23" s="153"/>
      <c r="RI23" s="154"/>
      <c r="RJ23" s="9"/>
      <c r="RK23" s="177" t="s">
        <v>76</v>
      </c>
      <c r="RL23" s="170">
        <f>RL21/RL19</f>
        <v>0</v>
      </c>
      <c r="RM23" s="9"/>
      <c r="RN23" s="17"/>
      <c r="RO23" s="72" t="str">
        <f t="shared" si="37"/>
        <v/>
      </c>
      <c r="RP23" s="16" t="str">
        <f>IF(RP22="","",IF(RP22=【別紙３】!$E$35,"",IF(MONTH(RP22)=MONTH(RP22+1),RP22+1,"")))</f>
        <v/>
      </c>
      <c r="RQ23" s="13" t="str">
        <f>IF(COUNTIF(祝日一覧!$E$2:$E$142,RP23),"○",IF(RT23&lt;&gt;"","○",""))</f>
        <v/>
      </c>
      <c r="RR23" s="26"/>
      <c r="RS23" s="56" t="str">
        <f t="shared" si="115"/>
        <v/>
      </c>
      <c r="RT23" s="56"/>
      <c r="RU23" s="153"/>
      <c r="RV23" s="154"/>
      <c r="RW23" s="9"/>
      <c r="RX23" s="177" t="s">
        <v>76</v>
      </c>
      <c r="RY23" s="170">
        <f>RY21/RY19</f>
        <v>0</v>
      </c>
      <c r="RZ23" s="9"/>
      <c r="SA23" s="17"/>
      <c r="SB23" s="72" t="str">
        <f t="shared" si="38"/>
        <v/>
      </c>
      <c r="SC23" s="16" t="str">
        <f>IF(SC22="","",IF(SC22=【別紙３】!$E$35,"",IF(MONTH(SC22)=MONTH(SC22+1),SC22+1,"")))</f>
        <v/>
      </c>
      <c r="SD23" s="13" t="str">
        <f>IF(COUNTIF(祝日一覧!$E$2:$E$142,SC23),"○",IF(SG23&lt;&gt;"","○",""))</f>
        <v/>
      </c>
      <c r="SE23" s="26"/>
      <c r="SF23" s="56" t="str">
        <f t="shared" si="116"/>
        <v/>
      </c>
      <c r="SG23" s="56"/>
      <c r="SH23" s="153"/>
      <c r="SI23" s="154"/>
      <c r="SJ23" s="9"/>
      <c r="SK23" s="177" t="s">
        <v>76</v>
      </c>
      <c r="SL23" s="170">
        <f>SL21/SL19</f>
        <v>0</v>
      </c>
      <c r="SM23" s="9"/>
    </row>
    <row r="24" spans="1:507" ht="15.6" customHeight="1">
      <c r="A24" s="17"/>
      <c r="B24" s="15" t="str">
        <f t="shared" si="0"/>
        <v/>
      </c>
      <c r="C24" s="16" t="str">
        <f t="shared" si="78"/>
        <v/>
      </c>
      <c r="D24" s="13" t="str">
        <f>IF(COUNTIF(祝日一覧!$E$2:$E$142,C24),"○",IF(G24&lt;&gt;"","○",""))</f>
        <v/>
      </c>
      <c r="E24" s="27"/>
      <c r="F24" s="56" t="str">
        <f t="shared" si="39"/>
        <v/>
      </c>
      <c r="G24" s="56"/>
      <c r="H24" s="153"/>
      <c r="I24" s="154"/>
      <c r="J24" s="51"/>
      <c r="K24" s="219"/>
      <c r="L24" s="213"/>
      <c r="M24" s="9"/>
      <c r="N24" s="17"/>
      <c r="O24" s="15" t="str">
        <f t="shared" si="1"/>
        <v>月</v>
      </c>
      <c r="P24" s="16">
        <f>IF(P23="","",IF(P23=【別紙３】!$E$35,"",IF(MONTH(P23)=MONTH(P23+1),P23+1,"")))</f>
        <v>44424</v>
      </c>
      <c r="Q24" s="13" t="str">
        <f>IF(COUNTIF(祝日一覧!$E$2:$E$142,P24),"○",IF(T24&lt;&gt;"","○",""))</f>
        <v/>
      </c>
      <c r="R24" s="27"/>
      <c r="S24" s="56" t="str">
        <f t="shared" si="79"/>
        <v/>
      </c>
      <c r="T24" s="56"/>
      <c r="U24" s="153"/>
      <c r="V24" s="154"/>
      <c r="W24" s="9"/>
      <c r="X24" s="188"/>
      <c r="Y24" s="189"/>
      <c r="Z24" s="9"/>
      <c r="AA24" s="17"/>
      <c r="AB24" s="15" t="str">
        <f t="shared" si="2"/>
        <v>木</v>
      </c>
      <c r="AC24" s="16">
        <f>IF(AC23="","",IF(AC23=【別紙３】!$E$35,"",IF(MONTH(AC23)=MONTH(AC23+1),AC23+1,"")))</f>
        <v>44455</v>
      </c>
      <c r="AD24" s="13" t="str">
        <f>IF(COUNTIF(祝日一覧!$E$2:$E$142,AC24),"○",IF(AG24&lt;&gt;"","○",""))</f>
        <v/>
      </c>
      <c r="AE24" s="27"/>
      <c r="AF24" s="56" t="str">
        <f t="shared" si="80"/>
        <v/>
      </c>
      <c r="AG24" s="56"/>
      <c r="AH24" s="153"/>
      <c r="AI24" s="154"/>
      <c r="AJ24" s="9"/>
      <c r="AK24" s="188"/>
      <c r="AL24" s="189"/>
      <c r="AM24" s="9"/>
      <c r="AN24" s="17"/>
      <c r="AO24" s="15" t="str">
        <f t="shared" si="3"/>
        <v>土</v>
      </c>
      <c r="AP24" s="16">
        <f>IF(AP23="","",IF(AP23=【別紙３】!$E$35,"",IF(MONTH(AP23)=MONTH(AP23+1),AP23+1,"")))</f>
        <v>44485</v>
      </c>
      <c r="AQ24" s="13" t="str">
        <f>IF(COUNTIF(祝日一覧!$E$2:$E$142,AP24),"○",IF(AT24&lt;&gt;"","○",""))</f>
        <v/>
      </c>
      <c r="AR24" s="27"/>
      <c r="AS24" s="56" t="str">
        <f t="shared" si="81"/>
        <v>○</v>
      </c>
      <c r="AT24" s="56"/>
      <c r="AU24" s="153"/>
      <c r="AV24" s="154"/>
      <c r="AW24" s="9"/>
      <c r="AX24" s="177"/>
      <c r="AY24" s="189"/>
      <c r="AZ24" s="9"/>
      <c r="BA24" s="17"/>
      <c r="BB24" s="15" t="str">
        <f t="shared" si="4"/>
        <v>火</v>
      </c>
      <c r="BC24" s="16">
        <f>IF(BC23="","",IF(BC23=【別紙３】!$E$35,"",IF(MONTH(BC23)=MONTH(BC23+1),BC23+1,"")))</f>
        <v>44516</v>
      </c>
      <c r="BD24" s="13" t="str">
        <f>IF(COUNTIF(祝日一覧!$E$2:$E$142,BC24),"○",IF(BG24&lt;&gt;"","○",""))</f>
        <v/>
      </c>
      <c r="BE24" s="27"/>
      <c r="BF24" s="56" t="str">
        <f t="shared" si="82"/>
        <v/>
      </c>
      <c r="BG24" s="56"/>
      <c r="BH24" s="153"/>
      <c r="BI24" s="154"/>
      <c r="BJ24" s="9"/>
      <c r="BK24" s="177"/>
      <c r="BL24" s="189"/>
      <c r="BM24" s="9"/>
      <c r="BN24" s="17"/>
      <c r="BO24" s="15" t="str">
        <f t="shared" si="5"/>
        <v>木</v>
      </c>
      <c r="BP24" s="16">
        <f>IF(BP23="","",IF(BP23=【別紙３】!$E$35,"",IF(MONTH(BP23)=MONTH(BP23+1),BP23+1,"")))</f>
        <v>44546</v>
      </c>
      <c r="BQ24" s="13" t="str">
        <f>IF(COUNTIF(祝日一覧!$E$2:$E$142,BP24),"○",IF(BT24&lt;&gt;"","○",""))</f>
        <v/>
      </c>
      <c r="BR24" s="27"/>
      <c r="BS24" s="56" t="str">
        <f t="shared" si="83"/>
        <v/>
      </c>
      <c r="BT24" s="56"/>
      <c r="BU24" s="153"/>
      <c r="BV24" s="154"/>
      <c r="BW24" s="9"/>
      <c r="BX24" s="177"/>
      <c r="BY24" s="189"/>
      <c r="BZ24" s="9"/>
      <c r="CA24" s="17"/>
      <c r="CB24" s="15" t="str">
        <f t="shared" si="6"/>
        <v/>
      </c>
      <c r="CC24" s="16" t="str">
        <f>IF(CC23="","",IF(CC23=【別紙３】!$E$35,"",IF(MONTH(CC23)=MONTH(CC23+1),CC23+1,"")))</f>
        <v/>
      </c>
      <c r="CD24" s="13" t="str">
        <f>IF(COUNTIF(祝日一覧!$E$2:$E$142,CC24),"○",IF(CG24&lt;&gt;"","○",""))</f>
        <v/>
      </c>
      <c r="CE24" s="27"/>
      <c r="CF24" s="56" t="str">
        <f t="shared" si="84"/>
        <v/>
      </c>
      <c r="CG24" s="56"/>
      <c r="CH24" s="153"/>
      <c r="CI24" s="154"/>
      <c r="CJ24" s="9"/>
      <c r="CK24" s="177"/>
      <c r="CL24" s="189"/>
      <c r="CM24" s="9"/>
      <c r="CN24" s="17"/>
      <c r="CO24" s="15" t="str">
        <f t="shared" si="7"/>
        <v/>
      </c>
      <c r="CP24" s="16" t="str">
        <f>IF(CP23="","",IF(CP23=【別紙３】!$E$35,"",IF(MONTH(CP23)=MONTH(CP23+1),CP23+1,"")))</f>
        <v/>
      </c>
      <c r="CQ24" s="13" t="str">
        <f>IF(COUNTIF(祝日一覧!$E$2:$E$142,CP24),"○",IF(CT24&lt;&gt;"","○",""))</f>
        <v/>
      </c>
      <c r="CR24" s="27"/>
      <c r="CS24" s="56" t="str">
        <f t="shared" si="85"/>
        <v/>
      </c>
      <c r="CT24" s="56"/>
      <c r="CU24" s="153"/>
      <c r="CV24" s="154"/>
      <c r="CW24" s="9"/>
      <c r="CX24" s="177"/>
      <c r="CY24" s="189"/>
      <c r="CZ24" s="9"/>
      <c r="DA24" s="17"/>
      <c r="DB24" s="15" t="str">
        <f t="shared" si="8"/>
        <v/>
      </c>
      <c r="DC24" s="16" t="str">
        <f>IF(DC23="","",IF(DC23=【別紙３】!$E$35,"",IF(MONTH(DC23)=MONTH(DC23+1),DC23+1,"")))</f>
        <v/>
      </c>
      <c r="DD24" s="13" t="str">
        <f>IF(COUNTIF(祝日一覧!$E$2:$E$142,DC24),"○",IF(DG24&lt;&gt;"","○",""))</f>
        <v/>
      </c>
      <c r="DE24" s="27"/>
      <c r="DF24" s="56" t="str">
        <f t="shared" si="86"/>
        <v/>
      </c>
      <c r="DG24" s="56"/>
      <c r="DH24" s="153"/>
      <c r="DI24" s="154"/>
      <c r="DJ24" s="9"/>
      <c r="DK24" s="177"/>
      <c r="DL24" s="189"/>
      <c r="DM24" s="9"/>
      <c r="DN24" s="17"/>
      <c r="DO24" s="15" t="str">
        <f t="shared" si="9"/>
        <v/>
      </c>
      <c r="DP24" s="16" t="str">
        <f>IF(DP23="","",IF(DP23=【別紙３】!$E$35,"",IF(MONTH(DP23)=MONTH(DP23+1),DP23+1,"")))</f>
        <v/>
      </c>
      <c r="DQ24" s="13" t="str">
        <f>IF(COUNTIF(祝日一覧!$E$2:$E$142,DP24),"○",IF(DT24&lt;&gt;"","○",""))</f>
        <v/>
      </c>
      <c r="DR24" s="27"/>
      <c r="DS24" s="56" t="str">
        <f t="shared" si="87"/>
        <v/>
      </c>
      <c r="DT24" s="56"/>
      <c r="DU24" s="153"/>
      <c r="DV24" s="154"/>
      <c r="DW24" s="9"/>
      <c r="DX24" s="177"/>
      <c r="DY24" s="189"/>
      <c r="DZ24" s="9"/>
      <c r="EA24" s="17"/>
      <c r="EB24" s="15" t="str">
        <f t="shared" si="10"/>
        <v/>
      </c>
      <c r="EC24" s="16" t="str">
        <f>IF(EC23="","",IF(EC23=【別紙３】!$E$35,"",IF(MONTH(EC23)=MONTH(EC23+1),EC23+1,"")))</f>
        <v/>
      </c>
      <c r="ED24" s="13" t="str">
        <f>IF(COUNTIF(祝日一覧!$E$2:$E$142,EC24),"○",IF(EG24&lt;&gt;"","○",""))</f>
        <v/>
      </c>
      <c r="EE24" s="27"/>
      <c r="EF24" s="56" t="str">
        <f t="shared" si="88"/>
        <v/>
      </c>
      <c r="EG24" s="56"/>
      <c r="EH24" s="153"/>
      <c r="EI24" s="154"/>
      <c r="EJ24" s="9"/>
      <c r="EK24" s="177"/>
      <c r="EL24" s="189"/>
      <c r="EM24" s="9"/>
      <c r="EN24" s="17"/>
      <c r="EO24" s="15" t="str">
        <f t="shared" si="11"/>
        <v/>
      </c>
      <c r="EP24" s="16" t="str">
        <f>IF(EP23="","",IF(EP23=【別紙３】!$E$35,"",IF(MONTH(EP23)=MONTH(EP23+1),EP23+1,"")))</f>
        <v/>
      </c>
      <c r="EQ24" s="13" t="str">
        <f>IF(COUNTIF(祝日一覧!$E$2:$E$142,EP24),"○",IF(ET24&lt;&gt;"","○",""))</f>
        <v/>
      </c>
      <c r="ER24" s="27"/>
      <c r="ES24" s="56" t="str">
        <f t="shared" si="89"/>
        <v/>
      </c>
      <c r="ET24" s="56"/>
      <c r="EU24" s="153"/>
      <c r="EV24" s="154"/>
      <c r="EW24" s="9"/>
      <c r="EX24" s="177"/>
      <c r="EY24" s="189"/>
      <c r="EZ24" s="9"/>
      <c r="FA24" s="17"/>
      <c r="FB24" s="15" t="str">
        <f t="shared" si="12"/>
        <v/>
      </c>
      <c r="FC24" s="16" t="str">
        <f>IF(FC23="","",IF(FC23=【別紙３】!$E$35,"",IF(MONTH(FC23)=MONTH(FC23+1),FC23+1,"")))</f>
        <v/>
      </c>
      <c r="FD24" s="13" t="str">
        <f>IF(COUNTIF(祝日一覧!$E$2:$E$142,FC24),"○",IF(FG24&lt;&gt;"","○",""))</f>
        <v/>
      </c>
      <c r="FE24" s="27"/>
      <c r="FF24" s="56" t="str">
        <f t="shared" si="90"/>
        <v/>
      </c>
      <c r="FG24" s="56"/>
      <c r="FH24" s="153"/>
      <c r="FI24" s="154"/>
      <c r="FJ24" s="9"/>
      <c r="FK24" s="177"/>
      <c r="FL24" s="189"/>
      <c r="FM24" s="9"/>
      <c r="FN24" s="17"/>
      <c r="FO24" s="15" t="str">
        <f t="shared" si="13"/>
        <v/>
      </c>
      <c r="FP24" s="16" t="str">
        <f>IF(FP23="","",IF(FP23=【別紙３】!$E$35,"",IF(MONTH(FP23)=MONTH(FP23+1),FP23+1,"")))</f>
        <v/>
      </c>
      <c r="FQ24" s="13" t="str">
        <f>IF(COUNTIF(祝日一覧!$E$2:$E$142,FP24),"○",IF(FT24&lt;&gt;"","○",""))</f>
        <v/>
      </c>
      <c r="FR24" s="27"/>
      <c r="FS24" s="56" t="str">
        <f t="shared" si="91"/>
        <v/>
      </c>
      <c r="FT24" s="56"/>
      <c r="FU24" s="153"/>
      <c r="FV24" s="154"/>
      <c r="FW24" s="9"/>
      <c r="FX24" s="177"/>
      <c r="FY24" s="189"/>
      <c r="FZ24" s="9"/>
      <c r="GA24" s="17"/>
      <c r="GB24" s="15" t="str">
        <f t="shared" si="14"/>
        <v/>
      </c>
      <c r="GC24" s="16" t="str">
        <f>IF(GC23="","",IF(GC23=【別紙３】!$E$35,"",IF(MONTH(GC23)=MONTH(GC23+1),GC23+1,"")))</f>
        <v/>
      </c>
      <c r="GD24" s="13" t="str">
        <f>IF(COUNTIF(祝日一覧!$E$2:$E$142,GC24),"○",IF(GG24&lt;&gt;"","○",""))</f>
        <v/>
      </c>
      <c r="GE24" s="26"/>
      <c r="GF24" s="56" t="str">
        <f t="shared" si="92"/>
        <v/>
      </c>
      <c r="GG24" s="56"/>
      <c r="GH24" s="153"/>
      <c r="GI24" s="154"/>
      <c r="GJ24" s="9"/>
      <c r="GK24" s="177"/>
      <c r="GL24" s="189"/>
      <c r="GM24" s="9"/>
      <c r="GN24" s="17"/>
      <c r="GO24" s="15" t="str">
        <f t="shared" si="15"/>
        <v/>
      </c>
      <c r="GP24" s="16" t="str">
        <f>IF(GP23="","",IF(GP23=【別紙３】!$E$35,"",IF(MONTH(GP23)=MONTH(GP23+1),GP23+1,"")))</f>
        <v/>
      </c>
      <c r="GQ24" s="13" t="str">
        <f>IF(COUNTIF(祝日一覧!$E$2:$E$142,GP24),"○",IF(GT24&lt;&gt;"","○",""))</f>
        <v/>
      </c>
      <c r="GR24" s="26"/>
      <c r="GS24" s="56" t="str">
        <f t="shared" si="93"/>
        <v/>
      </c>
      <c r="GT24" s="56"/>
      <c r="GU24" s="153"/>
      <c r="GV24" s="154"/>
      <c r="GW24" s="9"/>
      <c r="GX24" s="177"/>
      <c r="GY24" s="189"/>
      <c r="GZ24" s="9"/>
      <c r="HA24" s="17"/>
      <c r="HB24" s="15" t="str">
        <f t="shared" si="16"/>
        <v/>
      </c>
      <c r="HC24" s="16" t="str">
        <f>IF(HC23="","",IF(HC23=【別紙３】!$E$35,"",IF(MONTH(HC23)=MONTH(HC23+1),HC23+1,"")))</f>
        <v/>
      </c>
      <c r="HD24" s="13" t="str">
        <f>IF(COUNTIF(祝日一覧!$E$2:$E$142,HC24),"○",IF(HG24&lt;&gt;"","○",""))</f>
        <v/>
      </c>
      <c r="HE24" s="27"/>
      <c r="HF24" s="56" t="str">
        <f t="shared" si="94"/>
        <v/>
      </c>
      <c r="HG24" s="56"/>
      <c r="HH24" s="153"/>
      <c r="HI24" s="154"/>
      <c r="HJ24" s="9"/>
      <c r="HK24" s="177"/>
      <c r="HL24" s="189"/>
      <c r="HM24" s="9"/>
      <c r="HN24" s="17"/>
      <c r="HO24" s="72" t="str">
        <f t="shared" si="17"/>
        <v/>
      </c>
      <c r="HP24" s="16" t="str">
        <f>IF(HP23="","",IF(HP23=【別紙３】!$E$35,"",IF(MONTH(HP23)=MONTH(HP23+1),HP23+1,"")))</f>
        <v/>
      </c>
      <c r="HQ24" s="13" t="str">
        <f>IF(COUNTIF(祝日一覧!$E$2:$E$142,HP24),"○",IF(HT24&lt;&gt;"","○",""))</f>
        <v/>
      </c>
      <c r="HR24" s="26"/>
      <c r="HS24" s="56" t="str">
        <f t="shared" si="95"/>
        <v/>
      </c>
      <c r="HT24" s="56"/>
      <c r="HU24" s="153"/>
      <c r="HV24" s="154"/>
      <c r="HW24" s="9"/>
      <c r="HX24" s="177"/>
      <c r="HY24" s="189"/>
      <c r="HZ24" s="9"/>
      <c r="IA24" s="17"/>
      <c r="IB24" s="72" t="str">
        <f t="shared" si="18"/>
        <v/>
      </c>
      <c r="IC24" s="16" t="str">
        <f>IF(IC23="","",IF(IC23=【別紙３】!$E$35,"",IF(MONTH(IC23)=MONTH(IC23+1),IC23+1,"")))</f>
        <v/>
      </c>
      <c r="ID24" s="13" t="str">
        <f>IF(COUNTIF(祝日一覧!$E$2:$E$142,IC24),"○",IF(IG24&lt;&gt;"","○",""))</f>
        <v/>
      </c>
      <c r="IE24" s="26"/>
      <c r="IF24" s="56" t="str">
        <f t="shared" si="96"/>
        <v/>
      </c>
      <c r="IG24" s="56"/>
      <c r="IH24" s="153"/>
      <c r="II24" s="154"/>
      <c r="IJ24" s="9"/>
      <c r="IK24" s="177"/>
      <c r="IL24" s="189"/>
      <c r="IM24" s="9"/>
      <c r="IN24" s="17"/>
      <c r="IO24" s="72" t="str">
        <f t="shared" si="19"/>
        <v/>
      </c>
      <c r="IP24" s="16" t="str">
        <f>IF(IP23="","",IF(IP23=【別紙３】!$E$35,"",IF(MONTH(IP23)=MONTH(IP23+1),IP23+1,"")))</f>
        <v/>
      </c>
      <c r="IQ24" s="13" t="str">
        <f>IF(COUNTIF(祝日一覧!$E$2:$E$142,IP24),"○",IF(IT24&lt;&gt;"","○",""))</f>
        <v/>
      </c>
      <c r="IR24" s="26"/>
      <c r="IS24" s="56" t="str">
        <f t="shared" si="97"/>
        <v/>
      </c>
      <c r="IT24" s="56"/>
      <c r="IU24" s="153"/>
      <c r="IV24" s="154"/>
      <c r="IW24" s="9"/>
      <c r="IX24" s="177"/>
      <c r="IY24" s="189"/>
      <c r="IZ24" s="9"/>
      <c r="JA24" s="17"/>
      <c r="JB24" s="72" t="str">
        <f t="shared" si="20"/>
        <v/>
      </c>
      <c r="JC24" s="16" t="str">
        <f>IF(JC23="","",IF(JC23=【別紙３】!$E$35,"",IF(MONTH(JC23)=MONTH(JC23+1),JC23+1,"")))</f>
        <v/>
      </c>
      <c r="JD24" s="13" t="str">
        <f>IF(COUNTIF(祝日一覧!$E$2:$E$142,JC24),"○",IF(JG24&lt;&gt;"","○",""))</f>
        <v/>
      </c>
      <c r="JE24" s="26"/>
      <c r="JF24" s="56" t="str">
        <f t="shared" si="98"/>
        <v/>
      </c>
      <c r="JG24" s="56"/>
      <c r="JH24" s="153"/>
      <c r="JI24" s="154"/>
      <c r="JJ24" s="9"/>
      <c r="JK24" s="177"/>
      <c r="JL24" s="189"/>
      <c r="JM24" s="9"/>
      <c r="JN24" s="17"/>
      <c r="JO24" s="72" t="str">
        <f t="shared" si="21"/>
        <v/>
      </c>
      <c r="JP24" s="16" t="str">
        <f>IF(JP23="","",IF(JP23=【別紙３】!$E$35,"",IF(MONTH(JP23)=MONTH(JP23+1),JP23+1,"")))</f>
        <v/>
      </c>
      <c r="JQ24" s="13" t="str">
        <f>IF(COUNTIF(祝日一覧!$E$2:$E$142,JP24),"○",IF(JT24&lt;&gt;"","○",""))</f>
        <v/>
      </c>
      <c r="JR24" s="26"/>
      <c r="JS24" s="56" t="str">
        <f t="shared" si="99"/>
        <v/>
      </c>
      <c r="JT24" s="56"/>
      <c r="JU24" s="153"/>
      <c r="JV24" s="154"/>
      <c r="JW24" s="9"/>
      <c r="JX24" s="177"/>
      <c r="JY24" s="189"/>
      <c r="JZ24" s="9"/>
      <c r="KA24" s="17"/>
      <c r="KB24" s="72" t="str">
        <f t="shared" si="22"/>
        <v/>
      </c>
      <c r="KC24" s="16" t="str">
        <f>IF(KC23="","",IF(KC23=【別紙３】!$E$35,"",IF(MONTH(KC23)=MONTH(KC23+1),KC23+1,"")))</f>
        <v/>
      </c>
      <c r="KD24" s="13" t="str">
        <f>IF(COUNTIF(祝日一覧!$E$2:$E$142,KC24),"○",IF(KG24&lt;&gt;"","○",""))</f>
        <v/>
      </c>
      <c r="KE24" s="26"/>
      <c r="KF24" s="56" t="str">
        <f t="shared" si="100"/>
        <v/>
      </c>
      <c r="KG24" s="56"/>
      <c r="KH24" s="153"/>
      <c r="KI24" s="154"/>
      <c r="KJ24" s="9"/>
      <c r="KK24" s="177"/>
      <c r="KL24" s="189"/>
      <c r="KM24" s="9"/>
      <c r="KN24" s="17"/>
      <c r="KO24" s="72" t="str">
        <f t="shared" si="23"/>
        <v/>
      </c>
      <c r="KP24" s="16" t="str">
        <f>IF(KP23="","",IF(KP23=【別紙３】!$E$35,"",IF(MONTH(KP23)=MONTH(KP23+1),KP23+1,"")))</f>
        <v/>
      </c>
      <c r="KQ24" s="13" t="str">
        <f>IF(COUNTIF(祝日一覧!$E$2:$E$142,KP24),"○",IF(KT24&lt;&gt;"","○",""))</f>
        <v/>
      </c>
      <c r="KR24" s="26"/>
      <c r="KS24" s="56" t="str">
        <f t="shared" si="101"/>
        <v/>
      </c>
      <c r="KT24" s="56"/>
      <c r="KU24" s="153"/>
      <c r="KV24" s="154"/>
      <c r="KW24" s="9"/>
      <c r="KX24" s="177"/>
      <c r="KY24" s="189"/>
      <c r="KZ24" s="9"/>
      <c r="LA24" s="17"/>
      <c r="LB24" s="72" t="str">
        <f t="shared" si="24"/>
        <v/>
      </c>
      <c r="LC24" s="16" t="str">
        <f>IF(LC23="","",IF(LC23=【別紙３】!$E$35,"",IF(MONTH(LC23)=MONTH(LC23+1),LC23+1,"")))</f>
        <v/>
      </c>
      <c r="LD24" s="13" t="str">
        <f>IF(COUNTIF(祝日一覧!$E$2:$E$142,LC24),"○",IF(LG24&lt;&gt;"","○",""))</f>
        <v/>
      </c>
      <c r="LE24" s="26"/>
      <c r="LF24" s="56" t="str">
        <f t="shared" si="102"/>
        <v/>
      </c>
      <c r="LG24" s="56"/>
      <c r="LH24" s="153"/>
      <c r="LI24" s="154"/>
      <c r="LJ24" s="9"/>
      <c r="LK24" s="177"/>
      <c r="LL24" s="189"/>
      <c r="LM24" s="9"/>
      <c r="LN24" s="17"/>
      <c r="LO24" s="72" t="str">
        <f t="shared" si="25"/>
        <v/>
      </c>
      <c r="LP24" s="16" t="str">
        <f>IF(LP23="","",IF(LP23=【別紙３】!$E$35,"",IF(MONTH(LP23)=MONTH(LP23+1),LP23+1,"")))</f>
        <v/>
      </c>
      <c r="LQ24" s="13" t="str">
        <f>IF(COUNTIF(祝日一覧!$E$2:$E$142,LP24),"○",IF(LT24&lt;&gt;"","○",""))</f>
        <v/>
      </c>
      <c r="LR24" s="26"/>
      <c r="LS24" s="56" t="str">
        <f t="shared" si="103"/>
        <v/>
      </c>
      <c r="LT24" s="56"/>
      <c r="LU24" s="153"/>
      <c r="LV24" s="154"/>
      <c r="LW24" s="9"/>
      <c r="LX24" s="177"/>
      <c r="LY24" s="189"/>
      <c r="LZ24" s="9"/>
      <c r="MA24" s="17"/>
      <c r="MB24" s="72" t="str">
        <f t="shared" si="26"/>
        <v/>
      </c>
      <c r="MC24" s="16" t="str">
        <f>IF(MC23="","",IF(MC23=【別紙３】!$E$35,"",IF(MONTH(MC23)=MONTH(MC23+1),MC23+1,"")))</f>
        <v/>
      </c>
      <c r="MD24" s="13" t="str">
        <f>IF(COUNTIF(祝日一覧!$E$2:$E$142,MC24),"○",IF(MG24&lt;&gt;"","○",""))</f>
        <v/>
      </c>
      <c r="ME24" s="26"/>
      <c r="MF24" s="56" t="str">
        <f t="shared" si="104"/>
        <v/>
      </c>
      <c r="MG24" s="56"/>
      <c r="MH24" s="153"/>
      <c r="MI24" s="154"/>
      <c r="MJ24" s="9"/>
      <c r="MK24" s="177"/>
      <c r="ML24" s="189"/>
      <c r="MM24" s="9"/>
      <c r="MN24" s="17"/>
      <c r="MO24" s="72" t="str">
        <f t="shared" si="27"/>
        <v/>
      </c>
      <c r="MP24" s="16" t="str">
        <f>IF(MP23="","",IF(MP23=【別紙３】!$E$35,"",IF(MONTH(MP23)=MONTH(MP23+1),MP23+1,"")))</f>
        <v/>
      </c>
      <c r="MQ24" s="13" t="str">
        <f>IF(COUNTIF(祝日一覧!$E$2:$E$142,MP24),"○",IF(MT24&lt;&gt;"","○",""))</f>
        <v/>
      </c>
      <c r="MR24" s="26"/>
      <c r="MS24" s="56" t="str">
        <f t="shared" si="105"/>
        <v/>
      </c>
      <c r="MT24" s="56"/>
      <c r="MU24" s="153"/>
      <c r="MV24" s="154"/>
      <c r="MW24" s="9"/>
      <c r="MX24" s="177"/>
      <c r="MY24" s="189"/>
      <c r="MZ24" s="9"/>
      <c r="NA24" s="17"/>
      <c r="NB24" s="72" t="str">
        <f t="shared" si="28"/>
        <v/>
      </c>
      <c r="NC24" s="16" t="str">
        <f>IF(NC23="","",IF(NC23=【別紙３】!$E$35,"",IF(MONTH(NC23)=MONTH(NC23+1),NC23+1,"")))</f>
        <v/>
      </c>
      <c r="ND24" s="13" t="str">
        <f>IF(COUNTIF(祝日一覧!$E$2:$E$142,NC24),"○",IF(NG24&lt;&gt;"","○",""))</f>
        <v/>
      </c>
      <c r="NE24" s="26"/>
      <c r="NF24" s="56" t="str">
        <f t="shared" si="106"/>
        <v/>
      </c>
      <c r="NG24" s="56"/>
      <c r="NH24" s="153"/>
      <c r="NI24" s="154"/>
      <c r="NJ24" s="9"/>
      <c r="NK24" s="177"/>
      <c r="NL24" s="189"/>
      <c r="NM24" s="9"/>
      <c r="NN24" s="17"/>
      <c r="NO24" s="72" t="str">
        <f t="shared" si="29"/>
        <v/>
      </c>
      <c r="NP24" s="16" t="str">
        <f>IF(NP23="","",IF(NP23=【別紙３】!$E$35,"",IF(MONTH(NP23)=MONTH(NP23+1),NP23+1,"")))</f>
        <v/>
      </c>
      <c r="NQ24" s="13" t="str">
        <f>IF(COUNTIF(祝日一覧!$E$2:$E$142,NP24),"○",IF(NT24&lt;&gt;"","○",""))</f>
        <v/>
      </c>
      <c r="NR24" s="26"/>
      <c r="NS24" s="56" t="str">
        <f t="shared" si="107"/>
        <v/>
      </c>
      <c r="NT24" s="56"/>
      <c r="NU24" s="153"/>
      <c r="NV24" s="154"/>
      <c r="NW24" s="9"/>
      <c r="NX24" s="177"/>
      <c r="NY24" s="189"/>
      <c r="NZ24" s="9"/>
      <c r="OA24" s="17"/>
      <c r="OB24" s="72" t="str">
        <f t="shared" si="30"/>
        <v/>
      </c>
      <c r="OC24" s="16" t="str">
        <f>IF(OC23="","",IF(OC23=【別紙３】!$E$35,"",IF(MONTH(OC23)=MONTH(OC23+1),OC23+1,"")))</f>
        <v/>
      </c>
      <c r="OD24" s="13" t="str">
        <f>IF(COUNTIF(祝日一覧!$E$2:$E$142,OC24),"○",IF(OG24&lt;&gt;"","○",""))</f>
        <v/>
      </c>
      <c r="OE24" s="26"/>
      <c r="OF24" s="56" t="str">
        <f t="shared" si="108"/>
        <v/>
      </c>
      <c r="OG24" s="56"/>
      <c r="OH24" s="153"/>
      <c r="OI24" s="154"/>
      <c r="OJ24" s="9"/>
      <c r="OK24" s="177"/>
      <c r="OL24" s="189"/>
      <c r="OM24" s="9"/>
      <c r="ON24" s="17"/>
      <c r="OO24" s="72" t="str">
        <f t="shared" si="31"/>
        <v/>
      </c>
      <c r="OP24" s="16" t="str">
        <f>IF(OP23="","",IF(OP23=【別紙３】!$E$35,"",IF(MONTH(OP23)=MONTH(OP23+1),OP23+1,"")))</f>
        <v/>
      </c>
      <c r="OQ24" s="13" t="str">
        <f>IF(COUNTIF(祝日一覧!$E$2:$E$142,OP24),"○",IF(OT24&lt;&gt;"","○",""))</f>
        <v/>
      </c>
      <c r="OR24" s="26"/>
      <c r="OS24" s="56" t="str">
        <f t="shared" si="109"/>
        <v/>
      </c>
      <c r="OT24" s="56"/>
      <c r="OU24" s="153"/>
      <c r="OV24" s="154"/>
      <c r="OW24" s="9"/>
      <c r="OX24" s="177"/>
      <c r="OY24" s="189"/>
      <c r="OZ24" s="9"/>
      <c r="PA24" s="17"/>
      <c r="PB24" s="72" t="str">
        <f t="shared" si="32"/>
        <v/>
      </c>
      <c r="PC24" s="16" t="str">
        <f>IF(PC23="","",IF(PC23=【別紙３】!$E$35,"",IF(MONTH(PC23)=MONTH(PC23+1),PC23+1,"")))</f>
        <v/>
      </c>
      <c r="PD24" s="13" t="str">
        <f>IF(COUNTIF(祝日一覧!$E$2:$E$142,PC24),"○",IF(PG24&lt;&gt;"","○",""))</f>
        <v/>
      </c>
      <c r="PE24" s="26"/>
      <c r="PF24" s="56" t="str">
        <f t="shared" si="110"/>
        <v/>
      </c>
      <c r="PG24" s="56"/>
      <c r="PH24" s="153"/>
      <c r="PI24" s="154"/>
      <c r="PJ24" s="9"/>
      <c r="PK24" s="177"/>
      <c r="PL24" s="189"/>
      <c r="PM24" s="9"/>
      <c r="PN24" s="17"/>
      <c r="PO24" s="72" t="str">
        <f t="shared" si="33"/>
        <v/>
      </c>
      <c r="PP24" s="16" t="str">
        <f>IF(PP23="","",IF(PP23=【別紙３】!$E$35,"",IF(MONTH(PP23)=MONTH(PP23+1),PP23+1,"")))</f>
        <v/>
      </c>
      <c r="PQ24" s="13" t="str">
        <f>IF(COUNTIF(祝日一覧!$E$2:$E$142,PP24),"○",IF(PT24&lt;&gt;"","○",""))</f>
        <v/>
      </c>
      <c r="PR24" s="26"/>
      <c r="PS24" s="56" t="str">
        <f t="shared" si="111"/>
        <v/>
      </c>
      <c r="PT24" s="56"/>
      <c r="PU24" s="153"/>
      <c r="PV24" s="154"/>
      <c r="PW24" s="9"/>
      <c r="PX24" s="177"/>
      <c r="PY24" s="189"/>
      <c r="PZ24" s="9"/>
      <c r="QA24" s="17"/>
      <c r="QB24" s="72" t="str">
        <f t="shared" si="34"/>
        <v/>
      </c>
      <c r="QC24" s="16" t="str">
        <f>IF(QC23="","",IF(QC23=【別紙３】!$E$35,"",IF(MONTH(QC23)=MONTH(QC23+1),QC23+1,"")))</f>
        <v/>
      </c>
      <c r="QD24" s="13" t="str">
        <f>IF(COUNTIF(祝日一覧!$E$2:$E$142,QC24),"○",IF(QG24&lt;&gt;"","○",""))</f>
        <v/>
      </c>
      <c r="QE24" s="26"/>
      <c r="QF24" s="56" t="str">
        <f t="shared" si="112"/>
        <v/>
      </c>
      <c r="QG24" s="56"/>
      <c r="QH24" s="153"/>
      <c r="QI24" s="154"/>
      <c r="QJ24" s="9"/>
      <c r="QK24" s="177"/>
      <c r="QL24" s="189"/>
      <c r="QM24" s="9"/>
      <c r="QN24" s="17"/>
      <c r="QO24" s="72" t="str">
        <f t="shared" si="35"/>
        <v/>
      </c>
      <c r="QP24" s="16" t="str">
        <f>IF(QP23="","",IF(QP23=【別紙３】!$E$35,"",IF(MONTH(QP23)=MONTH(QP23+1),QP23+1,"")))</f>
        <v/>
      </c>
      <c r="QQ24" s="13" t="str">
        <f>IF(COUNTIF(祝日一覧!$E$2:$E$142,QP24),"○",IF(QT24&lt;&gt;"","○",""))</f>
        <v/>
      </c>
      <c r="QR24" s="26"/>
      <c r="QS24" s="56" t="str">
        <f t="shared" si="113"/>
        <v/>
      </c>
      <c r="QT24" s="56"/>
      <c r="QU24" s="153"/>
      <c r="QV24" s="154"/>
      <c r="QW24" s="9"/>
      <c r="QX24" s="177"/>
      <c r="QY24" s="189"/>
      <c r="QZ24" s="9"/>
      <c r="RA24" s="17"/>
      <c r="RB24" s="72" t="str">
        <f t="shared" si="36"/>
        <v/>
      </c>
      <c r="RC24" s="16" t="str">
        <f>IF(RC23="","",IF(RC23=【別紙３】!$E$35,"",IF(MONTH(RC23)=MONTH(RC23+1),RC23+1,"")))</f>
        <v/>
      </c>
      <c r="RD24" s="13" t="str">
        <f>IF(COUNTIF(祝日一覧!$E$2:$E$142,RC24),"○",IF(RG24&lt;&gt;"","○",""))</f>
        <v/>
      </c>
      <c r="RE24" s="26"/>
      <c r="RF24" s="56" t="str">
        <f t="shared" si="114"/>
        <v/>
      </c>
      <c r="RG24" s="56"/>
      <c r="RH24" s="153"/>
      <c r="RI24" s="154"/>
      <c r="RJ24" s="9"/>
      <c r="RK24" s="177"/>
      <c r="RL24" s="189"/>
      <c r="RM24" s="9"/>
      <c r="RN24" s="17"/>
      <c r="RO24" s="72" t="str">
        <f t="shared" si="37"/>
        <v/>
      </c>
      <c r="RP24" s="16" t="str">
        <f>IF(RP23="","",IF(RP23=【別紙３】!$E$35,"",IF(MONTH(RP23)=MONTH(RP23+1),RP23+1,"")))</f>
        <v/>
      </c>
      <c r="RQ24" s="13" t="str">
        <f>IF(COUNTIF(祝日一覧!$E$2:$E$142,RP24),"○",IF(RT24&lt;&gt;"","○",""))</f>
        <v/>
      </c>
      <c r="RR24" s="26"/>
      <c r="RS24" s="56" t="str">
        <f t="shared" si="115"/>
        <v/>
      </c>
      <c r="RT24" s="56"/>
      <c r="RU24" s="153"/>
      <c r="RV24" s="154"/>
      <c r="RW24" s="9"/>
      <c r="RX24" s="177"/>
      <c r="RY24" s="189"/>
      <c r="RZ24" s="9"/>
      <c r="SA24" s="17"/>
      <c r="SB24" s="72" t="str">
        <f t="shared" si="38"/>
        <v/>
      </c>
      <c r="SC24" s="16" t="str">
        <f>IF(SC23="","",IF(SC23=【別紙３】!$E$35,"",IF(MONTH(SC23)=MONTH(SC23+1),SC23+1,"")))</f>
        <v/>
      </c>
      <c r="SD24" s="13" t="str">
        <f>IF(COUNTIF(祝日一覧!$E$2:$E$142,SC24),"○",IF(SG24&lt;&gt;"","○",""))</f>
        <v/>
      </c>
      <c r="SE24" s="26"/>
      <c r="SF24" s="56" t="str">
        <f t="shared" si="116"/>
        <v/>
      </c>
      <c r="SG24" s="56"/>
      <c r="SH24" s="153"/>
      <c r="SI24" s="154"/>
      <c r="SJ24" s="9"/>
      <c r="SK24" s="177"/>
      <c r="SL24" s="189"/>
      <c r="SM24" s="9"/>
    </row>
    <row r="25" spans="1:507" ht="15.6" customHeight="1">
      <c r="A25" s="18"/>
      <c r="B25" s="15" t="str">
        <f t="shared" si="0"/>
        <v/>
      </c>
      <c r="C25" s="16" t="str">
        <f t="shared" si="78"/>
        <v/>
      </c>
      <c r="D25" s="13" t="str">
        <f>IF(COUNTIF(祝日一覧!$E$2:$E$142,C25),"○",IF(G25&lt;&gt;"","○",""))</f>
        <v/>
      </c>
      <c r="E25" s="27"/>
      <c r="F25" s="56" t="str">
        <f t="shared" si="39"/>
        <v/>
      </c>
      <c r="G25" s="56"/>
      <c r="H25" s="153"/>
      <c r="I25" s="154"/>
      <c r="J25" s="51"/>
      <c r="K25" s="185" t="str">
        <f>IF(L21/L19&lt;0.214,"4週6休未満",IF(AND(L21/L19&gt;=0.214,L21/L19&lt;0.25),"4週6休達成",IF(AND(L21/L19&gt;=0.25,L21/L19&lt;0.285),"4週7休達成",IF(L62=1,"完全週休２日達成","4週8休以上達成"))))</f>
        <v>4週6休未満</v>
      </c>
      <c r="L25" s="186"/>
      <c r="M25" s="9"/>
      <c r="N25" s="18"/>
      <c r="O25" s="15" t="str">
        <f t="shared" si="1"/>
        <v>火</v>
      </c>
      <c r="P25" s="16">
        <f>IF(P24="","",IF(P24=【別紙３】!$E$35,"",IF(MONTH(P24)=MONTH(P24+1),P24+1,"")))</f>
        <v>44425</v>
      </c>
      <c r="Q25" s="13" t="str">
        <f>IF(COUNTIF(祝日一覧!$E$2:$E$142,P25),"○",IF(T25&lt;&gt;"","○",""))</f>
        <v/>
      </c>
      <c r="R25" s="27"/>
      <c r="S25" s="56" t="str">
        <f t="shared" si="79"/>
        <v/>
      </c>
      <c r="T25" s="56"/>
      <c r="U25" s="153"/>
      <c r="V25" s="154"/>
      <c r="W25" s="51"/>
      <c r="X25" s="185" t="str">
        <f>IF(Y21/Y19&lt;0.214,"4週6休未満",IF(AND(Y21/Y19&gt;=0.214,Y21/Y19&lt;0.25),"4週6休達成",IF(AND(Y21/Y19&gt;=0.25,Y21/Y19&lt;0.285),"4週7休達成",IF(Y62=1,"完全週休２日達成","4週8休以上達成"))))</f>
        <v>4週6休未満</v>
      </c>
      <c r="Y25" s="186"/>
      <c r="Z25" s="9"/>
      <c r="AA25" s="18"/>
      <c r="AB25" s="15" t="str">
        <f t="shared" si="2"/>
        <v>金</v>
      </c>
      <c r="AC25" s="16">
        <f>IF(AC24="","",IF(AC24=【別紙３】!$E$35,"",IF(MONTH(AC24)=MONTH(AC24+1),AC24+1,"")))</f>
        <v>44456</v>
      </c>
      <c r="AD25" s="13" t="str">
        <f>IF(COUNTIF(祝日一覧!$E$2:$E$142,AC25),"○",IF(AG25&lt;&gt;"","○",""))</f>
        <v/>
      </c>
      <c r="AE25" s="27"/>
      <c r="AF25" s="56" t="str">
        <f t="shared" si="80"/>
        <v/>
      </c>
      <c r="AG25" s="56"/>
      <c r="AH25" s="153"/>
      <c r="AI25" s="154"/>
      <c r="AJ25" s="9"/>
      <c r="AK25" s="185" t="str">
        <f>IF(AL21/AL19&lt;0.214,"4週6休未満",IF(AND(AL21/AL19&gt;=0.214,AL21/AL19&lt;0.25),"4週6休達成",IF(AND(AL21/AL19&gt;=0.25,AL21/AL19&lt;0.285),"4週7休達成",IF(AL62=1,"完全週休２日達成","4週8休以上達成"))))</f>
        <v>4週6休未満</v>
      </c>
      <c r="AL25" s="186"/>
      <c r="AM25" s="9"/>
      <c r="AN25" s="18"/>
      <c r="AO25" s="15" t="str">
        <f t="shared" si="3"/>
        <v>日</v>
      </c>
      <c r="AP25" s="16">
        <f>IF(AP24="","",IF(AP24=【別紙３】!$E$35,"",IF(MONTH(AP24)=MONTH(AP24+1),AP24+1,"")))</f>
        <v>44486</v>
      </c>
      <c r="AQ25" s="13" t="str">
        <f>IF(COUNTIF(祝日一覧!$E$2:$E$142,AP25),"○",IF(AT25&lt;&gt;"","○",""))</f>
        <v/>
      </c>
      <c r="AR25" s="27"/>
      <c r="AS25" s="56" t="str">
        <f t="shared" si="81"/>
        <v>○</v>
      </c>
      <c r="AT25" s="56"/>
      <c r="AU25" s="153"/>
      <c r="AV25" s="154"/>
      <c r="AW25" s="9"/>
      <c r="AX25" s="185" t="str">
        <f>IF(AY21/AY19&lt;0.214,"4週6休未満",IF(AND(AY21/AY19&gt;=0.214,AY21/AY19&lt;0.25),"4週6休達成",IF(AND(AY21/AY19&gt;=0.25,AY21/AY19&lt;0.285),"4週7休達成",IF(AY62=1,"完全週休２日達成","4週8休以上達成"))))</f>
        <v>4週6休未満</v>
      </c>
      <c r="AY25" s="186"/>
      <c r="AZ25" s="9"/>
      <c r="BA25" s="18"/>
      <c r="BB25" s="15" t="str">
        <f t="shared" si="4"/>
        <v>水</v>
      </c>
      <c r="BC25" s="16">
        <f>IF(BC24="","",IF(BC24=【別紙３】!$E$35,"",IF(MONTH(BC24)=MONTH(BC24+1),BC24+1,"")))</f>
        <v>44517</v>
      </c>
      <c r="BD25" s="13" t="str">
        <f>IF(COUNTIF(祝日一覧!$E$2:$E$142,BC25),"○",IF(BG25&lt;&gt;"","○",""))</f>
        <v/>
      </c>
      <c r="BE25" s="27"/>
      <c r="BF25" s="56" t="str">
        <f t="shared" si="82"/>
        <v/>
      </c>
      <c r="BG25" s="56"/>
      <c r="BH25" s="153"/>
      <c r="BI25" s="154"/>
      <c r="BJ25" s="9"/>
      <c r="BK25" s="185" t="str">
        <f>IF(BL21/BL19&lt;0.214,"4週6休未満",IF(AND(BL21/BL19&gt;=0.214,BL21/BL19&lt;0.25),"4週6休達成",IF(AND(BL21/BL19&gt;=0.25,BL21/BL19&lt;0.285),"4週7休達成",IF(BL62=1,"完全週休２日達成","4週8休以上達成"))))</f>
        <v>4週6休未満</v>
      </c>
      <c r="BL25" s="186"/>
      <c r="BM25" s="9"/>
      <c r="BN25" s="18"/>
      <c r="BO25" s="15" t="str">
        <f t="shared" si="5"/>
        <v>金</v>
      </c>
      <c r="BP25" s="16">
        <f>IF(BP24="","",IF(BP24=【別紙３】!$E$35,"",IF(MONTH(BP24)=MONTH(BP24+1),BP24+1,"")))</f>
        <v>44547</v>
      </c>
      <c r="BQ25" s="13" t="str">
        <f>IF(COUNTIF(祝日一覧!$E$2:$E$142,BP25),"○",IF(BT25&lt;&gt;"","○",""))</f>
        <v/>
      </c>
      <c r="BR25" s="27"/>
      <c r="BS25" s="56" t="str">
        <f t="shared" si="83"/>
        <v/>
      </c>
      <c r="BT25" s="56"/>
      <c r="BU25" s="153"/>
      <c r="BV25" s="154"/>
      <c r="BW25" s="9"/>
      <c r="BX25" s="185" t="str">
        <f>IF(BY21/BY19&lt;0.214,"4週6休未満",IF(AND(BY21/BY19&gt;=0.214,BY21/BY19&lt;0.25),"4週6休達成",IF(AND(BY21/BY19&gt;=0.25,BY21/BY19&lt;0.285),"4週7休達成",IF(BY62=1,"完全週休２日達成","4週8休以上達成"))))</f>
        <v>4週6休未満</v>
      </c>
      <c r="BY25" s="186"/>
      <c r="BZ25" s="9"/>
      <c r="CA25" s="18"/>
      <c r="CB25" s="15" t="str">
        <f t="shared" si="6"/>
        <v/>
      </c>
      <c r="CC25" s="16" t="str">
        <f>IF(CC24="","",IF(CC24=【別紙３】!$E$35,"",IF(MONTH(CC24)=MONTH(CC24+1),CC24+1,"")))</f>
        <v/>
      </c>
      <c r="CD25" s="13" t="str">
        <f>IF(COUNTIF(祝日一覧!$E$2:$E$142,CC25),"○",IF(CG25&lt;&gt;"","○",""))</f>
        <v/>
      </c>
      <c r="CE25" s="27"/>
      <c r="CF25" s="56" t="str">
        <f t="shared" si="84"/>
        <v/>
      </c>
      <c r="CG25" s="56"/>
      <c r="CH25" s="153"/>
      <c r="CI25" s="154"/>
      <c r="CJ25" s="9"/>
      <c r="CK25" s="185" t="str">
        <f>IF(CL21/CL19&lt;0.214,"4週6休未満",IF(AND(CL21/CL19&gt;=0.214,CL21/CL19&lt;0.25),"4週6休達成",IF(AND(CL21/CL19&gt;=0.25,CL21/CL19&lt;0.285),"4週7休達成",IF(CL62=1,"完全週休２日達成","4週8休以上達成"))))</f>
        <v>4週6休未満</v>
      </c>
      <c r="CL25" s="186"/>
      <c r="CM25" s="9"/>
      <c r="CN25" s="18"/>
      <c r="CO25" s="15" t="str">
        <f t="shared" si="7"/>
        <v/>
      </c>
      <c r="CP25" s="16" t="str">
        <f>IF(CP24="","",IF(CP24=【別紙３】!$E$35,"",IF(MONTH(CP24)=MONTH(CP24+1),CP24+1,"")))</f>
        <v/>
      </c>
      <c r="CQ25" s="13" t="str">
        <f>IF(COUNTIF(祝日一覧!$E$2:$E$142,CP25),"○",IF(CT25&lt;&gt;"","○",""))</f>
        <v/>
      </c>
      <c r="CR25" s="27"/>
      <c r="CS25" s="56" t="str">
        <f t="shared" si="85"/>
        <v/>
      </c>
      <c r="CT25" s="56"/>
      <c r="CU25" s="153"/>
      <c r="CV25" s="154"/>
      <c r="CW25" s="9"/>
      <c r="CX25" s="185" t="str">
        <f>IF(CY21/CY19&lt;0.214,"4週6休未満",IF(AND(CY21/CY19&gt;=0.214,CY21/CY19&lt;0.25),"4週6休達成",IF(AND(CY21/CY19&gt;=0.25,CY21/CY19&lt;0.285),"4週7休達成",IF(CY62=1,"完全週休２日達成","4週8休以上達成"))))</f>
        <v>4週6休未満</v>
      </c>
      <c r="CY25" s="186"/>
      <c r="CZ25" s="9"/>
      <c r="DA25" s="18"/>
      <c r="DB25" s="15" t="str">
        <f t="shared" si="8"/>
        <v/>
      </c>
      <c r="DC25" s="16" t="str">
        <f>IF(DC24="","",IF(DC24=【別紙３】!$E$35,"",IF(MONTH(DC24)=MONTH(DC24+1),DC24+1,"")))</f>
        <v/>
      </c>
      <c r="DD25" s="13" t="str">
        <f>IF(COUNTIF(祝日一覧!$E$2:$E$142,DC25),"○",IF(DG25&lt;&gt;"","○",""))</f>
        <v/>
      </c>
      <c r="DE25" s="27"/>
      <c r="DF25" s="56" t="str">
        <f t="shared" si="86"/>
        <v/>
      </c>
      <c r="DG25" s="56"/>
      <c r="DH25" s="153"/>
      <c r="DI25" s="154"/>
      <c r="DJ25" s="9"/>
      <c r="DK25" s="185" t="str">
        <f>IF(DL21/DL19&lt;0.214,"4週6休未満",IF(AND(DL21/DL19&gt;=0.214,DL21/DL19&lt;0.25),"4週6休達成",IF(AND(DL21/DL19&gt;=0.25,DL21/DL19&lt;0.285),"4週7休達成",IF(DL62=1,"完全週休２日達成","4週8休以上達成"))))</f>
        <v>4週6休未満</v>
      </c>
      <c r="DL25" s="186"/>
      <c r="DM25" s="9"/>
      <c r="DN25" s="18"/>
      <c r="DO25" s="15" t="str">
        <f t="shared" si="9"/>
        <v/>
      </c>
      <c r="DP25" s="16" t="str">
        <f>IF(DP24="","",IF(DP24=【別紙３】!$E$35,"",IF(MONTH(DP24)=MONTH(DP24+1),DP24+1,"")))</f>
        <v/>
      </c>
      <c r="DQ25" s="13" t="str">
        <f>IF(COUNTIF(祝日一覧!$E$2:$E$142,DP25),"○",IF(DT25&lt;&gt;"","○",""))</f>
        <v/>
      </c>
      <c r="DR25" s="27"/>
      <c r="DS25" s="56" t="str">
        <f t="shared" si="87"/>
        <v/>
      </c>
      <c r="DT25" s="56"/>
      <c r="DU25" s="153"/>
      <c r="DV25" s="154"/>
      <c r="DW25" s="9"/>
      <c r="DX25" s="185" t="str">
        <f>IF(DY21/DY19&lt;0.214,"4週6休未満",IF(AND(DY21/DY19&gt;=0.214,DY21/DY19&lt;0.25),"4週6休達成",IF(AND(DY21/DY19&gt;=0.25,DY21/DY19&lt;0.285),"4週7休達成",IF(DY62=1,"完全週休２日達成","4週8休以上達成"))))</f>
        <v>4週6休未満</v>
      </c>
      <c r="DY25" s="186"/>
      <c r="DZ25" s="9"/>
      <c r="EA25" s="18"/>
      <c r="EB25" s="15" t="str">
        <f t="shared" si="10"/>
        <v/>
      </c>
      <c r="EC25" s="16" t="str">
        <f>IF(EC24="","",IF(EC24=【別紙３】!$E$35,"",IF(MONTH(EC24)=MONTH(EC24+1),EC24+1,"")))</f>
        <v/>
      </c>
      <c r="ED25" s="13" t="str">
        <f>IF(COUNTIF(祝日一覧!$E$2:$E$142,EC25),"○",IF(EG25&lt;&gt;"","○",""))</f>
        <v/>
      </c>
      <c r="EE25" s="27"/>
      <c r="EF25" s="56" t="str">
        <f t="shared" si="88"/>
        <v/>
      </c>
      <c r="EG25" s="56"/>
      <c r="EH25" s="153"/>
      <c r="EI25" s="154"/>
      <c r="EJ25" s="9"/>
      <c r="EK25" s="185" t="str">
        <f>IF(EL21/EL19&lt;0.214,"4週6休未満",IF(AND(EL21/EL19&gt;=0.214,EL21/EL19&lt;0.25),"4週6休達成",IF(AND(EL21/EL19&gt;=0.25,EL21/EL19&lt;0.285),"4週7休達成",IF(EL62=1,"完全週休２日達成","4週8休以上達成"))))</f>
        <v>4週6休未満</v>
      </c>
      <c r="EL25" s="186"/>
      <c r="EM25" s="9"/>
      <c r="EN25" s="18"/>
      <c r="EO25" s="15" t="str">
        <f t="shared" si="11"/>
        <v/>
      </c>
      <c r="EP25" s="16" t="str">
        <f>IF(EP24="","",IF(EP24=【別紙３】!$E$35,"",IF(MONTH(EP24)=MONTH(EP24+1),EP24+1,"")))</f>
        <v/>
      </c>
      <c r="EQ25" s="13" t="str">
        <f>IF(COUNTIF(祝日一覧!$E$2:$E$142,EP25),"○",IF(ET25&lt;&gt;"","○",""))</f>
        <v/>
      </c>
      <c r="ER25" s="27"/>
      <c r="ES25" s="56" t="str">
        <f t="shared" si="89"/>
        <v/>
      </c>
      <c r="ET25" s="56"/>
      <c r="EU25" s="153"/>
      <c r="EV25" s="154"/>
      <c r="EW25" s="9"/>
      <c r="EX25" s="185" t="str">
        <f>IF(EY21/EY19&lt;0.214,"4週6休未満",IF(AND(EY21/EY19&gt;=0.214,EY21/EY19&lt;0.25),"4週6休達成",IF(AND(EY21/EY19&gt;=0.25,EY21/EY19&lt;0.285),"4週7休達成",IF(EY62=1,"完全週休２日達成","4週8休以上達成"))))</f>
        <v>4週6休未満</v>
      </c>
      <c r="EY25" s="186"/>
      <c r="EZ25" s="9"/>
      <c r="FA25" s="18"/>
      <c r="FB25" s="15" t="str">
        <f t="shared" si="12"/>
        <v/>
      </c>
      <c r="FC25" s="16" t="str">
        <f>IF(FC24="","",IF(FC24=【別紙３】!$E$35,"",IF(MONTH(FC24)=MONTH(FC24+1),FC24+1,"")))</f>
        <v/>
      </c>
      <c r="FD25" s="13" t="str">
        <f>IF(COUNTIF(祝日一覧!$E$2:$E$142,FC25),"○",IF(FG25&lt;&gt;"","○",""))</f>
        <v/>
      </c>
      <c r="FE25" s="27"/>
      <c r="FF25" s="56" t="str">
        <f t="shared" si="90"/>
        <v/>
      </c>
      <c r="FG25" s="56"/>
      <c r="FH25" s="153"/>
      <c r="FI25" s="154"/>
      <c r="FJ25" s="9"/>
      <c r="FK25" s="185" t="str">
        <f>IF(FL21/FL19&lt;0.214,"4週6休未満",IF(AND(FL21/FL19&gt;=0.214,FL21/FL19&lt;0.25),"4週6休達成",IF(AND(FL21/FL19&gt;=0.25,FL21/FL19&lt;0.285),"4週7休達成",IF(FL62=1,"完全週休２日達成","4週8休以上達成"))))</f>
        <v>4週6休未満</v>
      </c>
      <c r="FL25" s="186"/>
      <c r="FM25" s="9"/>
      <c r="FN25" s="18"/>
      <c r="FO25" s="15" t="str">
        <f t="shared" si="13"/>
        <v/>
      </c>
      <c r="FP25" s="16" t="str">
        <f>IF(FP24="","",IF(FP24=【別紙３】!$E$35,"",IF(MONTH(FP24)=MONTH(FP24+1),FP24+1,"")))</f>
        <v/>
      </c>
      <c r="FQ25" s="13" t="str">
        <f>IF(COUNTIF(祝日一覧!$E$2:$E$142,FP25),"○",IF(FT25&lt;&gt;"","○",""))</f>
        <v/>
      </c>
      <c r="FR25" s="27"/>
      <c r="FS25" s="56" t="str">
        <f t="shared" si="91"/>
        <v/>
      </c>
      <c r="FT25" s="56"/>
      <c r="FU25" s="153"/>
      <c r="FV25" s="154"/>
      <c r="FW25" s="9"/>
      <c r="FX25" s="185" t="str">
        <f>IF(FY21/FY19&lt;0.214,"4週6休未満",IF(AND(FY21/FY19&gt;=0.214,FY21/FY19&lt;0.25),"4週6休達成",IF(AND(FY21/FY19&gt;=0.25,FY21/FY19&lt;0.285),"4週7休達成",IF(FY62=1,"完全週休２日達成","4週8休以上達成"))))</f>
        <v>4週6休未満</v>
      </c>
      <c r="FY25" s="186"/>
      <c r="FZ25" s="9"/>
      <c r="GA25" s="18"/>
      <c r="GB25" s="15" t="str">
        <f t="shared" si="14"/>
        <v/>
      </c>
      <c r="GC25" s="16" t="str">
        <f>IF(GC24="","",IF(GC24=【別紙３】!$E$35,"",IF(MONTH(GC24)=MONTH(GC24+1),GC24+1,"")))</f>
        <v/>
      </c>
      <c r="GD25" s="13" t="str">
        <f>IF(COUNTIF(祝日一覧!$E$2:$E$142,GC25),"○",IF(GG25&lt;&gt;"","○",""))</f>
        <v/>
      </c>
      <c r="GE25" s="26"/>
      <c r="GF25" s="56" t="str">
        <f t="shared" si="92"/>
        <v/>
      </c>
      <c r="GG25" s="56"/>
      <c r="GH25" s="153"/>
      <c r="GI25" s="154"/>
      <c r="GJ25" s="9"/>
      <c r="GK25" s="185" t="str">
        <f>IF(GL21/GL19&lt;0.214,"4週6休未満",IF(AND(GL21/GL19&gt;=0.214,GL21/GL19&lt;0.25),"4週6休達成",IF(AND(GL21/GL19&gt;=0.25,GL21/GL19&lt;0.285),"4週7休達成",IF(GL62=1,"完全週休２日達成","4週8休以上達成"))))</f>
        <v>4週6休未満</v>
      </c>
      <c r="GL25" s="186"/>
      <c r="GM25" s="9"/>
      <c r="GN25" s="18"/>
      <c r="GO25" s="15" t="str">
        <f t="shared" si="15"/>
        <v/>
      </c>
      <c r="GP25" s="16" t="str">
        <f>IF(GP24="","",IF(GP24=【別紙３】!$E$35,"",IF(MONTH(GP24)=MONTH(GP24+1),GP24+1,"")))</f>
        <v/>
      </c>
      <c r="GQ25" s="13" t="str">
        <f>IF(COUNTIF(祝日一覧!$E$2:$E$142,GP25),"○",IF(GT25&lt;&gt;"","○",""))</f>
        <v/>
      </c>
      <c r="GR25" s="26"/>
      <c r="GS25" s="56" t="str">
        <f t="shared" si="93"/>
        <v/>
      </c>
      <c r="GT25" s="56"/>
      <c r="GU25" s="153"/>
      <c r="GV25" s="154"/>
      <c r="GW25" s="9"/>
      <c r="GX25" s="185" t="str">
        <f>IF(GY21/GY19&lt;0.214,"4週6休未満",IF(AND(GY21/GY19&gt;=0.214,GY21/GY19&lt;0.25),"4週6休達成",IF(AND(GY21/GY19&gt;=0.25,GY21/GY19&lt;0.285),"4週7休達成",IF(GY62=1,"完全週休２日達成","4週8休以上達成"))))</f>
        <v>4週6休未満</v>
      </c>
      <c r="GY25" s="186"/>
      <c r="GZ25" s="9"/>
      <c r="HA25" s="18"/>
      <c r="HB25" s="15" t="str">
        <f t="shared" si="16"/>
        <v/>
      </c>
      <c r="HC25" s="16" t="str">
        <f>IF(HC24="","",IF(HC24=【別紙３】!$E$35,"",IF(MONTH(HC24)=MONTH(HC24+1),HC24+1,"")))</f>
        <v/>
      </c>
      <c r="HD25" s="13" t="str">
        <f>IF(COUNTIF(祝日一覧!$E$2:$E$142,HC25),"○",IF(HG25&lt;&gt;"","○",""))</f>
        <v/>
      </c>
      <c r="HE25" s="27"/>
      <c r="HF25" s="56" t="str">
        <f t="shared" si="94"/>
        <v/>
      </c>
      <c r="HG25" s="56"/>
      <c r="HH25" s="153"/>
      <c r="HI25" s="154"/>
      <c r="HJ25" s="9"/>
      <c r="HK25" s="185" t="str">
        <f>IF(HL21/HL19&lt;0.214,"4週6休未満",IF(AND(HL21/HL19&gt;=0.214,HL21/HL19&lt;0.25),"4週6休達成",IF(AND(HL21/HL19&gt;=0.25,HL21/HL19&lt;0.285),"4週7休達成",IF(HL62=1,"完全週休２日達成","4週8休以上達成"))))</f>
        <v>4週6休未満</v>
      </c>
      <c r="HL25" s="186"/>
      <c r="HM25" s="9"/>
      <c r="HN25" s="18"/>
      <c r="HO25" s="72" t="str">
        <f t="shared" si="17"/>
        <v/>
      </c>
      <c r="HP25" s="16" t="str">
        <f>IF(HP24="","",IF(HP24=【別紙３】!$E$35,"",IF(MONTH(HP24)=MONTH(HP24+1),HP24+1,"")))</f>
        <v/>
      </c>
      <c r="HQ25" s="13" t="str">
        <f>IF(COUNTIF(祝日一覧!$E$2:$E$142,HP25),"○",IF(HT25&lt;&gt;"","○",""))</f>
        <v/>
      </c>
      <c r="HR25" s="26"/>
      <c r="HS25" s="56" t="str">
        <f t="shared" si="95"/>
        <v/>
      </c>
      <c r="HT25" s="56"/>
      <c r="HU25" s="153"/>
      <c r="HV25" s="154"/>
      <c r="HW25" s="9"/>
      <c r="HX25" s="185" t="str">
        <f>IF(HY21/HY19&lt;0.214,"4週6休未満",IF(AND(HY21/HY19&gt;=0.214,HY21/HY19&lt;0.25),"4週6休達成",IF(AND(HY21/HY19&gt;=0.25,HY21/HY19&lt;0.285),"4週7休達成",IF(HY62=1,"完全週休２日達成","4週8休以上達成"))))</f>
        <v>4週6休未満</v>
      </c>
      <c r="HY25" s="186"/>
      <c r="HZ25" s="9"/>
      <c r="IA25" s="18"/>
      <c r="IB25" s="72" t="str">
        <f t="shared" si="18"/>
        <v/>
      </c>
      <c r="IC25" s="16" t="str">
        <f>IF(IC24="","",IF(IC24=【別紙３】!$E$35,"",IF(MONTH(IC24)=MONTH(IC24+1),IC24+1,"")))</f>
        <v/>
      </c>
      <c r="ID25" s="13" t="str">
        <f>IF(COUNTIF(祝日一覧!$E$2:$E$142,IC25),"○",IF(IG25&lt;&gt;"","○",""))</f>
        <v/>
      </c>
      <c r="IE25" s="26"/>
      <c r="IF25" s="56" t="str">
        <f t="shared" si="96"/>
        <v/>
      </c>
      <c r="IG25" s="56"/>
      <c r="IH25" s="153"/>
      <c r="II25" s="154"/>
      <c r="IJ25" s="9"/>
      <c r="IK25" s="185" t="str">
        <f>IF(IL21/IL19&lt;0.214,"4週6休未満",IF(AND(IL21/IL19&gt;=0.214,IL21/IL19&lt;0.25),"4週6休達成",IF(AND(IL21/IL19&gt;=0.25,IL21/IL19&lt;0.285),"4週7休達成",IF(IL62=1,"完全週休２日達成","4週8休以上達成"))))</f>
        <v>4週6休未満</v>
      </c>
      <c r="IL25" s="186"/>
      <c r="IM25" s="9"/>
      <c r="IN25" s="18"/>
      <c r="IO25" s="72" t="str">
        <f t="shared" si="19"/>
        <v/>
      </c>
      <c r="IP25" s="16" t="str">
        <f>IF(IP24="","",IF(IP24=【別紙３】!$E$35,"",IF(MONTH(IP24)=MONTH(IP24+1),IP24+1,"")))</f>
        <v/>
      </c>
      <c r="IQ25" s="13" t="str">
        <f>IF(COUNTIF(祝日一覧!$E$2:$E$142,IP25),"○",IF(IT25&lt;&gt;"","○",""))</f>
        <v/>
      </c>
      <c r="IR25" s="26"/>
      <c r="IS25" s="56" t="str">
        <f t="shared" si="97"/>
        <v/>
      </c>
      <c r="IT25" s="56"/>
      <c r="IU25" s="153"/>
      <c r="IV25" s="154"/>
      <c r="IW25" s="9"/>
      <c r="IX25" s="185" t="str">
        <f>IF(IY21/IY19&lt;0.214,"4週6休未満",IF(AND(IY21/IY19&gt;=0.214,IY21/IY19&lt;0.25),"4週6休達成",IF(AND(IY21/IY19&gt;=0.25,IY21/IY19&lt;0.285),"4週7休達成",IF(IY62=1,"完全週休２日達成","4週8休以上達成"))))</f>
        <v>4週6休未満</v>
      </c>
      <c r="IY25" s="186"/>
      <c r="IZ25" s="9"/>
      <c r="JA25" s="18"/>
      <c r="JB25" s="72" t="str">
        <f t="shared" si="20"/>
        <v/>
      </c>
      <c r="JC25" s="16" t="str">
        <f>IF(JC24="","",IF(JC24=【別紙３】!$E$35,"",IF(MONTH(JC24)=MONTH(JC24+1),JC24+1,"")))</f>
        <v/>
      </c>
      <c r="JD25" s="13" t="str">
        <f>IF(COUNTIF(祝日一覧!$E$2:$E$142,JC25),"○",IF(JG25&lt;&gt;"","○",""))</f>
        <v/>
      </c>
      <c r="JE25" s="26"/>
      <c r="JF25" s="56" t="str">
        <f t="shared" si="98"/>
        <v/>
      </c>
      <c r="JG25" s="56"/>
      <c r="JH25" s="153"/>
      <c r="JI25" s="154"/>
      <c r="JJ25" s="9"/>
      <c r="JK25" s="185" t="str">
        <f>IF(JL21/JL19&lt;0.214,"4週6休未満",IF(AND(JL21/JL19&gt;=0.214,JL21/JL19&lt;0.25),"4週6休達成",IF(AND(JL21/JL19&gt;=0.25,JL21/JL19&lt;0.285),"4週7休達成",IF(JL62=1,"完全週休２日達成","4週8休以上達成"))))</f>
        <v>4週6休未満</v>
      </c>
      <c r="JL25" s="186"/>
      <c r="JM25" s="9"/>
      <c r="JN25" s="18"/>
      <c r="JO25" s="72" t="str">
        <f t="shared" si="21"/>
        <v/>
      </c>
      <c r="JP25" s="16" t="str">
        <f>IF(JP24="","",IF(JP24=【別紙３】!$E$35,"",IF(MONTH(JP24)=MONTH(JP24+1),JP24+1,"")))</f>
        <v/>
      </c>
      <c r="JQ25" s="13" t="str">
        <f>IF(COUNTIF(祝日一覧!$E$2:$E$142,JP25),"○",IF(JT25&lt;&gt;"","○",""))</f>
        <v/>
      </c>
      <c r="JR25" s="26"/>
      <c r="JS25" s="56" t="str">
        <f t="shared" si="99"/>
        <v/>
      </c>
      <c r="JT25" s="56"/>
      <c r="JU25" s="153"/>
      <c r="JV25" s="154"/>
      <c r="JW25" s="9"/>
      <c r="JX25" s="185" t="str">
        <f>IF(JY21/JY19&lt;0.214,"4週6休未満",IF(AND(JY21/JY19&gt;=0.214,JY21/JY19&lt;0.25),"4週6休達成",IF(AND(JY21/JY19&gt;=0.25,JY21/JY19&lt;0.285),"4週7休達成",IF(JY62=1,"完全週休２日達成","4週8休以上達成"))))</f>
        <v>4週6休未満</v>
      </c>
      <c r="JY25" s="186"/>
      <c r="JZ25" s="9"/>
      <c r="KA25" s="18"/>
      <c r="KB25" s="72" t="str">
        <f t="shared" si="22"/>
        <v/>
      </c>
      <c r="KC25" s="16" t="str">
        <f>IF(KC24="","",IF(KC24=【別紙３】!$E$35,"",IF(MONTH(KC24)=MONTH(KC24+1),KC24+1,"")))</f>
        <v/>
      </c>
      <c r="KD25" s="13" t="str">
        <f>IF(COUNTIF(祝日一覧!$E$2:$E$142,KC25),"○",IF(KG25&lt;&gt;"","○",""))</f>
        <v/>
      </c>
      <c r="KE25" s="26"/>
      <c r="KF25" s="56" t="str">
        <f t="shared" si="100"/>
        <v/>
      </c>
      <c r="KG25" s="56"/>
      <c r="KH25" s="153"/>
      <c r="KI25" s="154"/>
      <c r="KJ25" s="9"/>
      <c r="KK25" s="185" t="str">
        <f>IF(KL21/KL19&lt;0.214,"4週6休未満",IF(AND(KL21/KL19&gt;=0.214,KL21/KL19&lt;0.25),"4週6休達成",IF(AND(KL21/KL19&gt;=0.25,KL21/KL19&lt;0.285),"4週7休達成",IF(KL62=1,"完全週休２日達成","4週8休以上達成"))))</f>
        <v>4週6休未満</v>
      </c>
      <c r="KL25" s="186"/>
      <c r="KM25" s="9"/>
      <c r="KN25" s="18"/>
      <c r="KO25" s="72" t="str">
        <f t="shared" si="23"/>
        <v/>
      </c>
      <c r="KP25" s="16" t="str">
        <f>IF(KP24="","",IF(KP24=【別紙３】!$E$35,"",IF(MONTH(KP24)=MONTH(KP24+1),KP24+1,"")))</f>
        <v/>
      </c>
      <c r="KQ25" s="13" t="str">
        <f>IF(COUNTIF(祝日一覧!$E$2:$E$142,KP25),"○",IF(KT25&lt;&gt;"","○",""))</f>
        <v/>
      </c>
      <c r="KR25" s="26"/>
      <c r="KS25" s="56" t="str">
        <f t="shared" si="101"/>
        <v/>
      </c>
      <c r="KT25" s="56"/>
      <c r="KU25" s="153"/>
      <c r="KV25" s="154"/>
      <c r="KW25" s="9"/>
      <c r="KX25" s="185" t="str">
        <f>IF(KY21/KY19&lt;0.214,"4週6休未満",IF(AND(KY21/KY19&gt;=0.214,KY21/KY19&lt;0.25),"4週6休達成",IF(AND(KY21/KY19&gt;=0.25,KY21/KY19&lt;0.285),"4週7休達成",IF(KY62=1,"完全週休２日達成","4週8休以上達成"))))</f>
        <v>4週6休未満</v>
      </c>
      <c r="KY25" s="186"/>
      <c r="KZ25" s="9"/>
      <c r="LA25" s="18"/>
      <c r="LB25" s="72" t="str">
        <f t="shared" si="24"/>
        <v/>
      </c>
      <c r="LC25" s="16" t="str">
        <f>IF(LC24="","",IF(LC24=【別紙３】!$E$35,"",IF(MONTH(LC24)=MONTH(LC24+1),LC24+1,"")))</f>
        <v/>
      </c>
      <c r="LD25" s="13" t="str">
        <f>IF(COUNTIF(祝日一覧!$E$2:$E$142,LC25),"○",IF(LG25&lt;&gt;"","○",""))</f>
        <v/>
      </c>
      <c r="LE25" s="26"/>
      <c r="LF25" s="56" t="str">
        <f t="shared" si="102"/>
        <v/>
      </c>
      <c r="LG25" s="56"/>
      <c r="LH25" s="153"/>
      <c r="LI25" s="154"/>
      <c r="LJ25" s="9"/>
      <c r="LK25" s="185" t="str">
        <f>IF(LL21/LL19&lt;0.214,"4週6休未満",IF(AND(LL21/LL19&gt;=0.214,LL21/LL19&lt;0.25),"4週6休達成",IF(AND(LL21/LL19&gt;=0.25,LL21/LL19&lt;0.285),"4週7休達成",IF(LL62=1,"完全週休２日達成","4週8休以上達成"))))</f>
        <v>4週6休未満</v>
      </c>
      <c r="LL25" s="186"/>
      <c r="LM25" s="9"/>
      <c r="LN25" s="18"/>
      <c r="LO25" s="72" t="str">
        <f t="shared" si="25"/>
        <v/>
      </c>
      <c r="LP25" s="16" t="str">
        <f>IF(LP24="","",IF(LP24=【別紙３】!$E$35,"",IF(MONTH(LP24)=MONTH(LP24+1),LP24+1,"")))</f>
        <v/>
      </c>
      <c r="LQ25" s="13" t="str">
        <f>IF(COUNTIF(祝日一覧!$E$2:$E$142,LP25),"○",IF(LT25&lt;&gt;"","○",""))</f>
        <v/>
      </c>
      <c r="LR25" s="26"/>
      <c r="LS25" s="56" t="str">
        <f t="shared" si="103"/>
        <v/>
      </c>
      <c r="LT25" s="56"/>
      <c r="LU25" s="153"/>
      <c r="LV25" s="154"/>
      <c r="LW25" s="9"/>
      <c r="LX25" s="185" t="str">
        <f>IF(LY21/LY19&lt;0.214,"4週6休未満",IF(AND(LY21/LY19&gt;=0.214,LY21/LY19&lt;0.25),"4週6休達成",IF(AND(LY21/LY19&gt;=0.25,LY21/LY19&lt;0.285),"4週7休達成",IF(LY62=1,"完全週休２日達成","4週8休以上達成"))))</f>
        <v>4週6休未満</v>
      </c>
      <c r="LY25" s="186"/>
      <c r="LZ25" s="9"/>
      <c r="MA25" s="18"/>
      <c r="MB25" s="72" t="str">
        <f t="shared" si="26"/>
        <v/>
      </c>
      <c r="MC25" s="16" t="str">
        <f>IF(MC24="","",IF(MC24=【別紙３】!$E$35,"",IF(MONTH(MC24)=MONTH(MC24+1),MC24+1,"")))</f>
        <v/>
      </c>
      <c r="MD25" s="13" t="str">
        <f>IF(COUNTIF(祝日一覧!$E$2:$E$142,MC25),"○",IF(MG25&lt;&gt;"","○",""))</f>
        <v/>
      </c>
      <c r="ME25" s="26"/>
      <c r="MF25" s="56" t="str">
        <f t="shared" si="104"/>
        <v/>
      </c>
      <c r="MG25" s="56"/>
      <c r="MH25" s="153"/>
      <c r="MI25" s="154"/>
      <c r="MJ25" s="9"/>
      <c r="MK25" s="185" t="str">
        <f>IF(ML21/ML19&lt;0.214,"4週6休未満",IF(AND(ML21/ML19&gt;=0.214,ML21/ML19&lt;0.25),"4週6休達成",IF(AND(ML21/ML19&gt;=0.25,ML21/ML19&lt;0.285),"4週7休達成",IF(ML62=1,"完全週休２日達成","4週8休以上達成"))))</f>
        <v>4週6休未満</v>
      </c>
      <c r="ML25" s="186"/>
      <c r="MM25" s="9"/>
      <c r="MN25" s="18"/>
      <c r="MO25" s="72" t="str">
        <f t="shared" si="27"/>
        <v/>
      </c>
      <c r="MP25" s="16" t="str">
        <f>IF(MP24="","",IF(MP24=【別紙３】!$E$35,"",IF(MONTH(MP24)=MONTH(MP24+1),MP24+1,"")))</f>
        <v/>
      </c>
      <c r="MQ25" s="13" t="str">
        <f>IF(COUNTIF(祝日一覧!$E$2:$E$142,MP25),"○",IF(MT25&lt;&gt;"","○",""))</f>
        <v/>
      </c>
      <c r="MR25" s="26"/>
      <c r="MS25" s="56" t="str">
        <f t="shared" si="105"/>
        <v/>
      </c>
      <c r="MT25" s="56"/>
      <c r="MU25" s="153"/>
      <c r="MV25" s="154"/>
      <c r="MW25" s="9"/>
      <c r="MX25" s="185" t="str">
        <f>IF(MY21/MY19&lt;0.214,"4週6休未満",IF(AND(MY21/MY19&gt;=0.214,MY21/MY19&lt;0.25),"4週6休達成",IF(AND(MY21/MY19&gt;=0.25,MY21/MY19&lt;0.285),"4週7休達成",IF(MY62=1,"完全週休２日達成","4週8休以上達成"))))</f>
        <v>4週6休未満</v>
      </c>
      <c r="MY25" s="186"/>
      <c r="MZ25" s="9"/>
      <c r="NA25" s="18"/>
      <c r="NB25" s="72" t="str">
        <f t="shared" si="28"/>
        <v/>
      </c>
      <c r="NC25" s="16" t="str">
        <f>IF(NC24="","",IF(NC24=【別紙３】!$E$35,"",IF(MONTH(NC24)=MONTH(NC24+1),NC24+1,"")))</f>
        <v/>
      </c>
      <c r="ND25" s="13" t="str">
        <f>IF(COUNTIF(祝日一覧!$E$2:$E$142,NC25),"○",IF(NG25&lt;&gt;"","○",""))</f>
        <v/>
      </c>
      <c r="NE25" s="26"/>
      <c r="NF25" s="56" t="str">
        <f t="shared" si="106"/>
        <v/>
      </c>
      <c r="NG25" s="56"/>
      <c r="NH25" s="153"/>
      <c r="NI25" s="154"/>
      <c r="NJ25" s="9"/>
      <c r="NK25" s="185" t="str">
        <f>IF(NL21/NL19&lt;0.214,"4週6休未満",IF(AND(NL21/NL19&gt;=0.214,NL21/NL19&lt;0.25),"4週6休達成",IF(AND(NL21/NL19&gt;=0.25,NL21/NL19&lt;0.285),"4週7休達成",IF(NL62=1,"完全週休２日達成","4週8休以上達成"))))</f>
        <v>4週6休未満</v>
      </c>
      <c r="NL25" s="186"/>
      <c r="NM25" s="9"/>
      <c r="NN25" s="18"/>
      <c r="NO25" s="72" t="str">
        <f t="shared" si="29"/>
        <v/>
      </c>
      <c r="NP25" s="16" t="str">
        <f>IF(NP24="","",IF(NP24=【別紙３】!$E$35,"",IF(MONTH(NP24)=MONTH(NP24+1),NP24+1,"")))</f>
        <v/>
      </c>
      <c r="NQ25" s="13" t="str">
        <f>IF(COUNTIF(祝日一覧!$E$2:$E$142,NP25),"○",IF(NT25&lt;&gt;"","○",""))</f>
        <v/>
      </c>
      <c r="NR25" s="26"/>
      <c r="NS25" s="56" t="str">
        <f t="shared" si="107"/>
        <v/>
      </c>
      <c r="NT25" s="56"/>
      <c r="NU25" s="153"/>
      <c r="NV25" s="154"/>
      <c r="NW25" s="9"/>
      <c r="NX25" s="185" t="str">
        <f>IF(NY21/NY19&lt;0.214,"4週6休未満",IF(AND(NY21/NY19&gt;=0.214,NY21/NY19&lt;0.25),"4週6休達成",IF(AND(NY21/NY19&gt;=0.25,NY21/NY19&lt;0.285),"4週7休達成",IF(NY62=1,"完全週休２日達成","4週8休以上達成"))))</f>
        <v>4週6休未満</v>
      </c>
      <c r="NY25" s="186"/>
      <c r="NZ25" s="9"/>
      <c r="OA25" s="18"/>
      <c r="OB25" s="72" t="str">
        <f t="shared" si="30"/>
        <v/>
      </c>
      <c r="OC25" s="16" t="str">
        <f>IF(OC24="","",IF(OC24=【別紙３】!$E$35,"",IF(MONTH(OC24)=MONTH(OC24+1),OC24+1,"")))</f>
        <v/>
      </c>
      <c r="OD25" s="13" t="str">
        <f>IF(COUNTIF(祝日一覧!$E$2:$E$142,OC25),"○",IF(OG25&lt;&gt;"","○",""))</f>
        <v/>
      </c>
      <c r="OE25" s="26"/>
      <c r="OF25" s="56" t="str">
        <f t="shared" si="108"/>
        <v/>
      </c>
      <c r="OG25" s="56"/>
      <c r="OH25" s="153"/>
      <c r="OI25" s="154"/>
      <c r="OJ25" s="9"/>
      <c r="OK25" s="185" t="str">
        <f>IF(OL21/OL19&lt;0.214,"4週6休未満",IF(AND(OL21/OL19&gt;=0.214,OL21/OL19&lt;0.25),"4週6休達成",IF(AND(OL21/OL19&gt;=0.25,OL21/OL19&lt;0.285),"4週7休達成",IF(OL62=1,"完全週休２日達成","4週8休以上達成"))))</f>
        <v>4週6休未満</v>
      </c>
      <c r="OL25" s="186"/>
      <c r="OM25" s="9"/>
      <c r="ON25" s="18"/>
      <c r="OO25" s="72" t="str">
        <f t="shared" si="31"/>
        <v/>
      </c>
      <c r="OP25" s="16" t="str">
        <f>IF(OP24="","",IF(OP24=【別紙３】!$E$35,"",IF(MONTH(OP24)=MONTH(OP24+1),OP24+1,"")))</f>
        <v/>
      </c>
      <c r="OQ25" s="13" t="str">
        <f>IF(COUNTIF(祝日一覧!$E$2:$E$142,OP25),"○",IF(OT25&lt;&gt;"","○",""))</f>
        <v/>
      </c>
      <c r="OR25" s="26"/>
      <c r="OS25" s="56" t="str">
        <f t="shared" si="109"/>
        <v/>
      </c>
      <c r="OT25" s="56"/>
      <c r="OU25" s="153"/>
      <c r="OV25" s="154"/>
      <c r="OW25" s="9"/>
      <c r="OX25" s="185" t="str">
        <f>IF(OY21/OY19&lt;0.214,"4週6休未満",IF(AND(OY21/OY19&gt;=0.214,OY21/OY19&lt;0.25),"4週6休達成",IF(AND(OY21/OY19&gt;=0.25,OY21/OY19&lt;0.285),"4週7休達成",IF(OY62=1,"完全週休２日達成","4週8休以上達成"))))</f>
        <v>4週6休未満</v>
      </c>
      <c r="OY25" s="186"/>
      <c r="OZ25" s="9"/>
      <c r="PA25" s="18"/>
      <c r="PB25" s="72" t="str">
        <f t="shared" si="32"/>
        <v/>
      </c>
      <c r="PC25" s="16" t="str">
        <f>IF(PC24="","",IF(PC24=【別紙３】!$E$35,"",IF(MONTH(PC24)=MONTH(PC24+1),PC24+1,"")))</f>
        <v/>
      </c>
      <c r="PD25" s="13" t="str">
        <f>IF(COUNTIF(祝日一覧!$E$2:$E$142,PC25),"○",IF(PG25&lt;&gt;"","○",""))</f>
        <v/>
      </c>
      <c r="PE25" s="26"/>
      <c r="PF25" s="56" t="str">
        <f t="shared" si="110"/>
        <v/>
      </c>
      <c r="PG25" s="56"/>
      <c r="PH25" s="153"/>
      <c r="PI25" s="154"/>
      <c r="PJ25" s="9"/>
      <c r="PK25" s="185" t="str">
        <f>IF(PL21/PL19&lt;0.214,"4週6休未満",IF(AND(PL21/PL19&gt;=0.214,PL21/PL19&lt;0.25),"4週6休達成",IF(AND(PL21/PL19&gt;=0.25,PL21/PL19&lt;0.285),"4週7休達成",IF(PL62=1,"完全週休２日達成","4週8休以上達成"))))</f>
        <v>4週6休未満</v>
      </c>
      <c r="PL25" s="186"/>
      <c r="PM25" s="9"/>
      <c r="PN25" s="18"/>
      <c r="PO25" s="72" t="str">
        <f t="shared" si="33"/>
        <v/>
      </c>
      <c r="PP25" s="16" t="str">
        <f>IF(PP24="","",IF(PP24=【別紙３】!$E$35,"",IF(MONTH(PP24)=MONTH(PP24+1),PP24+1,"")))</f>
        <v/>
      </c>
      <c r="PQ25" s="13" t="str">
        <f>IF(COUNTIF(祝日一覧!$E$2:$E$142,PP25),"○",IF(PT25&lt;&gt;"","○",""))</f>
        <v/>
      </c>
      <c r="PR25" s="26"/>
      <c r="PS25" s="56" t="str">
        <f t="shared" si="111"/>
        <v/>
      </c>
      <c r="PT25" s="56"/>
      <c r="PU25" s="153"/>
      <c r="PV25" s="154"/>
      <c r="PW25" s="9"/>
      <c r="PX25" s="185" t="str">
        <f>IF(PY21/PY19&lt;0.214,"4週6休未満",IF(AND(PY21/PY19&gt;=0.214,PY21/PY19&lt;0.25),"4週6休達成",IF(AND(PY21/PY19&gt;=0.25,PY21/PY19&lt;0.285),"4週7休達成",IF(PY62=1,"完全週休２日達成","4週8休以上達成"))))</f>
        <v>4週6休未満</v>
      </c>
      <c r="PY25" s="186"/>
      <c r="PZ25" s="9"/>
      <c r="QA25" s="18"/>
      <c r="QB25" s="72" t="str">
        <f t="shared" si="34"/>
        <v/>
      </c>
      <c r="QC25" s="16" t="str">
        <f>IF(QC24="","",IF(QC24=【別紙３】!$E$35,"",IF(MONTH(QC24)=MONTH(QC24+1),QC24+1,"")))</f>
        <v/>
      </c>
      <c r="QD25" s="13" t="str">
        <f>IF(COUNTIF(祝日一覧!$E$2:$E$142,QC25),"○",IF(QG25&lt;&gt;"","○",""))</f>
        <v/>
      </c>
      <c r="QE25" s="26"/>
      <c r="QF25" s="56" t="str">
        <f t="shared" si="112"/>
        <v/>
      </c>
      <c r="QG25" s="56"/>
      <c r="QH25" s="153"/>
      <c r="QI25" s="154"/>
      <c r="QJ25" s="9"/>
      <c r="QK25" s="185" t="str">
        <f>IF(QL21/QL19&lt;0.214,"4週6休未満",IF(AND(QL21/QL19&gt;=0.214,QL21/QL19&lt;0.25),"4週6休達成",IF(AND(QL21/QL19&gt;=0.25,QL21/QL19&lt;0.285),"4週7休達成",IF(QL62=1,"完全週休２日達成","4週8休以上達成"))))</f>
        <v>4週6休未満</v>
      </c>
      <c r="QL25" s="186"/>
      <c r="QM25" s="9"/>
      <c r="QN25" s="18"/>
      <c r="QO25" s="72" t="str">
        <f t="shared" si="35"/>
        <v/>
      </c>
      <c r="QP25" s="16" t="str">
        <f>IF(QP24="","",IF(QP24=【別紙３】!$E$35,"",IF(MONTH(QP24)=MONTH(QP24+1),QP24+1,"")))</f>
        <v/>
      </c>
      <c r="QQ25" s="13" t="str">
        <f>IF(COUNTIF(祝日一覧!$E$2:$E$142,QP25),"○",IF(QT25&lt;&gt;"","○",""))</f>
        <v/>
      </c>
      <c r="QR25" s="26"/>
      <c r="QS25" s="56" t="str">
        <f t="shared" si="113"/>
        <v/>
      </c>
      <c r="QT25" s="56"/>
      <c r="QU25" s="153"/>
      <c r="QV25" s="154"/>
      <c r="QW25" s="9"/>
      <c r="QX25" s="185" t="str">
        <f>IF(QY21/QY19&lt;0.214,"4週6休未満",IF(AND(QY21/QY19&gt;=0.214,QY21/QY19&lt;0.25),"4週6休達成",IF(AND(QY21/QY19&gt;=0.25,QY21/QY19&lt;0.285),"4週7休達成",IF(QY62=1,"完全週休２日達成","4週8休以上達成"))))</f>
        <v>4週6休未満</v>
      </c>
      <c r="QY25" s="186"/>
      <c r="QZ25" s="9"/>
      <c r="RA25" s="18"/>
      <c r="RB25" s="72" t="str">
        <f t="shared" si="36"/>
        <v/>
      </c>
      <c r="RC25" s="16" t="str">
        <f>IF(RC24="","",IF(RC24=【別紙３】!$E$35,"",IF(MONTH(RC24)=MONTH(RC24+1),RC24+1,"")))</f>
        <v/>
      </c>
      <c r="RD25" s="13" t="str">
        <f>IF(COUNTIF(祝日一覧!$E$2:$E$142,RC25),"○",IF(RG25&lt;&gt;"","○",""))</f>
        <v/>
      </c>
      <c r="RE25" s="26"/>
      <c r="RF25" s="56" t="str">
        <f t="shared" si="114"/>
        <v/>
      </c>
      <c r="RG25" s="56"/>
      <c r="RH25" s="153"/>
      <c r="RI25" s="154"/>
      <c r="RJ25" s="9"/>
      <c r="RK25" s="185" t="str">
        <f>IF(RL21/RL19&lt;0.214,"4週6休未満",IF(AND(RL21/RL19&gt;=0.214,RL21/RL19&lt;0.25),"4週6休達成",IF(AND(RL21/RL19&gt;=0.25,RL21/RL19&lt;0.285),"4週7休達成",IF(RL62=1,"完全週休２日達成","4週8休以上達成"))))</f>
        <v>4週6休未満</v>
      </c>
      <c r="RL25" s="186"/>
      <c r="RM25" s="9"/>
      <c r="RN25" s="18"/>
      <c r="RO25" s="72" t="str">
        <f t="shared" si="37"/>
        <v/>
      </c>
      <c r="RP25" s="16" t="str">
        <f>IF(RP24="","",IF(RP24=【別紙３】!$E$35,"",IF(MONTH(RP24)=MONTH(RP24+1),RP24+1,"")))</f>
        <v/>
      </c>
      <c r="RQ25" s="13" t="str">
        <f>IF(COUNTIF(祝日一覧!$E$2:$E$142,RP25),"○",IF(RT25&lt;&gt;"","○",""))</f>
        <v/>
      </c>
      <c r="RR25" s="26"/>
      <c r="RS25" s="56" t="str">
        <f t="shared" si="115"/>
        <v/>
      </c>
      <c r="RT25" s="56"/>
      <c r="RU25" s="153"/>
      <c r="RV25" s="154"/>
      <c r="RW25" s="9"/>
      <c r="RX25" s="185" t="str">
        <f>IF(RY21/RY19&lt;0.214,"4週6休未満",IF(AND(RY21/RY19&gt;=0.214,RY21/RY19&lt;0.25),"4週6休達成",IF(AND(RY21/RY19&gt;=0.25,RY21/RY19&lt;0.285),"4週7休達成",IF(RY62=1,"完全週休２日達成","4週8休以上達成"))))</f>
        <v>4週6休未満</v>
      </c>
      <c r="RY25" s="186"/>
      <c r="RZ25" s="9"/>
      <c r="SA25" s="18"/>
      <c r="SB25" s="72" t="str">
        <f t="shared" si="38"/>
        <v/>
      </c>
      <c r="SC25" s="16" t="str">
        <f>IF(SC24="","",IF(SC24=【別紙３】!$E$35,"",IF(MONTH(SC24)=MONTH(SC24+1),SC24+1,"")))</f>
        <v/>
      </c>
      <c r="SD25" s="13" t="str">
        <f>IF(COUNTIF(祝日一覧!$E$2:$E$142,SC25),"○",IF(SG25&lt;&gt;"","○",""))</f>
        <v/>
      </c>
      <c r="SE25" s="26"/>
      <c r="SF25" s="56" t="str">
        <f t="shared" si="116"/>
        <v/>
      </c>
      <c r="SG25" s="56"/>
      <c r="SH25" s="153"/>
      <c r="SI25" s="154"/>
      <c r="SJ25" s="9"/>
      <c r="SK25" s="185" t="str">
        <f>IF(SL21/SL19&lt;0.214,"4週6休未満",IF(AND(SL21/SL19&gt;=0.214,SL21/SL19&lt;0.25),"4週6休達成",IF(AND(SL21/SL19&gt;=0.25,SL21/SL19&lt;0.285),"4週7休達成",IF(SL62=1,"完全週休２日達成","4週8休以上達成"))))</f>
        <v>4週6休未満</v>
      </c>
      <c r="SL25" s="186"/>
      <c r="SM25" s="9"/>
    </row>
    <row r="26" spans="1:507" ht="15.6" customHeight="1">
      <c r="A26" s="18"/>
      <c r="B26" s="15" t="str">
        <f t="shared" si="0"/>
        <v/>
      </c>
      <c r="C26" s="16" t="str">
        <f t="shared" si="78"/>
        <v/>
      </c>
      <c r="D26" s="13" t="str">
        <f>IF(COUNTIF(祝日一覧!$E$2:$E$142,C26),"○",IF(G26&lt;&gt;"","○",""))</f>
        <v/>
      </c>
      <c r="E26" s="27"/>
      <c r="F26" s="56" t="str">
        <f t="shared" si="39"/>
        <v/>
      </c>
      <c r="G26" s="56"/>
      <c r="H26" s="153"/>
      <c r="I26" s="154"/>
      <c r="J26" s="51"/>
      <c r="K26" s="151"/>
      <c r="L26" s="152"/>
      <c r="M26" s="9"/>
      <c r="N26" s="18"/>
      <c r="O26" s="15" t="str">
        <f t="shared" si="1"/>
        <v>水</v>
      </c>
      <c r="P26" s="16">
        <f>IF(P25="","",IF(P25=【別紙３】!$E$35,"",IF(MONTH(P25)=MONTH(P25+1),P25+1,"")))</f>
        <v>44426</v>
      </c>
      <c r="Q26" s="13" t="str">
        <f>IF(COUNTIF(祝日一覧!$E$2:$E$142,P26),"○",IF(T26&lt;&gt;"","○",""))</f>
        <v/>
      </c>
      <c r="R26" s="27"/>
      <c r="S26" s="56" t="str">
        <f t="shared" si="79"/>
        <v/>
      </c>
      <c r="T26" s="56"/>
      <c r="U26" s="153"/>
      <c r="V26" s="154"/>
      <c r="W26" s="51"/>
      <c r="X26" s="151"/>
      <c r="Y26" s="152"/>
      <c r="Z26" s="9"/>
      <c r="AA26" s="18"/>
      <c r="AB26" s="15" t="str">
        <f t="shared" si="2"/>
        <v>土</v>
      </c>
      <c r="AC26" s="16">
        <f>IF(AC25="","",IF(AC25=【別紙３】!$E$35,"",IF(MONTH(AC25)=MONTH(AC25+1),AC25+1,"")))</f>
        <v>44457</v>
      </c>
      <c r="AD26" s="13" t="str">
        <f>IF(COUNTIF(祝日一覧!$E$2:$E$142,AC26),"○",IF(AG26&lt;&gt;"","○",""))</f>
        <v/>
      </c>
      <c r="AE26" s="27"/>
      <c r="AF26" s="56" t="str">
        <f t="shared" si="80"/>
        <v>○</v>
      </c>
      <c r="AG26" s="56"/>
      <c r="AH26" s="153"/>
      <c r="AI26" s="154"/>
      <c r="AJ26" s="9"/>
      <c r="AK26" s="151"/>
      <c r="AL26" s="152"/>
      <c r="AM26" s="9"/>
      <c r="AN26" s="18"/>
      <c r="AO26" s="15" t="str">
        <f t="shared" si="3"/>
        <v>月</v>
      </c>
      <c r="AP26" s="16">
        <f>IF(AP25="","",IF(AP25=【別紙３】!$E$35,"",IF(MONTH(AP25)=MONTH(AP25+1),AP25+1,"")))</f>
        <v>44487</v>
      </c>
      <c r="AQ26" s="13" t="str">
        <f>IF(COUNTIF(祝日一覧!$E$2:$E$142,AP26),"○",IF(AT26&lt;&gt;"","○",""))</f>
        <v/>
      </c>
      <c r="AR26" s="27"/>
      <c r="AS26" s="56" t="str">
        <f t="shared" si="81"/>
        <v/>
      </c>
      <c r="AT26" s="56"/>
      <c r="AU26" s="153"/>
      <c r="AV26" s="154"/>
      <c r="AW26" s="9"/>
      <c r="AX26" s="151"/>
      <c r="AY26" s="152"/>
      <c r="AZ26" s="9"/>
      <c r="BA26" s="18"/>
      <c r="BB26" s="15" t="str">
        <f t="shared" si="4"/>
        <v>木</v>
      </c>
      <c r="BC26" s="16">
        <f>IF(BC25="","",IF(BC25=【別紙３】!$E$35,"",IF(MONTH(BC25)=MONTH(BC25+1),BC25+1,"")))</f>
        <v>44518</v>
      </c>
      <c r="BD26" s="13" t="str">
        <f>IF(COUNTIF(祝日一覧!$E$2:$E$142,BC26),"○",IF(BG26&lt;&gt;"","○",""))</f>
        <v/>
      </c>
      <c r="BE26" s="27"/>
      <c r="BF26" s="56" t="str">
        <f t="shared" si="82"/>
        <v/>
      </c>
      <c r="BG26" s="56"/>
      <c r="BH26" s="153"/>
      <c r="BI26" s="154"/>
      <c r="BJ26" s="9"/>
      <c r="BK26" s="151"/>
      <c r="BL26" s="152"/>
      <c r="BM26" s="9"/>
      <c r="BN26" s="18"/>
      <c r="BO26" s="15" t="str">
        <f t="shared" si="5"/>
        <v>土</v>
      </c>
      <c r="BP26" s="16">
        <f>IF(BP25="","",IF(BP25=【別紙３】!$E$35,"",IF(MONTH(BP25)=MONTH(BP25+1),BP25+1,"")))</f>
        <v>44548</v>
      </c>
      <c r="BQ26" s="13" t="str">
        <f>IF(COUNTIF(祝日一覧!$E$2:$E$142,BP26),"○",IF(BT26&lt;&gt;"","○",""))</f>
        <v/>
      </c>
      <c r="BR26" s="27"/>
      <c r="BS26" s="56" t="str">
        <f t="shared" si="83"/>
        <v>○</v>
      </c>
      <c r="BT26" s="56"/>
      <c r="BU26" s="153"/>
      <c r="BV26" s="154"/>
      <c r="BW26" s="9"/>
      <c r="BX26" s="151"/>
      <c r="BY26" s="152"/>
      <c r="BZ26" s="9"/>
      <c r="CA26" s="18"/>
      <c r="CB26" s="15" t="str">
        <f t="shared" si="6"/>
        <v/>
      </c>
      <c r="CC26" s="16" t="str">
        <f>IF(CC25="","",IF(CC25=【別紙３】!$E$35,"",IF(MONTH(CC25)=MONTH(CC25+1),CC25+1,"")))</f>
        <v/>
      </c>
      <c r="CD26" s="13" t="str">
        <f>IF(COUNTIF(祝日一覧!$E$2:$E$142,CC26),"○",IF(CG26&lt;&gt;"","○",""))</f>
        <v/>
      </c>
      <c r="CE26" s="27"/>
      <c r="CF26" s="56" t="str">
        <f t="shared" si="84"/>
        <v/>
      </c>
      <c r="CG26" s="56"/>
      <c r="CH26" s="153"/>
      <c r="CI26" s="154"/>
      <c r="CJ26" s="9"/>
      <c r="CK26" s="151"/>
      <c r="CL26" s="152"/>
      <c r="CM26" s="9"/>
      <c r="CN26" s="18"/>
      <c r="CO26" s="15" t="str">
        <f t="shared" si="7"/>
        <v/>
      </c>
      <c r="CP26" s="16" t="str">
        <f>IF(CP25="","",IF(CP25=【別紙３】!$E$35,"",IF(MONTH(CP25)=MONTH(CP25+1),CP25+1,"")))</f>
        <v/>
      </c>
      <c r="CQ26" s="13" t="str">
        <f>IF(COUNTIF(祝日一覧!$E$2:$E$142,CP26),"○",IF(CT26&lt;&gt;"","○",""))</f>
        <v/>
      </c>
      <c r="CR26" s="27"/>
      <c r="CS26" s="56" t="str">
        <f t="shared" si="85"/>
        <v/>
      </c>
      <c r="CT26" s="56"/>
      <c r="CU26" s="153"/>
      <c r="CV26" s="154"/>
      <c r="CW26" s="9"/>
      <c r="CX26" s="151"/>
      <c r="CY26" s="152"/>
      <c r="CZ26" s="9"/>
      <c r="DA26" s="18"/>
      <c r="DB26" s="15" t="str">
        <f t="shared" si="8"/>
        <v/>
      </c>
      <c r="DC26" s="16" t="str">
        <f>IF(DC25="","",IF(DC25=【別紙３】!$E$35,"",IF(MONTH(DC25)=MONTH(DC25+1),DC25+1,"")))</f>
        <v/>
      </c>
      <c r="DD26" s="13" t="str">
        <f>IF(COUNTIF(祝日一覧!$E$2:$E$142,DC26),"○",IF(DG26&lt;&gt;"","○",""))</f>
        <v/>
      </c>
      <c r="DE26" s="27"/>
      <c r="DF26" s="56" t="str">
        <f t="shared" si="86"/>
        <v/>
      </c>
      <c r="DG26" s="56"/>
      <c r="DH26" s="153"/>
      <c r="DI26" s="154"/>
      <c r="DJ26" s="9"/>
      <c r="DK26" s="151"/>
      <c r="DL26" s="152"/>
      <c r="DM26" s="9"/>
      <c r="DN26" s="18"/>
      <c r="DO26" s="15" t="str">
        <f t="shared" si="9"/>
        <v/>
      </c>
      <c r="DP26" s="16" t="str">
        <f>IF(DP25="","",IF(DP25=【別紙３】!$E$35,"",IF(MONTH(DP25)=MONTH(DP25+1),DP25+1,"")))</f>
        <v/>
      </c>
      <c r="DQ26" s="13" t="str">
        <f>IF(COUNTIF(祝日一覧!$E$2:$E$142,DP26),"○",IF(DT26&lt;&gt;"","○",""))</f>
        <v/>
      </c>
      <c r="DR26" s="27"/>
      <c r="DS26" s="56" t="str">
        <f t="shared" si="87"/>
        <v/>
      </c>
      <c r="DT26" s="56"/>
      <c r="DU26" s="153"/>
      <c r="DV26" s="154"/>
      <c r="DW26" s="9"/>
      <c r="DX26" s="151"/>
      <c r="DY26" s="152"/>
      <c r="DZ26" s="9"/>
      <c r="EA26" s="18"/>
      <c r="EB26" s="15" t="str">
        <f t="shared" si="10"/>
        <v/>
      </c>
      <c r="EC26" s="16" t="str">
        <f>IF(EC25="","",IF(EC25=【別紙３】!$E$35,"",IF(MONTH(EC25)=MONTH(EC25+1),EC25+1,"")))</f>
        <v/>
      </c>
      <c r="ED26" s="13" t="str">
        <f>IF(COUNTIF(祝日一覧!$E$2:$E$142,EC26),"○",IF(EG26&lt;&gt;"","○",""))</f>
        <v/>
      </c>
      <c r="EE26" s="27"/>
      <c r="EF26" s="56" t="str">
        <f t="shared" si="88"/>
        <v/>
      </c>
      <c r="EG26" s="56"/>
      <c r="EH26" s="153"/>
      <c r="EI26" s="154"/>
      <c r="EJ26" s="9"/>
      <c r="EK26" s="151"/>
      <c r="EL26" s="152"/>
      <c r="EM26" s="9"/>
      <c r="EN26" s="18"/>
      <c r="EO26" s="15" t="str">
        <f t="shared" si="11"/>
        <v/>
      </c>
      <c r="EP26" s="16" t="str">
        <f>IF(EP25="","",IF(EP25=【別紙３】!$E$35,"",IF(MONTH(EP25)=MONTH(EP25+1),EP25+1,"")))</f>
        <v/>
      </c>
      <c r="EQ26" s="13" t="str">
        <f>IF(COUNTIF(祝日一覧!$E$2:$E$142,EP26),"○",IF(ET26&lt;&gt;"","○",""))</f>
        <v/>
      </c>
      <c r="ER26" s="27"/>
      <c r="ES26" s="56" t="str">
        <f t="shared" si="89"/>
        <v/>
      </c>
      <c r="ET26" s="56"/>
      <c r="EU26" s="153"/>
      <c r="EV26" s="154"/>
      <c r="EW26" s="9"/>
      <c r="EX26" s="151"/>
      <c r="EY26" s="152"/>
      <c r="EZ26" s="9"/>
      <c r="FA26" s="18"/>
      <c r="FB26" s="15" t="str">
        <f t="shared" si="12"/>
        <v/>
      </c>
      <c r="FC26" s="16" t="str">
        <f>IF(FC25="","",IF(FC25=【別紙３】!$E$35,"",IF(MONTH(FC25)=MONTH(FC25+1),FC25+1,"")))</f>
        <v/>
      </c>
      <c r="FD26" s="13" t="str">
        <f>IF(COUNTIF(祝日一覧!$E$2:$E$142,FC26),"○",IF(FG26&lt;&gt;"","○",""))</f>
        <v/>
      </c>
      <c r="FE26" s="27"/>
      <c r="FF26" s="56" t="str">
        <f t="shared" si="90"/>
        <v/>
      </c>
      <c r="FG26" s="56"/>
      <c r="FH26" s="153"/>
      <c r="FI26" s="154"/>
      <c r="FJ26" s="9"/>
      <c r="FK26" s="151"/>
      <c r="FL26" s="152"/>
      <c r="FM26" s="9"/>
      <c r="FN26" s="18"/>
      <c r="FO26" s="15" t="str">
        <f t="shared" si="13"/>
        <v/>
      </c>
      <c r="FP26" s="16" t="str">
        <f>IF(FP25="","",IF(FP25=【別紙３】!$E$35,"",IF(MONTH(FP25)=MONTH(FP25+1),FP25+1,"")))</f>
        <v/>
      </c>
      <c r="FQ26" s="13" t="str">
        <f>IF(COUNTIF(祝日一覧!$E$2:$E$142,FP26),"○",IF(FT26&lt;&gt;"","○",""))</f>
        <v/>
      </c>
      <c r="FR26" s="27"/>
      <c r="FS26" s="56" t="str">
        <f t="shared" si="91"/>
        <v/>
      </c>
      <c r="FT26" s="56"/>
      <c r="FU26" s="153"/>
      <c r="FV26" s="154"/>
      <c r="FW26" s="9"/>
      <c r="FX26" s="151"/>
      <c r="FY26" s="152"/>
      <c r="FZ26" s="9"/>
      <c r="GA26" s="18"/>
      <c r="GB26" s="15" t="str">
        <f t="shared" si="14"/>
        <v/>
      </c>
      <c r="GC26" s="16" t="str">
        <f>IF(GC25="","",IF(GC25=【別紙３】!$E$35,"",IF(MONTH(GC25)=MONTH(GC25+1),GC25+1,"")))</f>
        <v/>
      </c>
      <c r="GD26" s="13" t="str">
        <f>IF(COUNTIF(祝日一覧!$E$2:$E$142,GC26),"○",IF(GG26&lt;&gt;"","○",""))</f>
        <v/>
      </c>
      <c r="GE26" s="26"/>
      <c r="GF26" s="56" t="str">
        <f t="shared" si="92"/>
        <v/>
      </c>
      <c r="GG26" s="56"/>
      <c r="GH26" s="153"/>
      <c r="GI26" s="154"/>
      <c r="GJ26" s="9"/>
      <c r="GK26" s="151"/>
      <c r="GL26" s="152"/>
      <c r="GM26" s="9"/>
      <c r="GN26" s="18"/>
      <c r="GO26" s="15" t="str">
        <f t="shared" si="15"/>
        <v/>
      </c>
      <c r="GP26" s="16" t="str">
        <f>IF(GP25="","",IF(GP25=【別紙３】!$E$35,"",IF(MONTH(GP25)=MONTH(GP25+1),GP25+1,"")))</f>
        <v/>
      </c>
      <c r="GQ26" s="13" t="str">
        <f>IF(COUNTIF(祝日一覧!$E$2:$E$142,GP26),"○",IF(GT26&lt;&gt;"","○",""))</f>
        <v/>
      </c>
      <c r="GR26" s="26"/>
      <c r="GS26" s="56" t="str">
        <f t="shared" si="93"/>
        <v/>
      </c>
      <c r="GT26" s="56"/>
      <c r="GU26" s="153"/>
      <c r="GV26" s="154"/>
      <c r="GW26" s="9"/>
      <c r="GX26" s="151"/>
      <c r="GY26" s="152"/>
      <c r="GZ26" s="9"/>
      <c r="HA26" s="18"/>
      <c r="HB26" s="15" t="str">
        <f t="shared" si="16"/>
        <v/>
      </c>
      <c r="HC26" s="16" t="str">
        <f>IF(HC25="","",IF(HC25=【別紙３】!$E$35,"",IF(MONTH(HC25)=MONTH(HC25+1),HC25+1,"")))</f>
        <v/>
      </c>
      <c r="HD26" s="13" t="str">
        <f>IF(COUNTIF(祝日一覧!$E$2:$E$142,HC26),"○",IF(HG26&lt;&gt;"","○",""))</f>
        <v/>
      </c>
      <c r="HE26" s="27"/>
      <c r="HF26" s="56" t="str">
        <f t="shared" si="94"/>
        <v/>
      </c>
      <c r="HG26" s="56"/>
      <c r="HH26" s="153"/>
      <c r="HI26" s="154"/>
      <c r="HJ26" s="9"/>
      <c r="HK26" s="151"/>
      <c r="HL26" s="152"/>
      <c r="HM26" s="9"/>
      <c r="HN26" s="18"/>
      <c r="HO26" s="72" t="str">
        <f t="shared" si="17"/>
        <v/>
      </c>
      <c r="HP26" s="16" t="str">
        <f>IF(HP25="","",IF(HP25=【別紙３】!$E$35,"",IF(MONTH(HP25)=MONTH(HP25+1),HP25+1,"")))</f>
        <v/>
      </c>
      <c r="HQ26" s="13" t="str">
        <f>IF(COUNTIF(祝日一覧!$E$2:$E$142,HP26),"○",IF(HT26&lt;&gt;"","○",""))</f>
        <v/>
      </c>
      <c r="HR26" s="26"/>
      <c r="HS26" s="56" t="str">
        <f t="shared" si="95"/>
        <v/>
      </c>
      <c r="HT26" s="56"/>
      <c r="HU26" s="153"/>
      <c r="HV26" s="154"/>
      <c r="HW26" s="9"/>
      <c r="HX26" s="151"/>
      <c r="HY26" s="152"/>
      <c r="HZ26" s="9"/>
      <c r="IA26" s="18"/>
      <c r="IB26" s="72" t="str">
        <f t="shared" si="18"/>
        <v/>
      </c>
      <c r="IC26" s="16" t="str">
        <f>IF(IC25="","",IF(IC25=【別紙３】!$E$35,"",IF(MONTH(IC25)=MONTH(IC25+1),IC25+1,"")))</f>
        <v/>
      </c>
      <c r="ID26" s="13" t="str">
        <f>IF(COUNTIF(祝日一覧!$E$2:$E$142,IC26),"○",IF(IG26&lt;&gt;"","○",""))</f>
        <v/>
      </c>
      <c r="IE26" s="26"/>
      <c r="IF26" s="56" t="str">
        <f t="shared" si="96"/>
        <v/>
      </c>
      <c r="IG26" s="56"/>
      <c r="IH26" s="153"/>
      <c r="II26" s="154"/>
      <c r="IJ26" s="9"/>
      <c r="IK26" s="151"/>
      <c r="IL26" s="152"/>
      <c r="IM26" s="9"/>
      <c r="IN26" s="18"/>
      <c r="IO26" s="72" t="str">
        <f t="shared" si="19"/>
        <v/>
      </c>
      <c r="IP26" s="16" t="str">
        <f>IF(IP25="","",IF(IP25=【別紙３】!$E$35,"",IF(MONTH(IP25)=MONTH(IP25+1),IP25+1,"")))</f>
        <v/>
      </c>
      <c r="IQ26" s="13" t="str">
        <f>IF(COUNTIF(祝日一覧!$E$2:$E$142,IP26),"○",IF(IT26&lt;&gt;"","○",""))</f>
        <v/>
      </c>
      <c r="IR26" s="26"/>
      <c r="IS26" s="56" t="str">
        <f t="shared" si="97"/>
        <v/>
      </c>
      <c r="IT26" s="56"/>
      <c r="IU26" s="153"/>
      <c r="IV26" s="154"/>
      <c r="IW26" s="9"/>
      <c r="IX26" s="151"/>
      <c r="IY26" s="152"/>
      <c r="IZ26" s="9"/>
      <c r="JA26" s="18"/>
      <c r="JB26" s="72" t="str">
        <f t="shared" si="20"/>
        <v/>
      </c>
      <c r="JC26" s="16" t="str">
        <f>IF(JC25="","",IF(JC25=【別紙３】!$E$35,"",IF(MONTH(JC25)=MONTH(JC25+1),JC25+1,"")))</f>
        <v/>
      </c>
      <c r="JD26" s="13" t="str">
        <f>IF(COUNTIF(祝日一覧!$E$2:$E$142,JC26),"○",IF(JG26&lt;&gt;"","○",""))</f>
        <v/>
      </c>
      <c r="JE26" s="26"/>
      <c r="JF26" s="56" t="str">
        <f t="shared" si="98"/>
        <v/>
      </c>
      <c r="JG26" s="56"/>
      <c r="JH26" s="153"/>
      <c r="JI26" s="154"/>
      <c r="JJ26" s="9"/>
      <c r="JK26" s="151"/>
      <c r="JL26" s="152"/>
      <c r="JM26" s="9"/>
      <c r="JN26" s="18"/>
      <c r="JO26" s="72" t="str">
        <f t="shared" si="21"/>
        <v/>
      </c>
      <c r="JP26" s="16" t="str">
        <f>IF(JP25="","",IF(JP25=【別紙３】!$E$35,"",IF(MONTH(JP25)=MONTH(JP25+1),JP25+1,"")))</f>
        <v/>
      </c>
      <c r="JQ26" s="13" t="str">
        <f>IF(COUNTIF(祝日一覧!$E$2:$E$142,JP26),"○",IF(JT26&lt;&gt;"","○",""))</f>
        <v/>
      </c>
      <c r="JR26" s="26"/>
      <c r="JS26" s="56" t="str">
        <f t="shared" si="99"/>
        <v/>
      </c>
      <c r="JT26" s="56"/>
      <c r="JU26" s="153"/>
      <c r="JV26" s="154"/>
      <c r="JW26" s="9"/>
      <c r="JX26" s="151"/>
      <c r="JY26" s="152"/>
      <c r="JZ26" s="9"/>
      <c r="KA26" s="18"/>
      <c r="KB26" s="72" t="str">
        <f t="shared" si="22"/>
        <v/>
      </c>
      <c r="KC26" s="16" t="str">
        <f>IF(KC25="","",IF(KC25=【別紙３】!$E$35,"",IF(MONTH(KC25)=MONTH(KC25+1),KC25+1,"")))</f>
        <v/>
      </c>
      <c r="KD26" s="13" t="str">
        <f>IF(COUNTIF(祝日一覧!$E$2:$E$142,KC26),"○",IF(KG26&lt;&gt;"","○",""))</f>
        <v/>
      </c>
      <c r="KE26" s="26"/>
      <c r="KF26" s="56" t="str">
        <f t="shared" si="100"/>
        <v/>
      </c>
      <c r="KG26" s="56"/>
      <c r="KH26" s="153"/>
      <c r="KI26" s="154"/>
      <c r="KJ26" s="9"/>
      <c r="KK26" s="151"/>
      <c r="KL26" s="152"/>
      <c r="KM26" s="9"/>
      <c r="KN26" s="18"/>
      <c r="KO26" s="72" t="str">
        <f t="shared" si="23"/>
        <v/>
      </c>
      <c r="KP26" s="16" t="str">
        <f>IF(KP25="","",IF(KP25=【別紙３】!$E$35,"",IF(MONTH(KP25)=MONTH(KP25+1),KP25+1,"")))</f>
        <v/>
      </c>
      <c r="KQ26" s="13" t="str">
        <f>IF(COUNTIF(祝日一覧!$E$2:$E$142,KP26),"○",IF(KT26&lt;&gt;"","○",""))</f>
        <v/>
      </c>
      <c r="KR26" s="26"/>
      <c r="KS26" s="56" t="str">
        <f t="shared" si="101"/>
        <v/>
      </c>
      <c r="KT26" s="56"/>
      <c r="KU26" s="153"/>
      <c r="KV26" s="154"/>
      <c r="KW26" s="9"/>
      <c r="KX26" s="151"/>
      <c r="KY26" s="152"/>
      <c r="KZ26" s="9"/>
      <c r="LA26" s="18"/>
      <c r="LB26" s="72" t="str">
        <f t="shared" si="24"/>
        <v/>
      </c>
      <c r="LC26" s="16" t="str">
        <f>IF(LC25="","",IF(LC25=【別紙３】!$E$35,"",IF(MONTH(LC25)=MONTH(LC25+1),LC25+1,"")))</f>
        <v/>
      </c>
      <c r="LD26" s="13" t="str">
        <f>IF(COUNTIF(祝日一覧!$E$2:$E$142,LC26),"○",IF(LG26&lt;&gt;"","○",""))</f>
        <v/>
      </c>
      <c r="LE26" s="26"/>
      <c r="LF26" s="56" t="str">
        <f t="shared" si="102"/>
        <v/>
      </c>
      <c r="LG26" s="56"/>
      <c r="LH26" s="153"/>
      <c r="LI26" s="154"/>
      <c r="LJ26" s="9"/>
      <c r="LK26" s="151"/>
      <c r="LL26" s="152"/>
      <c r="LM26" s="9"/>
      <c r="LN26" s="18"/>
      <c r="LO26" s="72" t="str">
        <f t="shared" si="25"/>
        <v/>
      </c>
      <c r="LP26" s="16" t="str">
        <f>IF(LP25="","",IF(LP25=【別紙３】!$E$35,"",IF(MONTH(LP25)=MONTH(LP25+1),LP25+1,"")))</f>
        <v/>
      </c>
      <c r="LQ26" s="13" t="str">
        <f>IF(COUNTIF(祝日一覧!$E$2:$E$142,LP26),"○",IF(LT26&lt;&gt;"","○",""))</f>
        <v/>
      </c>
      <c r="LR26" s="26"/>
      <c r="LS26" s="56" t="str">
        <f t="shared" si="103"/>
        <v/>
      </c>
      <c r="LT26" s="56"/>
      <c r="LU26" s="153"/>
      <c r="LV26" s="154"/>
      <c r="LW26" s="9"/>
      <c r="LX26" s="151"/>
      <c r="LY26" s="152"/>
      <c r="LZ26" s="9"/>
      <c r="MA26" s="18"/>
      <c r="MB26" s="72" t="str">
        <f t="shared" si="26"/>
        <v/>
      </c>
      <c r="MC26" s="16" t="str">
        <f>IF(MC25="","",IF(MC25=【別紙３】!$E$35,"",IF(MONTH(MC25)=MONTH(MC25+1),MC25+1,"")))</f>
        <v/>
      </c>
      <c r="MD26" s="13" t="str">
        <f>IF(COUNTIF(祝日一覧!$E$2:$E$142,MC26),"○",IF(MG26&lt;&gt;"","○",""))</f>
        <v/>
      </c>
      <c r="ME26" s="26"/>
      <c r="MF26" s="56" t="str">
        <f t="shared" si="104"/>
        <v/>
      </c>
      <c r="MG26" s="56"/>
      <c r="MH26" s="153"/>
      <c r="MI26" s="154"/>
      <c r="MJ26" s="9"/>
      <c r="MK26" s="151"/>
      <c r="ML26" s="152"/>
      <c r="MM26" s="9"/>
      <c r="MN26" s="18"/>
      <c r="MO26" s="72" t="str">
        <f t="shared" si="27"/>
        <v/>
      </c>
      <c r="MP26" s="16" t="str">
        <f>IF(MP25="","",IF(MP25=【別紙３】!$E$35,"",IF(MONTH(MP25)=MONTH(MP25+1),MP25+1,"")))</f>
        <v/>
      </c>
      <c r="MQ26" s="13" t="str">
        <f>IF(COUNTIF(祝日一覧!$E$2:$E$142,MP26),"○",IF(MT26&lt;&gt;"","○",""))</f>
        <v/>
      </c>
      <c r="MR26" s="26"/>
      <c r="MS26" s="56" t="str">
        <f t="shared" si="105"/>
        <v/>
      </c>
      <c r="MT26" s="56"/>
      <c r="MU26" s="153"/>
      <c r="MV26" s="154"/>
      <c r="MW26" s="9"/>
      <c r="MX26" s="151"/>
      <c r="MY26" s="152"/>
      <c r="MZ26" s="9"/>
      <c r="NA26" s="18"/>
      <c r="NB26" s="72" t="str">
        <f t="shared" si="28"/>
        <v/>
      </c>
      <c r="NC26" s="16" t="str">
        <f>IF(NC25="","",IF(NC25=【別紙３】!$E$35,"",IF(MONTH(NC25)=MONTH(NC25+1),NC25+1,"")))</f>
        <v/>
      </c>
      <c r="ND26" s="13" t="str">
        <f>IF(COUNTIF(祝日一覧!$E$2:$E$142,NC26),"○",IF(NG26&lt;&gt;"","○",""))</f>
        <v/>
      </c>
      <c r="NE26" s="26"/>
      <c r="NF26" s="56" t="str">
        <f t="shared" si="106"/>
        <v/>
      </c>
      <c r="NG26" s="56"/>
      <c r="NH26" s="153"/>
      <c r="NI26" s="154"/>
      <c r="NJ26" s="9"/>
      <c r="NK26" s="151"/>
      <c r="NL26" s="152"/>
      <c r="NM26" s="9"/>
      <c r="NN26" s="18"/>
      <c r="NO26" s="72" t="str">
        <f t="shared" si="29"/>
        <v/>
      </c>
      <c r="NP26" s="16" t="str">
        <f>IF(NP25="","",IF(NP25=【別紙３】!$E$35,"",IF(MONTH(NP25)=MONTH(NP25+1),NP25+1,"")))</f>
        <v/>
      </c>
      <c r="NQ26" s="13" t="str">
        <f>IF(COUNTIF(祝日一覧!$E$2:$E$142,NP26),"○",IF(NT26&lt;&gt;"","○",""))</f>
        <v/>
      </c>
      <c r="NR26" s="26"/>
      <c r="NS26" s="56" t="str">
        <f t="shared" si="107"/>
        <v/>
      </c>
      <c r="NT26" s="56"/>
      <c r="NU26" s="153"/>
      <c r="NV26" s="154"/>
      <c r="NW26" s="9"/>
      <c r="NX26" s="151"/>
      <c r="NY26" s="152"/>
      <c r="NZ26" s="9"/>
      <c r="OA26" s="18"/>
      <c r="OB26" s="72" t="str">
        <f t="shared" si="30"/>
        <v/>
      </c>
      <c r="OC26" s="16" t="str">
        <f>IF(OC25="","",IF(OC25=【別紙３】!$E$35,"",IF(MONTH(OC25)=MONTH(OC25+1),OC25+1,"")))</f>
        <v/>
      </c>
      <c r="OD26" s="13" t="str">
        <f>IF(COUNTIF(祝日一覧!$E$2:$E$142,OC26),"○",IF(OG26&lt;&gt;"","○",""))</f>
        <v/>
      </c>
      <c r="OE26" s="26"/>
      <c r="OF26" s="56" t="str">
        <f t="shared" si="108"/>
        <v/>
      </c>
      <c r="OG26" s="56"/>
      <c r="OH26" s="153"/>
      <c r="OI26" s="154"/>
      <c r="OJ26" s="9"/>
      <c r="OK26" s="151"/>
      <c r="OL26" s="152"/>
      <c r="OM26" s="9"/>
      <c r="ON26" s="18"/>
      <c r="OO26" s="72" t="str">
        <f t="shared" si="31"/>
        <v/>
      </c>
      <c r="OP26" s="16" t="str">
        <f>IF(OP25="","",IF(OP25=【別紙３】!$E$35,"",IF(MONTH(OP25)=MONTH(OP25+1),OP25+1,"")))</f>
        <v/>
      </c>
      <c r="OQ26" s="13" t="str">
        <f>IF(COUNTIF(祝日一覧!$E$2:$E$142,OP26),"○",IF(OT26&lt;&gt;"","○",""))</f>
        <v/>
      </c>
      <c r="OR26" s="26"/>
      <c r="OS26" s="56" t="str">
        <f t="shared" si="109"/>
        <v/>
      </c>
      <c r="OT26" s="56"/>
      <c r="OU26" s="153"/>
      <c r="OV26" s="154"/>
      <c r="OW26" s="9"/>
      <c r="OX26" s="151"/>
      <c r="OY26" s="152"/>
      <c r="OZ26" s="9"/>
      <c r="PA26" s="18"/>
      <c r="PB26" s="72" t="str">
        <f t="shared" si="32"/>
        <v/>
      </c>
      <c r="PC26" s="16" t="str">
        <f>IF(PC25="","",IF(PC25=【別紙３】!$E$35,"",IF(MONTH(PC25)=MONTH(PC25+1),PC25+1,"")))</f>
        <v/>
      </c>
      <c r="PD26" s="13" t="str">
        <f>IF(COUNTIF(祝日一覧!$E$2:$E$142,PC26),"○",IF(PG26&lt;&gt;"","○",""))</f>
        <v/>
      </c>
      <c r="PE26" s="26"/>
      <c r="PF26" s="56" t="str">
        <f t="shared" si="110"/>
        <v/>
      </c>
      <c r="PG26" s="56"/>
      <c r="PH26" s="153"/>
      <c r="PI26" s="154"/>
      <c r="PJ26" s="9"/>
      <c r="PK26" s="151"/>
      <c r="PL26" s="152"/>
      <c r="PM26" s="9"/>
      <c r="PN26" s="18"/>
      <c r="PO26" s="72" t="str">
        <f t="shared" si="33"/>
        <v/>
      </c>
      <c r="PP26" s="16" t="str">
        <f>IF(PP25="","",IF(PP25=【別紙３】!$E$35,"",IF(MONTH(PP25)=MONTH(PP25+1),PP25+1,"")))</f>
        <v/>
      </c>
      <c r="PQ26" s="13" t="str">
        <f>IF(COUNTIF(祝日一覧!$E$2:$E$142,PP26),"○",IF(PT26&lt;&gt;"","○",""))</f>
        <v/>
      </c>
      <c r="PR26" s="26"/>
      <c r="PS26" s="56" t="str">
        <f t="shared" si="111"/>
        <v/>
      </c>
      <c r="PT26" s="56"/>
      <c r="PU26" s="153"/>
      <c r="PV26" s="154"/>
      <c r="PW26" s="9"/>
      <c r="PX26" s="151"/>
      <c r="PY26" s="152"/>
      <c r="PZ26" s="9"/>
      <c r="QA26" s="18"/>
      <c r="QB26" s="72" t="str">
        <f t="shared" si="34"/>
        <v/>
      </c>
      <c r="QC26" s="16" t="str">
        <f>IF(QC25="","",IF(QC25=【別紙３】!$E$35,"",IF(MONTH(QC25)=MONTH(QC25+1),QC25+1,"")))</f>
        <v/>
      </c>
      <c r="QD26" s="13" t="str">
        <f>IF(COUNTIF(祝日一覧!$E$2:$E$142,QC26),"○",IF(QG26&lt;&gt;"","○",""))</f>
        <v/>
      </c>
      <c r="QE26" s="26"/>
      <c r="QF26" s="56" t="str">
        <f t="shared" si="112"/>
        <v/>
      </c>
      <c r="QG26" s="56"/>
      <c r="QH26" s="153"/>
      <c r="QI26" s="154"/>
      <c r="QJ26" s="9"/>
      <c r="QK26" s="151"/>
      <c r="QL26" s="152"/>
      <c r="QM26" s="9"/>
      <c r="QN26" s="18"/>
      <c r="QO26" s="72" t="str">
        <f t="shared" si="35"/>
        <v/>
      </c>
      <c r="QP26" s="16" t="str">
        <f>IF(QP25="","",IF(QP25=【別紙３】!$E$35,"",IF(MONTH(QP25)=MONTH(QP25+1),QP25+1,"")))</f>
        <v/>
      </c>
      <c r="QQ26" s="13" t="str">
        <f>IF(COUNTIF(祝日一覧!$E$2:$E$142,QP26),"○",IF(QT26&lt;&gt;"","○",""))</f>
        <v/>
      </c>
      <c r="QR26" s="26"/>
      <c r="QS26" s="56" t="str">
        <f t="shared" si="113"/>
        <v/>
      </c>
      <c r="QT26" s="56"/>
      <c r="QU26" s="153"/>
      <c r="QV26" s="154"/>
      <c r="QW26" s="9"/>
      <c r="QX26" s="151"/>
      <c r="QY26" s="152"/>
      <c r="QZ26" s="9"/>
      <c r="RA26" s="18"/>
      <c r="RB26" s="72" t="str">
        <f t="shared" si="36"/>
        <v/>
      </c>
      <c r="RC26" s="16" t="str">
        <f>IF(RC25="","",IF(RC25=【別紙３】!$E$35,"",IF(MONTH(RC25)=MONTH(RC25+1),RC25+1,"")))</f>
        <v/>
      </c>
      <c r="RD26" s="13" t="str">
        <f>IF(COUNTIF(祝日一覧!$E$2:$E$142,RC26),"○",IF(RG26&lt;&gt;"","○",""))</f>
        <v/>
      </c>
      <c r="RE26" s="26"/>
      <c r="RF26" s="56" t="str">
        <f t="shared" si="114"/>
        <v/>
      </c>
      <c r="RG26" s="56"/>
      <c r="RH26" s="153"/>
      <c r="RI26" s="154"/>
      <c r="RJ26" s="9"/>
      <c r="RK26" s="151"/>
      <c r="RL26" s="152"/>
      <c r="RM26" s="9"/>
      <c r="RN26" s="18"/>
      <c r="RO26" s="72" t="str">
        <f t="shared" si="37"/>
        <v/>
      </c>
      <c r="RP26" s="16" t="str">
        <f>IF(RP25="","",IF(RP25=【別紙３】!$E$35,"",IF(MONTH(RP25)=MONTH(RP25+1),RP25+1,"")))</f>
        <v/>
      </c>
      <c r="RQ26" s="13" t="str">
        <f>IF(COUNTIF(祝日一覧!$E$2:$E$142,RP26),"○",IF(RT26&lt;&gt;"","○",""))</f>
        <v/>
      </c>
      <c r="RR26" s="26"/>
      <c r="RS26" s="56" t="str">
        <f t="shared" si="115"/>
        <v/>
      </c>
      <c r="RT26" s="56"/>
      <c r="RU26" s="153"/>
      <c r="RV26" s="154"/>
      <c r="RW26" s="9"/>
      <c r="RX26" s="151"/>
      <c r="RY26" s="152"/>
      <c r="RZ26" s="9"/>
      <c r="SA26" s="18"/>
      <c r="SB26" s="72" t="str">
        <f t="shared" si="38"/>
        <v/>
      </c>
      <c r="SC26" s="16" t="str">
        <f>IF(SC25="","",IF(SC25=【別紙３】!$E$35,"",IF(MONTH(SC25)=MONTH(SC25+1),SC25+1,"")))</f>
        <v/>
      </c>
      <c r="SD26" s="13" t="str">
        <f>IF(COUNTIF(祝日一覧!$E$2:$E$142,SC26),"○",IF(SG26&lt;&gt;"","○",""))</f>
        <v/>
      </c>
      <c r="SE26" s="26"/>
      <c r="SF26" s="56" t="str">
        <f t="shared" si="116"/>
        <v/>
      </c>
      <c r="SG26" s="56"/>
      <c r="SH26" s="153"/>
      <c r="SI26" s="154"/>
      <c r="SJ26" s="9"/>
      <c r="SK26" s="151"/>
      <c r="SL26" s="152"/>
      <c r="SM26" s="9"/>
    </row>
    <row r="27" spans="1:507" ht="15.6" customHeight="1">
      <c r="A27" s="18"/>
      <c r="B27" s="15" t="str">
        <f t="shared" si="0"/>
        <v/>
      </c>
      <c r="C27" s="16" t="str">
        <f t="shared" si="78"/>
        <v/>
      </c>
      <c r="D27" s="13" t="str">
        <f>IF(COUNTIF(祝日一覧!$E$2:$E$142,C27),"○",IF(G27&lt;&gt;"","○",""))</f>
        <v/>
      </c>
      <c r="E27" s="27"/>
      <c r="F27" s="56" t="str">
        <f t="shared" si="39"/>
        <v/>
      </c>
      <c r="G27" s="56"/>
      <c r="H27" s="153"/>
      <c r="I27" s="154"/>
      <c r="J27" s="54"/>
      <c r="K27" s="145"/>
      <c r="L27" s="145"/>
      <c r="M27" s="9"/>
      <c r="N27" s="18"/>
      <c r="O27" s="15" t="str">
        <f t="shared" si="1"/>
        <v>木</v>
      </c>
      <c r="P27" s="16">
        <f>IF(P26="","",IF(P26=【別紙３】!$E$35,"",IF(MONTH(P26)=MONTH(P26+1),P26+1,"")))</f>
        <v>44427</v>
      </c>
      <c r="Q27" s="13" t="str">
        <f>IF(COUNTIF(祝日一覧!$E$2:$E$142,P27),"○",IF(T27&lt;&gt;"","○",""))</f>
        <v/>
      </c>
      <c r="R27" s="27"/>
      <c r="S27" s="56" t="str">
        <f t="shared" si="79"/>
        <v/>
      </c>
      <c r="T27" s="56"/>
      <c r="U27" s="153"/>
      <c r="V27" s="154"/>
      <c r="W27" s="9"/>
      <c r="Z27" s="9"/>
      <c r="AA27" s="18"/>
      <c r="AB27" s="15" t="str">
        <f t="shared" si="2"/>
        <v>日</v>
      </c>
      <c r="AC27" s="16">
        <f>IF(AC26="","",IF(AC26=【別紙３】!$E$35,"",IF(MONTH(AC26)=MONTH(AC26+1),AC26+1,"")))</f>
        <v>44458</v>
      </c>
      <c r="AD27" s="13" t="str">
        <f>IF(COUNTIF(祝日一覧!$E$2:$E$142,AC27),"○",IF(AG27&lt;&gt;"","○",""))</f>
        <v/>
      </c>
      <c r="AE27" s="27"/>
      <c r="AF27" s="56" t="str">
        <f t="shared" si="80"/>
        <v>○</v>
      </c>
      <c r="AG27" s="56"/>
      <c r="AH27" s="153"/>
      <c r="AI27" s="154"/>
      <c r="AJ27" s="9"/>
      <c r="AM27" s="9"/>
      <c r="AN27" s="18"/>
      <c r="AO27" s="15" t="str">
        <f t="shared" si="3"/>
        <v>火</v>
      </c>
      <c r="AP27" s="16">
        <f>IF(AP26="","",IF(AP26=【別紙３】!$E$35,"",IF(MONTH(AP26)=MONTH(AP26+1),AP26+1,"")))</f>
        <v>44488</v>
      </c>
      <c r="AQ27" s="13" t="str">
        <f>IF(COUNTIF(祝日一覧!$E$2:$E$142,AP27),"○",IF(AT27&lt;&gt;"","○",""))</f>
        <v/>
      </c>
      <c r="AR27" s="27"/>
      <c r="AS27" s="56" t="str">
        <f t="shared" si="81"/>
        <v/>
      </c>
      <c r="AT27" s="56"/>
      <c r="AU27" s="153"/>
      <c r="AV27" s="154"/>
      <c r="AW27" s="9"/>
      <c r="AZ27" s="9"/>
      <c r="BA27" s="18"/>
      <c r="BB27" s="15" t="str">
        <f t="shared" si="4"/>
        <v>金</v>
      </c>
      <c r="BC27" s="16">
        <f>IF(BC26="","",IF(BC26=【別紙３】!$E$35,"",IF(MONTH(BC26)=MONTH(BC26+1),BC26+1,"")))</f>
        <v>44519</v>
      </c>
      <c r="BD27" s="13" t="str">
        <f>IF(COUNTIF(祝日一覧!$E$2:$E$142,BC27),"○",IF(BG27&lt;&gt;"","○",""))</f>
        <v/>
      </c>
      <c r="BE27" s="27"/>
      <c r="BF27" s="56" t="str">
        <f t="shared" si="82"/>
        <v/>
      </c>
      <c r="BG27" s="56"/>
      <c r="BH27" s="153"/>
      <c r="BI27" s="154"/>
      <c r="BJ27" s="9"/>
      <c r="BM27" s="9"/>
      <c r="BN27" s="18"/>
      <c r="BO27" s="15" t="str">
        <f t="shared" si="5"/>
        <v>日</v>
      </c>
      <c r="BP27" s="16">
        <f>IF(BP26="","",IF(BP26=【別紙３】!$E$35,"",IF(MONTH(BP26)=MONTH(BP26+1),BP26+1,"")))</f>
        <v>44549</v>
      </c>
      <c r="BQ27" s="13" t="str">
        <f>IF(COUNTIF(祝日一覧!$E$2:$E$142,BP27),"○",IF(BT27&lt;&gt;"","○",""))</f>
        <v/>
      </c>
      <c r="BR27" s="27"/>
      <c r="BS27" s="56" t="str">
        <f t="shared" si="83"/>
        <v>○</v>
      </c>
      <c r="BT27" s="56"/>
      <c r="BU27" s="153"/>
      <c r="BV27" s="154"/>
      <c r="BW27" s="9"/>
      <c r="BZ27" s="9"/>
      <c r="CA27" s="18"/>
      <c r="CB27" s="15" t="str">
        <f t="shared" si="6"/>
        <v/>
      </c>
      <c r="CC27" s="16" t="str">
        <f>IF(CC26="","",IF(CC26=【別紙３】!$E$35,"",IF(MONTH(CC26)=MONTH(CC26+1),CC26+1,"")))</f>
        <v/>
      </c>
      <c r="CD27" s="13" t="str">
        <f>IF(COUNTIF(祝日一覧!$E$2:$E$142,CC27),"○",IF(CG27&lt;&gt;"","○",""))</f>
        <v/>
      </c>
      <c r="CE27" s="27"/>
      <c r="CF27" s="56" t="str">
        <f t="shared" si="84"/>
        <v/>
      </c>
      <c r="CG27" s="56"/>
      <c r="CH27" s="153"/>
      <c r="CI27" s="154"/>
      <c r="CJ27" s="9"/>
      <c r="CM27" s="9"/>
      <c r="CN27" s="18"/>
      <c r="CO27" s="15" t="str">
        <f t="shared" si="7"/>
        <v/>
      </c>
      <c r="CP27" s="16" t="str">
        <f>IF(CP26="","",IF(CP26=【別紙３】!$E$35,"",IF(MONTH(CP26)=MONTH(CP26+1),CP26+1,"")))</f>
        <v/>
      </c>
      <c r="CQ27" s="13" t="str">
        <f>IF(COUNTIF(祝日一覧!$E$2:$E$142,CP27),"○",IF(CT27&lt;&gt;"","○",""))</f>
        <v/>
      </c>
      <c r="CR27" s="27"/>
      <c r="CS27" s="56" t="str">
        <f t="shared" si="85"/>
        <v/>
      </c>
      <c r="CT27" s="56"/>
      <c r="CU27" s="153"/>
      <c r="CV27" s="154"/>
      <c r="CW27" s="9"/>
      <c r="CZ27" s="9"/>
      <c r="DA27" s="18"/>
      <c r="DB27" s="15" t="str">
        <f t="shared" si="8"/>
        <v/>
      </c>
      <c r="DC27" s="16" t="str">
        <f>IF(DC26="","",IF(DC26=【別紙３】!$E$35,"",IF(MONTH(DC26)=MONTH(DC26+1),DC26+1,"")))</f>
        <v/>
      </c>
      <c r="DD27" s="13" t="str">
        <f>IF(COUNTIF(祝日一覧!$E$2:$E$142,DC27),"○",IF(DG27&lt;&gt;"","○",""))</f>
        <v/>
      </c>
      <c r="DE27" s="27"/>
      <c r="DF27" s="56" t="str">
        <f t="shared" si="86"/>
        <v/>
      </c>
      <c r="DG27" s="56"/>
      <c r="DH27" s="153"/>
      <c r="DI27" s="154"/>
      <c r="DJ27" s="9"/>
      <c r="DM27" s="9"/>
      <c r="DN27" s="18"/>
      <c r="DO27" s="15" t="str">
        <f t="shared" si="9"/>
        <v/>
      </c>
      <c r="DP27" s="16" t="str">
        <f>IF(DP26="","",IF(DP26=【別紙３】!$E$35,"",IF(MONTH(DP26)=MONTH(DP26+1),DP26+1,"")))</f>
        <v/>
      </c>
      <c r="DQ27" s="13" t="str">
        <f>IF(COUNTIF(祝日一覧!$E$2:$E$142,DP27),"○",IF(DT27&lt;&gt;"","○",""))</f>
        <v/>
      </c>
      <c r="DR27" s="27"/>
      <c r="DS27" s="56" t="str">
        <f t="shared" si="87"/>
        <v/>
      </c>
      <c r="DT27" s="56"/>
      <c r="DU27" s="153"/>
      <c r="DV27" s="154"/>
      <c r="DW27" s="9"/>
      <c r="DZ27" s="9"/>
      <c r="EA27" s="18"/>
      <c r="EB27" s="15" t="str">
        <f t="shared" si="10"/>
        <v/>
      </c>
      <c r="EC27" s="16" t="str">
        <f>IF(EC26="","",IF(EC26=【別紙３】!$E$35,"",IF(MONTH(EC26)=MONTH(EC26+1),EC26+1,"")))</f>
        <v/>
      </c>
      <c r="ED27" s="13" t="str">
        <f>IF(COUNTIF(祝日一覧!$E$2:$E$142,EC27),"○",IF(EG27&lt;&gt;"","○",""))</f>
        <v/>
      </c>
      <c r="EE27" s="27"/>
      <c r="EF27" s="56" t="str">
        <f t="shared" si="88"/>
        <v/>
      </c>
      <c r="EG27" s="56"/>
      <c r="EH27" s="153"/>
      <c r="EI27" s="154"/>
      <c r="EJ27" s="9"/>
      <c r="EM27" s="9"/>
      <c r="EN27" s="18"/>
      <c r="EO27" s="15" t="str">
        <f t="shared" si="11"/>
        <v/>
      </c>
      <c r="EP27" s="16" t="str">
        <f>IF(EP26="","",IF(EP26=【別紙３】!$E$35,"",IF(MONTH(EP26)=MONTH(EP26+1),EP26+1,"")))</f>
        <v/>
      </c>
      <c r="EQ27" s="13" t="str">
        <f>IF(COUNTIF(祝日一覧!$E$2:$E$142,EP27),"○",IF(ET27&lt;&gt;"","○",""))</f>
        <v/>
      </c>
      <c r="ER27" s="27"/>
      <c r="ES27" s="56" t="str">
        <f t="shared" si="89"/>
        <v/>
      </c>
      <c r="ET27" s="56"/>
      <c r="EU27" s="153"/>
      <c r="EV27" s="154"/>
      <c r="EW27" s="9"/>
      <c r="EZ27" s="9"/>
      <c r="FA27" s="18"/>
      <c r="FB27" s="15" t="str">
        <f t="shared" si="12"/>
        <v/>
      </c>
      <c r="FC27" s="16" t="str">
        <f>IF(FC26="","",IF(FC26=【別紙３】!$E$35,"",IF(MONTH(FC26)=MONTH(FC26+1),FC26+1,"")))</f>
        <v/>
      </c>
      <c r="FD27" s="13" t="str">
        <f>IF(COUNTIF(祝日一覧!$E$2:$E$142,FC27),"○",IF(FG27&lt;&gt;"","○",""))</f>
        <v/>
      </c>
      <c r="FE27" s="27"/>
      <c r="FF27" s="56" t="str">
        <f t="shared" si="90"/>
        <v/>
      </c>
      <c r="FG27" s="56"/>
      <c r="FH27" s="153"/>
      <c r="FI27" s="154"/>
      <c r="FJ27" s="9"/>
      <c r="FM27" s="9"/>
      <c r="FN27" s="18"/>
      <c r="FO27" s="15" t="str">
        <f t="shared" si="13"/>
        <v/>
      </c>
      <c r="FP27" s="16" t="str">
        <f>IF(FP26="","",IF(FP26=【別紙３】!$E$35,"",IF(MONTH(FP26)=MONTH(FP26+1),FP26+1,"")))</f>
        <v/>
      </c>
      <c r="FQ27" s="13" t="str">
        <f>IF(COUNTIF(祝日一覧!$E$2:$E$142,FP27),"○",IF(FT27&lt;&gt;"","○",""))</f>
        <v/>
      </c>
      <c r="FR27" s="27"/>
      <c r="FS27" s="56" t="str">
        <f t="shared" si="91"/>
        <v/>
      </c>
      <c r="FT27" s="56"/>
      <c r="FU27" s="153"/>
      <c r="FV27" s="154"/>
      <c r="FW27" s="9"/>
      <c r="FZ27" s="9"/>
      <c r="GA27" s="18"/>
      <c r="GB27" s="15" t="str">
        <f t="shared" si="14"/>
        <v/>
      </c>
      <c r="GC27" s="16" t="str">
        <f>IF(GC26="","",IF(GC26=【別紙３】!$E$35,"",IF(MONTH(GC26)=MONTH(GC26+1),GC26+1,"")))</f>
        <v/>
      </c>
      <c r="GD27" s="13" t="str">
        <f>IF(COUNTIF(祝日一覧!$E$2:$E$142,GC27),"○",IF(GG27&lt;&gt;"","○",""))</f>
        <v/>
      </c>
      <c r="GE27" s="26"/>
      <c r="GF27" s="56" t="str">
        <f t="shared" si="92"/>
        <v/>
      </c>
      <c r="GG27" s="56"/>
      <c r="GH27" s="153"/>
      <c r="GI27" s="154"/>
      <c r="GJ27" s="9"/>
      <c r="GM27" s="9"/>
      <c r="GN27" s="18"/>
      <c r="GO27" s="15" t="str">
        <f t="shared" si="15"/>
        <v/>
      </c>
      <c r="GP27" s="16" t="str">
        <f>IF(GP26="","",IF(GP26=【別紙３】!$E$35,"",IF(MONTH(GP26)=MONTH(GP26+1),GP26+1,"")))</f>
        <v/>
      </c>
      <c r="GQ27" s="13" t="str">
        <f>IF(COUNTIF(祝日一覧!$E$2:$E$142,GP27),"○",IF(GT27&lt;&gt;"","○",""))</f>
        <v/>
      </c>
      <c r="GR27" s="26"/>
      <c r="GS27" s="56" t="str">
        <f t="shared" si="93"/>
        <v/>
      </c>
      <c r="GT27" s="56"/>
      <c r="GU27" s="153"/>
      <c r="GV27" s="154"/>
      <c r="GW27" s="9"/>
      <c r="GZ27" s="9"/>
      <c r="HA27" s="18"/>
      <c r="HB27" s="15" t="str">
        <f t="shared" si="16"/>
        <v/>
      </c>
      <c r="HC27" s="16" t="str">
        <f>IF(HC26="","",IF(HC26=【別紙３】!$E$35,"",IF(MONTH(HC26)=MONTH(HC26+1),HC26+1,"")))</f>
        <v/>
      </c>
      <c r="HD27" s="13" t="str">
        <f>IF(COUNTIF(祝日一覧!$E$2:$E$142,HC27),"○",IF(HG27&lt;&gt;"","○",""))</f>
        <v/>
      </c>
      <c r="HE27" s="27"/>
      <c r="HF27" s="56" t="str">
        <f t="shared" si="94"/>
        <v/>
      </c>
      <c r="HG27" s="56"/>
      <c r="HH27" s="153"/>
      <c r="HI27" s="154"/>
      <c r="HJ27" s="9"/>
      <c r="HM27" s="9"/>
      <c r="HN27" s="18"/>
      <c r="HO27" s="72" t="str">
        <f t="shared" si="17"/>
        <v/>
      </c>
      <c r="HP27" s="16" t="str">
        <f>IF(HP26="","",IF(HP26=【別紙３】!$E$35,"",IF(MONTH(HP26)=MONTH(HP26+1),HP26+1,"")))</f>
        <v/>
      </c>
      <c r="HQ27" s="13" t="str">
        <f>IF(COUNTIF(祝日一覧!$E$2:$E$142,HP27),"○",IF(HT27&lt;&gt;"","○",""))</f>
        <v/>
      </c>
      <c r="HR27" s="26"/>
      <c r="HS27" s="56" t="str">
        <f t="shared" si="95"/>
        <v/>
      </c>
      <c r="HT27" s="56"/>
      <c r="HU27" s="153"/>
      <c r="HV27" s="154"/>
      <c r="HW27" s="9"/>
      <c r="HZ27" s="9"/>
      <c r="IA27" s="18"/>
      <c r="IB27" s="72" t="str">
        <f t="shared" si="18"/>
        <v/>
      </c>
      <c r="IC27" s="16" t="str">
        <f>IF(IC26="","",IF(IC26=【別紙３】!$E$35,"",IF(MONTH(IC26)=MONTH(IC26+1),IC26+1,"")))</f>
        <v/>
      </c>
      <c r="ID27" s="13" t="str">
        <f>IF(COUNTIF(祝日一覧!$E$2:$E$142,IC27),"○",IF(IG27&lt;&gt;"","○",""))</f>
        <v/>
      </c>
      <c r="IE27" s="26"/>
      <c r="IF27" s="56" t="str">
        <f t="shared" si="96"/>
        <v/>
      </c>
      <c r="IG27" s="56"/>
      <c r="IH27" s="153"/>
      <c r="II27" s="154"/>
      <c r="IJ27" s="9"/>
      <c r="IM27" s="9"/>
      <c r="IN27" s="18"/>
      <c r="IO27" s="72" t="str">
        <f t="shared" si="19"/>
        <v/>
      </c>
      <c r="IP27" s="16" t="str">
        <f>IF(IP26="","",IF(IP26=【別紙３】!$E$35,"",IF(MONTH(IP26)=MONTH(IP26+1),IP26+1,"")))</f>
        <v/>
      </c>
      <c r="IQ27" s="13" t="str">
        <f>IF(COUNTIF(祝日一覧!$E$2:$E$142,IP27),"○",IF(IT27&lt;&gt;"","○",""))</f>
        <v/>
      </c>
      <c r="IR27" s="26"/>
      <c r="IS27" s="56" t="str">
        <f t="shared" si="97"/>
        <v/>
      </c>
      <c r="IT27" s="56"/>
      <c r="IU27" s="153"/>
      <c r="IV27" s="154"/>
      <c r="IW27" s="9"/>
      <c r="IZ27" s="9"/>
      <c r="JA27" s="18"/>
      <c r="JB27" s="72" t="str">
        <f t="shared" si="20"/>
        <v/>
      </c>
      <c r="JC27" s="16" t="str">
        <f>IF(JC26="","",IF(JC26=【別紙３】!$E$35,"",IF(MONTH(JC26)=MONTH(JC26+1),JC26+1,"")))</f>
        <v/>
      </c>
      <c r="JD27" s="13" t="str">
        <f>IF(COUNTIF(祝日一覧!$E$2:$E$142,JC27),"○",IF(JG27&lt;&gt;"","○",""))</f>
        <v/>
      </c>
      <c r="JE27" s="26"/>
      <c r="JF27" s="56" t="str">
        <f t="shared" si="98"/>
        <v/>
      </c>
      <c r="JG27" s="56"/>
      <c r="JH27" s="153"/>
      <c r="JI27" s="154"/>
      <c r="JJ27" s="9"/>
      <c r="JM27" s="9"/>
      <c r="JN27" s="18"/>
      <c r="JO27" s="72" t="str">
        <f t="shared" si="21"/>
        <v/>
      </c>
      <c r="JP27" s="16" t="str">
        <f>IF(JP26="","",IF(JP26=【別紙３】!$E$35,"",IF(MONTH(JP26)=MONTH(JP26+1),JP26+1,"")))</f>
        <v/>
      </c>
      <c r="JQ27" s="13" t="str">
        <f>IF(COUNTIF(祝日一覧!$E$2:$E$142,JP27),"○",IF(JT27&lt;&gt;"","○",""))</f>
        <v/>
      </c>
      <c r="JR27" s="26"/>
      <c r="JS27" s="56" t="str">
        <f t="shared" si="99"/>
        <v/>
      </c>
      <c r="JT27" s="56"/>
      <c r="JU27" s="153"/>
      <c r="JV27" s="154"/>
      <c r="JW27" s="9"/>
      <c r="JZ27" s="9"/>
      <c r="KA27" s="18"/>
      <c r="KB27" s="72" t="str">
        <f t="shared" si="22"/>
        <v/>
      </c>
      <c r="KC27" s="16" t="str">
        <f>IF(KC26="","",IF(KC26=【別紙３】!$E$35,"",IF(MONTH(KC26)=MONTH(KC26+1),KC26+1,"")))</f>
        <v/>
      </c>
      <c r="KD27" s="13" t="str">
        <f>IF(COUNTIF(祝日一覧!$E$2:$E$142,KC27),"○",IF(KG27&lt;&gt;"","○",""))</f>
        <v/>
      </c>
      <c r="KE27" s="26"/>
      <c r="KF27" s="56" t="str">
        <f t="shared" si="100"/>
        <v/>
      </c>
      <c r="KG27" s="56"/>
      <c r="KH27" s="153"/>
      <c r="KI27" s="154"/>
      <c r="KJ27" s="9"/>
      <c r="KM27" s="9"/>
      <c r="KN27" s="18"/>
      <c r="KO27" s="72" t="str">
        <f t="shared" si="23"/>
        <v/>
      </c>
      <c r="KP27" s="16" t="str">
        <f>IF(KP26="","",IF(KP26=【別紙３】!$E$35,"",IF(MONTH(KP26)=MONTH(KP26+1),KP26+1,"")))</f>
        <v/>
      </c>
      <c r="KQ27" s="13" t="str">
        <f>IF(COUNTIF(祝日一覧!$E$2:$E$142,KP27),"○",IF(KT27&lt;&gt;"","○",""))</f>
        <v/>
      </c>
      <c r="KR27" s="26"/>
      <c r="KS27" s="56" t="str">
        <f t="shared" si="101"/>
        <v/>
      </c>
      <c r="KT27" s="56"/>
      <c r="KU27" s="153"/>
      <c r="KV27" s="154"/>
      <c r="KW27" s="9"/>
      <c r="KZ27" s="9"/>
      <c r="LA27" s="18"/>
      <c r="LB27" s="72" t="str">
        <f t="shared" si="24"/>
        <v/>
      </c>
      <c r="LC27" s="16" t="str">
        <f>IF(LC26="","",IF(LC26=【別紙３】!$E$35,"",IF(MONTH(LC26)=MONTH(LC26+1),LC26+1,"")))</f>
        <v/>
      </c>
      <c r="LD27" s="13" t="str">
        <f>IF(COUNTIF(祝日一覧!$E$2:$E$142,LC27),"○",IF(LG27&lt;&gt;"","○",""))</f>
        <v/>
      </c>
      <c r="LE27" s="26"/>
      <c r="LF27" s="56" t="str">
        <f t="shared" si="102"/>
        <v/>
      </c>
      <c r="LG27" s="56"/>
      <c r="LH27" s="153"/>
      <c r="LI27" s="154"/>
      <c r="LJ27" s="9"/>
      <c r="LM27" s="9"/>
      <c r="LN27" s="18"/>
      <c r="LO27" s="72" t="str">
        <f t="shared" si="25"/>
        <v/>
      </c>
      <c r="LP27" s="16" t="str">
        <f>IF(LP26="","",IF(LP26=【別紙３】!$E$35,"",IF(MONTH(LP26)=MONTH(LP26+1),LP26+1,"")))</f>
        <v/>
      </c>
      <c r="LQ27" s="13" t="str">
        <f>IF(COUNTIF(祝日一覧!$E$2:$E$142,LP27),"○",IF(LT27&lt;&gt;"","○",""))</f>
        <v/>
      </c>
      <c r="LR27" s="26"/>
      <c r="LS27" s="56" t="str">
        <f t="shared" si="103"/>
        <v/>
      </c>
      <c r="LT27" s="56"/>
      <c r="LU27" s="153"/>
      <c r="LV27" s="154"/>
      <c r="LW27" s="9"/>
      <c r="LZ27" s="9"/>
      <c r="MA27" s="18"/>
      <c r="MB27" s="72" t="str">
        <f t="shared" si="26"/>
        <v/>
      </c>
      <c r="MC27" s="16" t="str">
        <f>IF(MC26="","",IF(MC26=【別紙３】!$E$35,"",IF(MONTH(MC26)=MONTH(MC26+1),MC26+1,"")))</f>
        <v/>
      </c>
      <c r="MD27" s="13" t="str">
        <f>IF(COUNTIF(祝日一覧!$E$2:$E$142,MC27),"○",IF(MG27&lt;&gt;"","○",""))</f>
        <v/>
      </c>
      <c r="ME27" s="26"/>
      <c r="MF27" s="56" t="str">
        <f t="shared" si="104"/>
        <v/>
      </c>
      <c r="MG27" s="56"/>
      <c r="MH27" s="153"/>
      <c r="MI27" s="154"/>
      <c r="MJ27" s="9"/>
      <c r="MM27" s="9"/>
      <c r="MN27" s="18"/>
      <c r="MO27" s="72" t="str">
        <f t="shared" si="27"/>
        <v/>
      </c>
      <c r="MP27" s="16" t="str">
        <f>IF(MP26="","",IF(MP26=【別紙３】!$E$35,"",IF(MONTH(MP26)=MONTH(MP26+1),MP26+1,"")))</f>
        <v/>
      </c>
      <c r="MQ27" s="13" t="str">
        <f>IF(COUNTIF(祝日一覧!$E$2:$E$142,MP27),"○",IF(MT27&lt;&gt;"","○",""))</f>
        <v/>
      </c>
      <c r="MR27" s="26"/>
      <c r="MS27" s="56" t="str">
        <f t="shared" si="105"/>
        <v/>
      </c>
      <c r="MT27" s="56"/>
      <c r="MU27" s="153"/>
      <c r="MV27" s="154"/>
      <c r="MW27" s="9"/>
      <c r="MZ27" s="9"/>
      <c r="NA27" s="18"/>
      <c r="NB27" s="72" t="str">
        <f t="shared" si="28"/>
        <v/>
      </c>
      <c r="NC27" s="16" t="str">
        <f>IF(NC26="","",IF(NC26=【別紙３】!$E$35,"",IF(MONTH(NC26)=MONTH(NC26+1),NC26+1,"")))</f>
        <v/>
      </c>
      <c r="ND27" s="13" t="str">
        <f>IF(COUNTIF(祝日一覧!$E$2:$E$142,NC27),"○",IF(NG27&lt;&gt;"","○",""))</f>
        <v/>
      </c>
      <c r="NE27" s="26"/>
      <c r="NF27" s="56" t="str">
        <f t="shared" si="106"/>
        <v/>
      </c>
      <c r="NG27" s="56"/>
      <c r="NH27" s="153"/>
      <c r="NI27" s="154"/>
      <c r="NJ27" s="9"/>
      <c r="NM27" s="9"/>
      <c r="NN27" s="18"/>
      <c r="NO27" s="72" t="str">
        <f t="shared" si="29"/>
        <v/>
      </c>
      <c r="NP27" s="16" t="str">
        <f>IF(NP26="","",IF(NP26=【別紙３】!$E$35,"",IF(MONTH(NP26)=MONTH(NP26+1),NP26+1,"")))</f>
        <v/>
      </c>
      <c r="NQ27" s="13" t="str">
        <f>IF(COUNTIF(祝日一覧!$E$2:$E$142,NP27),"○",IF(NT27&lt;&gt;"","○",""))</f>
        <v/>
      </c>
      <c r="NR27" s="26"/>
      <c r="NS27" s="56" t="str">
        <f t="shared" si="107"/>
        <v/>
      </c>
      <c r="NT27" s="56"/>
      <c r="NU27" s="153"/>
      <c r="NV27" s="154"/>
      <c r="NW27" s="9"/>
      <c r="NZ27" s="9"/>
      <c r="OA27" s="18"/>
      <c r="OB27" s="72" t="str">
        <f t="shared" si="30"/>
        <v/>
      </c>
      <c r="OC27" s="16" t="str">
        <f>IF(OC26="","",IF(OC26=【別紙３】!$E$35,"",IF(MONTH(OC26)=MONTH(OC26+1),OC26+1,"")))</f>
        <v/>
      </c>
      <c r="OD27" s="13" t="str">
        <f>IF(COUNTIF(祝日一覧!$E$2:$E$142,OC27),"○",IF(OG27&lt;&gt;"","○",""))</f>
        <v/>
      </c>
      <c r="OE27" s="26"/>
      <c r="OF27" s="56" t="str">
        <f t="shared" si="108"/>
        <v/>
      </c>
      <c r="OG27" s="56"/>
      <c r="OH27" s="153"/>
      <c r="OI27" s="154"/>
      <c r="OJ27" s="9"/>
      <c r="OM27" s="9"/>
      <c r="ON27" s="18"/>
      <c r="OO27" s="72" t="str">
        <f t="shared" si="31"/>
        <v/>
      </c>
      <c r="OP27" s="16" t="str">
        <f>IF(OP26="","",IF(OP26=【別紙３】!$E$35,"",IF(MONTH(OP26)=MONTH(OP26+1),OP26+1,"")))</f>
        <v/>
      </c>
      <c r="OQ27" s="13" t="str">
        <f>IF(COUNTIF(祝日一覧!$E$2:$E$142,OP27),"○",IF(OT27&lt;&gt;"","○",""))</f>
        <v/>
      </c>
      <c r="OR27" s="26"/>
      <c r="OS27" s="56" t="str">
        <f t="shared" si="109"/>
        <v/>
      </c>
      <c r="OT27" s="56"/>
      <c r="OU27" s="153"/>
      <c r="OV27" s="154"/>
      <c r="OW27" s="9"/>
      <c r="OZ27" s="9"/>
      <c r="PA27" s="18"/>
      <c r="PB27" s="72" t="str">
        <f t="shared" si="32"/>
        <v/>
      </c>
      <c r="PC27" s="16" t="str">
        <f>IF(PC26="","",IF(PC26=【別紙３】!$E$35,"",IF(MONTH(PC26)=MONTH(PC26+1),PC26+1,"")))</f>
        <v/>
      </c>
      <c r="PD27" s="13" t="str">
        <f>IF(COUNTIF(祝日一覧!$E$2:$E$142,PC27),"○",IF(PG27&lt;&gt;"","○",""))</f>
        <v/>
      </c>
      <c r="PE27" s="26"/>
      <c r="PF27" s="56" t="str">
        <f t="shared" si="110"/>
        <v/>
      </c>
      <c r="PG27" s="56"/>
      <c r="PH27" s="153"/>
      <c r="PI27" s="154"/>
      <c r="PJ27" s="9"/>
      <c r="PM27" s="9"/>
      <c r="PN27" s="18"/>
      <c r="PO27" s="72" t="str">
        <f t="shared" si="33"/>
        <v/>
      </c>
      <c r="PP27" s="16" t="str">
        <f>IF(PP26="","",IF(PP26=【別紙３】!$E$35,"",IF(MONTH(PP26)=MONTH(PP26+1),PP26+1,"")))</f>
        <v/>
      </c>
      <c r="PQ27" s="13" t="str">
        <f>IF(COUNTIF(祝日一覧!$E$2:$E$142,PP27),"○",IF(PT27&lt;&gt;"","○",""))</f>
        <v/>
      </c>
      <c r="PR27" s="26"/>
      <c r="PS27" s="56" t="str">
        <f t="shared" si="111"/>
        <v/>
      </c>
      <c r="PT27" s="56"/>
      <c r="PU27" s="153"/>
      <c r="PV27" s="154"/>
      <c r="PW27" s="9"/>
      <c r="PZ27" s="9"/>
      <c r="QA27" s="18"/>
      <c r="QB27" s="72" t="str">
        <f t="shared" si="34"/>
        <v/>
      </c>
      <c r="QC27" s="16" t="str">
        <f>IF(QC26="","",IF(QC26=【別紙３】!$E$35,"",IF(MONTH(QC26)=MONTH(QC26+1),QC26+1,"")))</f>
        <v/>
      </c>
      <c r="QD27" s="13" t="str">
        <f>IF(COUNTIF(祝日一覧!$E$2:$E$142,QC27),"○",IF(QG27&lt;&gt;"","○",""))</f>
        <v/>
      </c>
      <c r="QE27" s="26"/>
      <c r="QF27" s="56" t="str">
        <f t="shared" si="112"/>
        <v/>
      </c>
      <c r="QG27" s="56"/>
      <c r="QH27" s="153"/>
      <c r="QI27" s="154"/>
      <c r="QJ27" s="9"/>
      <c r="QM27" s="9"/>
      <c r="QN27" s="18"/>
      <c r="QO27" s="72" t="str">
        <f t="shared" si="35"/>
        <v/>
      </c>
      <c r="QP27" s="16" t="str">
        <f>IF(QP26="","",IF(QP26=【別紙３】!$E$35,"",IF(MONTH(QP26)=MONTH(QP26+1),QP26+1,"")))</f>
        <v/>
      </c>
      <c r="QQ27" s="13" t="str">
        <f>IF(COUNTIF(祝日一覧!$E$2:$E$142,QP27),"○",IF(QT27&lt;&gt;"","○",""))</f>
        <v/>
      </c>
      <c r="QR27" s="26"/>
      <c r="QS27" s="56" t="str">
        <f t="shared" si="113"/>
        <v/>
      </c>
      <c r="QT27" s="56"/>
      <c r="QU27" s="153"/>
      <c r="QV27" s="154"/>
      <c r="QW27" s="9"/>
      <c r="QZ27" s="9"/>
      <c r="RA27" s="18"/>
      <c r="RB27" s="72" t="str">
        <f t="shared" si="36"/>
        <v/>
      </c>
      <c r="RC27" s="16" t="str">
        <f>IF(RC26="","",IF(RC26=【別紙３】!$E$35,"",IF(MONTH(RC26)=MONTH(RC26+1),RC26+1,"")))</f>
        <v/>
      </c>
      <c r="RD27" s="13" t="str">
        <f>IF(COUNTIF(祝日一覧!$E$2:$E$142,RC27),"○",IF(RG27&lt;&gt;"","○",""))</f>
        <v/>
      </c>
      <c r="RE27" s="26"/>
      <c r="RF27" s="56" t="str">
        <f t="shared" si="114"/>
        <v/>
      </c>
      <c r="RG27" s="56"/>
      <c r="RH27" s="153"/>
      <c r="RI27" s="154"/>
      <c r="RJ27" s="9"/>
      <c r="RM27" s="9"/>
      <c r="RN27" s="18"/>
      <c r="RO27" s="72" t="str">
        <f t="shared" si="37"/>
        <v/>
      </c>
      <c r="RP27" s="16" t="str">
        <f>IF(RP26="","",IF(RP26=【別紙３】!$E$35,"",IF(MONTH(RP26)=MONTH(RP26+1),RP26+1,"")))</f>
        <v/>
      </c>
      <c r="RQ27" s="13" t="str">
        <f>IF(COUNTIF(祝日一覧!$E$2:$E$142,RP27),"○",IF(RT27&lt;&gt;"","○",""))</f>
        <v/>
      </c>
      <c r="RR27" s="26"/>
      <c r="RS27" s="56" t="str">
        <f t="shared" si="115"/>
        <v/>
      </c>
      <c r="RT27" s="56"/>
      <c r="RU27" s="153"/>
      <c r="RV27" s="154"/>
      <c r="RW27" s="9"/>
      <c r="RZ27" s="9"/>
      <c r="SA27" s="18"/>
      <c r="SB27" s="72" t="str">
        <f t="shared" si="38"/>
        <v/>
      </c>
      <c r="SC27" s="16" t="str">
        <f>IF(SC26="","",IF(SC26=【別紙３】!$E$35,"",IF(MONTH(SC26)=MONTH(SC26+1),SC26+1,"")))</f>
        <v/>
      </c>
      <c r="SD27" s="13" t="str">
        <f>IF(COUNTIF(祝日一覧!$E$2:$E$142,SC27),"○",IF(SG27&lt;&gt;"","○",""))</f>
        <v/>
      </c>
      <c r="SE27" s="26"/>
      <c r="SF27" s="56" t="str">
        <f t="shared" si="116"/>
        <v/>
      </c>
      <c r="SG27" s="56"/>
      <c r="SH27" s="153"/>
      <c r="SI27" s="154"/>
      <c r="SJ27" s="9"/>
      <c r="SM27" s="9"/>
    </row>
    <row r="28" spans="1:507" ht="15.6" customHeight="1">
      <c r="A28" s="18"/>
      <c r="B28" s="15" t="str">
        <f t="shared" si="0"/>
        <v/>
      </c>
      <c r="C28" s="16" t="str">
        <f t="shared" si="78"/>
        <v/>
      </c>
      <c r="D28" s="13" t="str">
        <f>IF(COUNTIF(祝日一覧!$E$2:$E$142,C28),"○",IF(G28&lt;&gt;"","○",""))</f>
        <v/>
      </c>
      <c r="E28" s="27"/>
      <c r="F28" s="56" t="str">
        <f t="shared" si="39"/>
        <v/>
      </c>
      <c r="G28" s="56"/>
      <c r="H28" s="153"/>
      <c r="I28" s="154"/>
      <c r="J28" s="54"/>
      <c r="K28" s="146"/>
      <c r="L28" s="146"/>
      <c r="M28" s="9"/>
      <c r="N28" s="18"/>
      <c r="O28" s="15" t="str">
        <f t="shared" si="1"/>
        <v>金</v>
      </c>
      <c r="P28" s="16">
        <f>IF(P27="","",IF(P27=【別紙３】!$E$35,"",IF(MONTH(P27)=MONTH(P27+1),P27+1,"")))</f>
        <v>44428</v>
      </c>
      <c r="Q28" s="13" t="str">
        <f>IF(COUNTIF(祝日一覧!$E$2:$E$142,P28),"○",IF(T28&lt;&gt;"","○",""))</f>
        <v/>
      </c>
      <c r="R28" s="27"/>
      <c r="S28" s="56" t="str">
        <f t="shared" si="79"/>
        <v/>
      </c>
      <c r="T28" s="56"/>
      <c r="U28" s="153"/>
      <c r="V28" s="154"/>
      <c r="W28" s="9"/>
      <c r="Z28" s="9"/>
      <c r="AA28" s="18"/>
      <c r="AB28" s="15" t="str">
        <f t="shared" si="2"/>
        <v>月</v>
      </c>
      <c r="AC28" s="16">
        <f>IF(AC27="","",IF(AC27=【別紙３】!$E$35,"",IF(MONTH(AC27)=MONTH(AC27+1),AC27+1,"")))</f>
        <v>44459</v>
      </c>
      <c r="AD28" s="13" t="str">
        <f>IF(COUNTIF(祝日一覧!$E$2:$E$142,AC28),"○",IF(AG28&lt;&gt;"","○",""))</f>
        <v/>
      </c>
      <c r="AE28" s="27"/>
      <c r="AF28" s="56" t="str">
        <f t="shared" si="80"/>
        <v/>
      </c>
      <c r="AG28" s="56"/>
      <c r="AH28" s="153"/>
      <c r="AI28" s="154"/>
      <c r="AJ28" s="9"/>
      <c r="AM28" s="9"/>
      <c r="AN28" s="18"/>
      <c r="AO28" s="15" t="str">
        <f t="shared" si="3"/>
        <v>水</v>
      </c>
      <c r="AP28" s="16">
        <f>IF(AP27="","",IF(AP27=【別紙３】!$E$35,"",IF(MONTH(AP27)=MONTH(AP27+1),AP27+1,"")))</f>
        <v>44489</v>
      </c>
      <c r="AQ28" s="13" t="str">
        <f>IF(COUNTIF(祝日一覧!$E$2:$E$142,AP28),"○",IF(AT28&lt;&gt;"","○",""))</f>
        <v/>
      </c>
      <c r="AR28" s="27"/>
      <c r="AS28" s="56" t="str">
        <f t="shared" si="81"/>
        <v/>
      </c>
      <c r="AT28" s="56"/>
      <c r="AU28" s="153"/>
      <c r="AV28" s="154"/>
      <c r="AW28" s="9"/>
      <c r="AZ28" s="9"/>
      <c r="BA28" s="18"/>
      <c r="BB28" s="15" t="str">
        <f t="shared" si="4"/>
        <v>土</v>
      </c>
      <c r="BC28" s="16">
        <f>IF(BC27="","",IF(BC27=【別紙３】!$E$35,"",IF(MONTH(BC27)=MONTH(BC27+1),BC27+1,"")))</f>
        <v>44520</v>
      </c>
      <c r="BD28" s="13" t="str">
        <f>IF(COUNTIF(祝日一覧!$E$2:$E$142,BC28),"○",IF(BG28&lt;&gt;"","○",""))</f>
        <v/>
      </c>
      <c r="BE28" s="27"/>
      <c r="BF28" s="56" t="str">
        <f t="shared" si="82"/>
        <v>○</v>
      </c>
      <c r="BG28" s="56"/>
      <c r="BH28" s="153"/>
      <c r="BI28" s="154"/>
      <c r="BJ28" s="9"/>
      <c r="BM28" s="9"/>
      <c r="BN28" s="18"/>
      <c r="BO28" s="15" t="str">
        <f t="shared" si="5"/>
        <v>月</v>
      </c>
      <c r="BP28" s="16">
        <f>IF(BP27="","",IF(BP27=【別紙３】!$E$35,"",IF(MONTH(BP27)=MONTH(BP27+1),BP27+1,"")))</f>
        <v>44550</v>
      </c>
      <c r="BQ28" s="13" t="str">
        <f>IF(COUNTIF(祝日一覧!$E$2:$E$142,BP28),"○",IF(BT28&lt;&gt;"","○",""))</f>
        <v/>
      </c>
      <c r="BR28" s="27"/>
      <c r="BS28" s="56" t="str">
        <f t="shared" si="83"/>
        <v/>
      </c>
      <c r="BT28" s="56"/>
      <c r="BU28" s="153"/>
      <c r="BV28" s="154"/>
      <c r="BW28" s="9"/>
      <c r="BZ28" s="9"/>
      <c r="CA28" s="18"/>
      <c r="CB28" s="15" t="str">
        <f t="shared" si="6"/>
        <v/>
      </c>
      <c r="CC28" s="16" t="str">
        <f>IF(CC27="","",IF(CC27=【別紙３】!$E$35,"",IF(MONTH(CC27)=MONTH(CC27+1),CC27+1,"")))</f>
        <v/>
      </c>
      <c r="CD28" s="13" t="str">
        <f>IF(COUNTIF(祝日一覧!$E$2:$E$142,CC28),"○",IF(CG28&lt;&gt;"","○",""))</f>
        <v/>
      </c>
      <c r="CE28" s="27"/>
      <c r="CF28" s="56" t="str">
        <f t="shared" si="84"/>
        <v/>
      </c>
      <c r="CG28" s="56"/>
      <c r="CH28" s="153"/>
      <c r="CI28" s="154"/>
      <c r="CJ28" s="9"/>
      <c r="CM28" s="9"/>
      <c r="CN28" s="18"/>
      <c r="CO28" s="15" t="str">
        <f t="shared" si="7"/>
        <v/>
      </c>
      <c r="CP28" s="16" t="str">
        <f>IF(CP27="","",IF(CP27=【別紙３】!$E$35,"",IF(MONTH(CP27)=MONTH(CP27+1),CP27+1,"")))</f>
        <v/>
      </c>
      <c r="CQ28" s="13" t="str">
        <f>IF(COUNTIF(祝日一覧!$E$2:$E$142,CP28),"○",IF(CT28&lt;&gt;"","○",""))</f>
        <v/>
      </c>
      <c r="CR28" s="27"/>
      <c r="CS28" s="56" t="str">
        <f t="shared" si="85"/>
        <v/>
      </c>
      <c r="CT28" s="56"/>
      <c r="CU28" s="153"/>
      <c r="CV28" s="154"/>
      <c r="CW28" s="9"/>
      <c r="CZ28" s="9"/>
      <c r="DA28" s="18"/>
      <c r="DB28" s="15" t="str">
        <f t="shared" si="8"/>
        <v/>
      </c>
      <c r="DC28" s="16" t="str">
        <f>IF(DC27="","",IF(DC27=【別紙３】!$E$35,"",IF(MONTH(DC27)=MONTH(DC27+1),DC27+1,"")))</f>
        <v/>
      </c>
      <c r="DD28" s="13" t="str">
        <f>IF(COUNTIF(祝日一覧!$E$2:$E$142,DC28),"○",IF(DG28&lt;&gt;"","○",""))</f>
        <v/>
      </c>
      <c r="DE28" s="27"/>
      <c r="DF28" s="56" t="str">
        <f t="shared" si="86"/>
        <v/>
      </c>
      <c r="DG28" s="56"/>
      <c r="DH28" s="153"/>
      <c r="DI28" s="154"/>
      <c r="DJ28" s="9"/>
      <c r="DM28" s="9"/>
      <c r="DN28" s="18"/>
      <c r="DO28" s="15" t="str">
        <f t="shared" si="9"/>
        <v/>
      </c>
      <c r="DP28" s="16" t="str">
        <f>IF(DP27="","",IF(DP27=【別紙３】!$E$35,"",IF(MONTH(DP27)=MONTH(DP27+1),DP27+1,"")))</f>
        <v/>
      </c>
      <c r="DQ28" s="13" t="str">
        <f>IF(COUNTIF(祝日一覧!$E$2:$E$142,DP28),"○",IF(DT28&lt;&gt;"","○",""))</f>
        <v/>
      </c>
      <c r="DR28" s="27"/>
      <c r="DS28" s="56" t="str">
        <f t="shared" si="87"/>
        <v/>
      </c>
      <c r="DT28" s="56"/>
      <c r="DU28" s="153"/>
      <c r="DV28" s="154"/>
      <c r="DW28" s="9"/>
      <c r="DZ28" s="9"/>
      <c r="EA28" s="18"/>
      <c r="EB28" s="15" t="str">
        <f t="shared" si="10"/>
        <v/>
      </c>
      <c r="EC28" s="16" t="str">
        <f>IF(EC27="","",IF(EC27=【別紙３】!$E$35,"",IF(MONTH(EC27)=MONTH(EC27+1),EC27+1,"")))</f>
        <v/>
      </c>
      <c r="ED28" s="13" t="str">
        <f>IF(COUNTIF(祝日一覧!$E$2:$E$142,EC28),"○",IF(EG28&lt;&gt;"","○",""))</f>
        <v/>
      </c>
      <c r="EE28" s="27"/>
      <c r="EF28" s="56" t="str">
        <f t="shared" si="88"/>
        <v/>
      </c>
      <c r="EG28" s="56"/>
      <c r="EH28" s="153"/>
      <c r="EI28" s="154"/>
      <c r="EJ28" s="9"/>
      <c r="EM28" s="9"/>
      <c r="EN28" s="18"/>
      <c r="EO28" s="15" t="str">
        <f t="shared" si="11"/>
        <v/>
      </c>
      <c r="EP28" s="16" t="str">
        <f>IF(EP27="","",IF(EP27=【別紙３】!$E$35,"",IF(MONTH(EP27)=MONTH(EP27+1),EP27+1,"")))</f>
        <v/>
      </c>
      <c r="EQ28" s="13" t="str">
        <f>IF(COUNTIF(祝日一覧!$E$2:$E$142,EP28),"○",IF(ET28&lt;&gt;"","○",""))</f>
        <v/>
      </c>
      <c r="ER28" s="27"/>
      <c r="ES28" s="56" t="str">
        <f t="shared" si="89"/>
        <v/>
      </c>
      <c r="ET28" s="56"/>
      <c r="EU28" s="153"/>
      <c r="EV28" s="154"/>
      <c r="EW28" s="9"/>
      <c r="EZ28" s="9"/>
      <c r="FA28" s="18"/>
      <c r="FB28" s="15" t="str">
        <f t="shared" si="12"/>
        <v/>
      </c>
      <c r="FC28" s="16" t="str">
        <f>IF(FC27="","",IF(FC27=【別紙３】!$E$35,"",IF(MONTH(FC27)=MONTH(FC27+1),FC27+1,"")))</f>
        <v/>
      </c>
      <c r="FD28" s="13" t="str">
        <f>IF(COUNTIF(祝日一覧!$E$2:$E$142,FC28),"○",IF(FG28&lt;&gt;"","○",""))</f>
        <v/>
      </c>
      <c r="FE28" s="27"/>
      <c r="FF28" s="56" t="str">
        <f t="shared" si="90"/>
        <v/>
      </c>
      <c r="FG28" s="56"/>
      <c r="FH28" s="153"/>
      <c r="FI28" s="154"/>
      <c r="FJ28" s="9"/>
      <c r="FM28" s="9"/>
      <c r="FN28" s="18"/>
      <c r="FO28" s="15" t="str">
        <f t="shared" si="13"/>
        <v/>
      </c>
      <c r="FP28" s="16" t="str">
        <f>IF(FP27="","",IF(FP27=【別紙３】!$E$35,"",IF(MONTH(FP27)=MONTH(FP27+1),FP27+1,"")))</f>
        <v/>
      </c>
      <c r="FQ28" s="13" t="str">
        <f>IF(COUNTIF(祝日一覧!$E$2:$E$142,FP28),"○",IF(FT28&lt;&gt;"","○",""))</f>
        <v/>
      </c>
      <c r="FR28" s="27"/>
      <c r="FS28" s="56" t="str">
        <f t="shared" si="91"/>
        <v/>
      </c>
      <c r="FT28" s="56"/>
      <c r="FU28" s="153"/>
      <c r="FV28" s="154"/>
      <c r="FW28" s="9"/>
      <c r="FZ28" s="9"/>
      <c r="GA28" s="18"/>
      <c r="GB28" s="15" t="str">
        <f t="shared" si="14"/>
        <v/>
      </c>
      <c r="GC28" s="16" t="str">
        <f>IF(GC27="","",IF(GC27=【別紙３】!$E$35,"",IF(MONTH(GC27)=MONTH(GC27+1),GC27+1,"")))</f>
        <v/>
      </c>
      <c r="GD28" s="13" t="str">
        <f>IF(COUNTIF(祝日一覧!$E$2:$E$142,GC28),"○",IF(GG28&lt;&gt;"","○",""))</f>
        <v/>
      </c>
      <c r="GE28" s="26"/>
      <c r="GF28" s="56" t="str">
        <f t="shared" si="92"/>
        <v/>
      </c>
      <c r="GG28" s="56"/>
      <c r="GH28" s="153"/>
      <c r="GI28" s="154"/>
      <c r="GJ28" s="9"/>
      <c r="GM28" s="9"/>
      <c r="GN28" s="18"/>
      <c r="GO28" s="15" t="str">
        <f t="shared" si="15"/>
        <v/>
      </c>
      <c r="GP28" s="16" t="str">
        <f>IF(GP27="","",IF(GP27=【別紙３】!$E$35,"",IF(MONTH(GP27)=MONTH(GP27+1),GP27+1,"")))</f>
        <v/>
      </c>
      <c r="GQ28" s="13" t="str">
        <f>IF(COUNTIF(祝日一覧!$E$2:$E$142,GP28),"○",IF(GT28&lt;&gt;"","○",""))</f>
        <v/>
      </c>
      <c r="GR28" s="26"/>
      <c r="GS28" s="56" t="str">
        <f t="shared" si="93"/>
        <v/>
      </c>
      <c r="GT28" s="56"/>
      <c r="GU28" s="153"/>
      <c r="GV28" s="154"/>
      <c r="GW28" s="9"/>
      <c r="GZ28" s="9"/>
      <c r="HA28" s="18"/>
      <c r="HB28" s="15" t="str">
        <f t="shared" si="16"/>
        <v/>
      </c>
      <c r="HC28" s="16" t="str">
        <f>IF(HC27="","",IF(HC27=【別紙３】!$E$35,"",IF(MONTH(HC27)=MONTH(HC27+1),HC27+1,"")))</f>
        <v/>
      </c>
      <c r="HD28" s="13" t="str">
        <f>IF(COUNTIF(祝日一覧!$E$2:$E$142,HC28),"○",IF(HG28&lt;&gt;"","○",""))</f>
        <v/>
      </c>
      <c r="HE28" s="27"/>
      <c r="HF28" s="56" t="str">
        <f t="shared" si="94"/>
        <v/>
      </c>
      <c r="HG28" s="56"/>
      <c r="HH28" s="153"/>
      <c r="HI28" s="154"/>
      <c r="HJ28" s="9"/>
      <c r="HM28" s="9"/>
      <c r="HN28" s="18"/>
      <c r="HO28" s="72" t="str">
        <f t="shared" si="17"/>
        <v/>
      </c>
      <c r="HP28" s="16" t="str">
        <f>IF(HP27="","",IF(HP27=【別紙３】!$E$35,"",IF(MONTH(HP27)=MONTH(HP27+1),HP27+1,"")))</f>
        <v/>
      </c>
      <c r="HQ28" s="13" t="str">
        <f>IF(COUNTIF(祝日一覧!$E$2:$E$142,HP28),"○",IF(HT28&lt;&gt;"","○",""))</f>
        <v/>
      </c>
      <c r="HR28" s="26"/>
      <c r="HS28" s="56" t="str">
        <f t="shared" si="95"/>
        <v/>
      </c>
      <c r="HT28" s="56"/>
      <c r="HU28" s="153"/>
      <c r="HV28" s="154"/>
      <c r="HW28" s="9"/>
      <c r="HZ28" s="9"/>
      <c r="IA28" s="18"/>
      <c r="IB28" s="72" t="str">
        <f t="shared" si="18"/>
        <v/>
      </c>
      <c r="IC28" s="16" t="str">
        <f>IF(IC27="","",IF(IC27=【別紙３】!$E$35,"",IF(MONTH(IC27)=MONTH(IC27+1),IC27+1,"")))</f>
        <v/>
      </c>
      <c r="ID28" s="13" t="str">
        <f>IF(COUNTIF(祝日一覧!$E$2:$E$142,IC28),"○",IF(IG28&lt;&gt;"","○",""))</f>
        <v/>
      </c>
      <c r="IE28" s="26"/>
      <c r="IF28" s="56" t="str">
        <f t="shared" si="96"/>
        <v/>
      </c>
      <c r="IG28" s="56"/>
      <c r="IH28" s="153"/>
      <c r="II28" s="154"/>
      <c r="IJ28" s="9"/>
      <c r="IM28" s="9"/>
      <c r="IN28" s="18"/>
      <c r="IO28" s="72" t="str">
        <f t="shared" si="19"/>
        <v/>
      </c>
      <c r="IP28" s="16" t="str">
        <f>IF(IP27="","",IF(IP27=【別紙３】!$E$35,"",IF(MONTH(IP27)=MONTH(IP27+1),IP27+1,"")))</f>
        <v/>
      </c>
      <c r="IQ28" s="13" t="str">
        <f>IF(COUNTIF(祝日一覧!$E$2:$E$142,IP28),"○",IF(IT28&lt;&gt;"","○",""))</f>
        <v/>
      </c>
      <c r="IR28" s="26"/>
      <c r="IS28" s="56" t="str">
        <f t="shared" si="97"/>
        <v/>
      </c>
      <c r="IT28" s="56"/>
      <c r="IU28" s="153"/>
      <c r="IV28" s="154"/>
      <c r="IW28" s="9"/>
      <c r="IZ28" s="9"/>
      <c r="JA28" s="18"/>
      <c r="JB28" s="72" t="str">
        <f t="shared" si="20"/>
        <v/>
      </c>
      <c r="JC28" s="16" t="str">
        <f>IF(JC27="","",IF(JC27=【別紙３】!$E$35,"",IF(MONTH(JC27)=MONTH(JC27+1),JC27+1,"")))</f>
        <v/>
      </c>
      <c r="JD28" s="13" t="str">
        <f>IF(COUNTIF(祝日一覧!$E$2:$E$142,JC28),"○",IF(JG28&lt;&gt;"","○",""))</f>
        <v/>
      </c>
      <c r="JE28" s="26"/>
      <c r="JF28" s="56" t="str">
        <f t="shared" si="98"/>
        <v/>
      </c>
      <c r="JG28" s="56"/>
      <c r="JH28" s="153"/>
      <c r="JI28" s="154"/>
      <c r="JJ28" s="9"/>
      <c r="JM28" s="9"/>
      <c r="JN28" s="18"/>
      <c r="JO28" s="72" t="str">
        <f t="shared" si="21"/>
        <v/>
      </c>
      <c r="JP28" s="16" t="str">
        <f>IF(JP27="","",IF(JP27=【別紙３】!$E$35,"",IF(MONTH(JP27)=MONTH(JP27+1),JP27+1,"")))</f>
        <v/>
      </c>
      <c r="JQ28" s="13" t="str">
        <f>IF(COUNTIF(祝日一覧!$E$2:$E$142,JP28),"○",IF(JT28&lt;&gt;"","○",""))</f>
        <v/>
      </c>
      <c r="JR28" s="26"/>
      <c r="JS28" s="56" t="str">
        <f t="shared" si="99"/>
        <v/>
      </c>
      <c r="JT28" s="56"/>
      <c r="JU28" s="153"/>
      <c r="JV28" s="154"/>
      <c r="JW28" s="9"/>
      <c r="JZ28" s="9"/>
      <c r="KA28" s="18"/>
      <c r="KB28" s="72" t="str">
        <f t="shared" si="22"/>
        <v/>
      </c>
      <c r="KC28" s="16" t="str">
        <f>IF(KC27="","",IF(KC27=【別紙３】!$E$35,"",IF(MONTH(KC27)=MONTH(KC27+1),KC27+1,"")))</f>
        <v/>
      </c>
      <c r="KD28" s="13" t="str">
        <f>IF(COUNTIF(祝日一覧!$E$2:$E$142,KC28),"○",IF(KG28&lt;&gt;"","○",""))</f>
        <v/>
      </c>
      <c r="KE28" s="26"/>
      <c r="KF28" s="56" t="str">
        <f t="shared" si="100"/>
        <v/>
      </c>
      <c r="KG28" s="56"/>
      <c r="KH28" s="153"/>
      <c r="KI28" s="154"/>
      <c r="KJ28" s="9"/>
      <c r="KM28" s="9"/>
      <c r="KN28" s="18"/>
      <c r="KO28" s="72" t="str">
        <f t="shared" si="23"/>
        <v/>
      </c>
      <c r="KP28" s="16" t="str">
        <f>IF(KP27="","",IF(KP27=【別紙３】!$E$35,"",IF(MONTH(KP27)=MONTH(KP27+1),KP27+1,"")))</f>
        <v/>
      </c>
      <c r="KQ28" s="13" t="str">
        <f>IF(COUNTIF(祝日一覧!$E$2:$E$142,KP28),"○",IF(KT28&lt;&gt;"","○",""))</f>
        <v/>
      </c>
      <c r="KR28" s="26"/>
      <c r="KS28" s="56" t="str">
        <f t="shared" si="101"/>
        <v/>
      </c>
      <c r="KT28" s="56"/>
      <c r="KU28" s="153"/>
      <c r="KV28" s="154"/>
      <c r="KW28" s="9"/>
      <c r="KZ28" s="9"/>
      <c r="LA28" s="18"/>
      <c r="LB28" s="72" t="str">
        <f t="shared" si="24"/>
        <v/>
      </c>
      <c r="LC28" s="16" t="str">
        <f>IF(LC27="","",IF(LC27=【別紙３】!$E$35,"",IF(MONTH(LC27)=MONTH(LC27+1),LC27+1,"")))</f>
        <v/>
      </c>
      <c r="LD28" s="13" t="str">
        <f>IF(COUNTIF(祝日一覧!$E$2:$E$142,LC28),"○",IF(LG28&lt;&gt;"","○",""))</f>
        <v/>
      </c>
      <c r="LE28" s="26"/>
      <c r="LF28" s="56" t="str">
        <f t="shared" si="102"/>
        <v/>
      </c>
      <c r="LG28" s="56"/>
      <c r="LH28" s="153"/>
      <c r="LI28" s="154"/>
      <c r="LJ28" s="9"/>
      <c r="LM28" s="9"/>
      <c r="LN28" s="18"/>
      <c r="LO28" s="72" t="str">
        <f t="shared" si="25"/>
        <v/>
      </c>
      <c r="LP28" s="16" t="str">
        <f>IF(LP27="","",IF(LP27=【別紙３】!$E$35,"",IF(MONTH(LP27)=MONTH(LP27+1),LP27+1,"")))</f>
        <v/>
      </c>
      <c r="LQ28" s="13" t="str">
        <f>IF(COUNTIF(祝日一覧!$E$2:$E$142,LP28),"○",IF(LT28&lt;&gt;"","○",""))</f>
        <v/>
      </c>
      <c r="LR28" s="26"/>
      <c r="LS28" s="56" t="str">
        <f t="shared" si="103"/>
        <v/>
      </c>
      <c r="LT28" s="56"/>
      <c r="LU28" s="153"/>
      <c r="LV28" s="154"/>
      <c r="LW28" s="9"/>
      <c r="LZ28" s="9"/>
      <c r="MA28" s="18"/>
      <c r="MB28" s="72" t="str">
        <f t="shared" si="26"/>
        <v/>
      </c>
      <c r="MC28" s="16" t="str">
        <f>IF(MC27="","",IF(MC27=【別紙３】!$E$35,"",IF(MONTH(MC27)=MONTH(MC27+1),MC27+1,"")))</f>
        <v/>
      </c>
      <c r="MD28" s="13" t="str">
        <f>IF(COUNTIF(祝日一覧!$E$2:$E$142,MC28),"○",IF(MG28&lt;&gt;"","○",""))</f>
        <v/>
      </c>
      <c r="ME28" s="26"/>
      <c r="MF28" s="56" t="str">
        <f t="shared" si="104"/>
        <v/>
      </c>
      <c r="MG28" s="56"/>
      <c r="MH28" s="153"/>
      <c r="MI28" s="154"/>
      <c r="MJ28" s="9"/>
      <c r="MM28" s="9"/>
      <c r="MN28" s="18"/>
      <c r="MO28" s="72" t="str">
        <f t="shared" si="27"/>
        <v/>
      </c>
      <c r="MP28" s="16" t="str">
        <f>IF(MP27="","",IF(MP27=【別紙３】!$E$35,"",IF(MONTH(MP27)=MONTH(MP27+1),MP27+1,"")))</f>
        <v/>
      </c>
      <c r="MQ28" s="13" t="str">
        <f>IF(COUNTIF(祝日一覧!$E$2:$E$142,MP28),"○",IF(MT28&lt;&gt;"","○",""))</f>
        <v/>
      </c>
      <c r="MR28" s="26"/>
      <c r="MS28" s="56" t="str">
        <f t="shared" si="105"/>
        <v/>
      </c>
      <c r="MT28" s="56"/>
      <c r="MU28" s="153"/>
      <c r="MV28" s="154"/>
      <c r="MW28" s="9"/>
      <c r="MZ28" s="9"/>
      <c r="NA28" s="18"/>
      <c r="NB28" s="72" t="str">
        <f t="shared" si="28"/>
        <v/>
      </c>
      <c r="NC28" s="16" t="str">
        <f>IF(NC27="","",IF(NC27=【別紙３】!$E$35,"",IF(MONTH(NC27)=MONTH(NC27+1),NC27+1,"")))</f>
        <v/>
      </c>
      <c r="ND28" s="13" t="str">
        <f>IF(COUNTIF(祝日一覧!$E$2:$E$142,NC28),"○",IF(NG28&lt;&gt;"","○",""))</f>
        <v/>
      </c>
      <c r="NE28" s="26"/>
      <c r="NF28" s="56" t="str">
        <f t="shared" si="106"/>
        <v/>
      </c>
      <c r="NG28" s="56"/>
      <c r="NH28" s="153"/>
      <c r="NI28" s="154"/>
      <c r="NJ28" s="9"/>
      <c r="NM28" s="9"/>
      <c r="NN28" s="18"/>
      <c r="NO28" s="72" t="str">
        <f t="shared" si="29"/>
        <v/>
      </c>
      <c r="NP28" s="16" t="str">
        <f>IF(NP27="","",IF(NP27=【別紙３】!$E$35,"",IF(MONTH(NP27)=MONTH(NP27+1),NP27+1,"")))</f>
        <v/>
      </c>
      <c r="NQ28" s="13" t="str">
        <f>IF(COUNTIF(祝日一覧!$E$2:$E$142,NP28),"○",IF(NT28&lt;&gt;"","○",""))</f>
        <v/>
      </c>
      <c r="NR28" s="26"/>
      <c r="NS28" s="56" t="str">
        <f t="shared" si="107"/>
        <v/>
      </c>
      <c r="NT28" s="56"/>
      <c r="NU28" s="153"/>
      <c r="NV28" s="154"/>
      <c r="NW28" s="9"/>
      <c r="NZ28" s="9"/>
      <c r="OA28" s="18"/>
      <c r="OB28" s="72" t="str">
        <f t="shared" si="30"/>
        <v/>
      </c>
      <c r="OC28" s="16" t="str">
        <f>IF(OC27="","",IF(OC27=【別紙３】!$E$35,"",IF(MONTH(OC27)=MONTH(OC27+1),OC27+1,"")))</f>
        <v/>
      </c>
      <c r="OD28" s="13" t="str">
        <f>IF(COUNTIF(祝日一覧!$E$2:$E$142,OC28),"○",IF(OG28&lt;&gt;"","○",""))</f>
        <v/>
      </c>
      <c r="OE28" s="26"/>
      <c r="OF28" s="56" t="str">
        <f t="shared" si="108"/>
        <v/>
      </c>
      <c r="OG28" s="56"/>
      <c r="OH28" s="153"/>
      <c r="OI28" s="154"/>
      <c r="OJ28" s="9"/>
      <c r="OM28" s="9"/>
      <c r="ON28" s="18"/>
      <c r="OO28" s="72" t="str">
        <f t="shared" si="31"/>
        <v/>
      </c>
      <c r="OP28" s="16" t="str">
        <f>IF(OP27="","",IF(OP27=【別紙３】!$E$35,"",IF(MONTH(OP27)=MONTH(OP27+1),OP27+1,"")))</f>
        <v/>
      </c>
      <c r="OQ28" s="13" t="str">
        <f>IF(COUNTIF(祝日一覧!$E$2:$E$142,OP28),"○",IF(OT28&lt;&gt;"","○",""))</f>
        <v/>
      </c>
      <c r="OR28" s="26"/>
      <c r="OS28" s="56" t="str">
        <f t="shared" si="109"/>
        <v/>
      </c>
      <c r="OT28" s="56"/>
      <c r="OU28" s="153"/>
      <c r="OV28" s="154"/>
      <c r="OW28" s="9"/>
      <c r="OZ28" s="9"/>
      <c r="PA28" s="18"/>
      <c r="PB28" s="72" t="str">
        <f t="shared" si="32"/>
        <v/>
      </c>
      <c r="PC28" s="16" t="str">
        <f>IF(PC27="","",IF(PC27=【別紙３】!$E$35,"",IF(MONTH(PC27)=MONTH(PC27+1),PC27+1,"")))</f>
        <v/>
      </c>
      <c r="PD28" s="13" t="str">
        <f>IF(COUNTIF(祝日一覧!$E$2:$E$142,PC28),"○",IF(PG28&lt;&gt;"","○",""))</f>
        <v/>
      </c>
      <c r="PE28" s="26"/>
      <c r="PF28" s="56" t="str">
        <f t="shared" si="110"/>
        <v/>
      </c>
      <c r="PG28" s="56"/>
      <c r="PH28" s="153"/>
      <c r="PI28" s="154"/>
      <c r="PJ28" s="9"/>
      <c r="PM28" s="9"/>
      <c r="PN28" s="18"/>
      <c r="PO28" s="72" t="str">
        <f t="shared" si="33"/>
        <v/>
      </c>
      <c r="PP28" s="16" t="str">
        <f>IF(PP27="","",IF(PP27=【別紙３】!$E$35,"",IF(MONTH(PP27)=MONTH(PP27+1),PP27+1,"")))</f>
        <v/>
      </c>
      <c r="PQ28" s="13" t="str">
        <f>IF(COUNTIF(祝日一覧!$E$2:$E$142,PP28),"○",IF(PT28&lt;&gt;"","○",""))</f>
        <v/>
      </c>
      <c r="PR28" s="26"/>
      <c r="PS28" s="56" t="str">
        <f t="shared" si="111"/>
        <v/>
      </c>
      <c r="PT28" s="56"/>
      <c r="PU28" s="153"/>
      <c r="PV28" s="154"/>
      <c r="PW28" s="9"/>
      <c r="PZ28" s="9"/>
      <c r="QA28" s="18"/>
      <c r="QB28" s="72" t="str">
        <f t="shared" si="34"/>
        <v/>
      </c>
      <c r="QC28" s="16" t="str">
        <f>IF(QC27="","",IF(QC27=【別紙３】!$E$35,"",IF(MONTH(QC27)=MONTH(QC27+1),QC27+1,"")))</f>
        <v/>
      </c>
      <c r="QD28" s="13" t="str">
        <f>IF(COUNTIF(祝日一覧!$E$2:$E$142,QC28),"○",IF(QG28&lt;&gt;"","○",""))</f>
        <v/>
      </c>
      <c r="QE28" s="26"/>
      <c r="QF28" s="56" t="str">
        <f t="shared" si="112"/>
        <v/>
      </c>
      <c r="QG28" s="56"/>
      <c r="QH28" s="153"/>
      <c r="QI28" s="154"/>
      <c r="QJ28" s="9"/>
      <c r="QM28" s="9"/>
      <c r="QN28" s="18"/>
      <c r="QO28" s="72" t="str">
        <f t="shared" si="35"/>
        <v/>
      </c>
      <c r="QP28" s="16" t="str">
        <f>IF(QP27="","",IF(QP27=【別紙３】!$E$35,"",IF(MONTH(QP27)=MONTH(QP27+1),QP27+1,"")))</f>
        <v/>
      </c>
      <c r="QQ28" s="13" t="str">
        <f>IF(COUNTIF(祝日一覧!$E$2:$E$142,QP28),"○",IF(QT28&lt;&gt;"","○",""))</f>
        <v/>
      </c>
      <c r="QR28" s="26"/>
      <c r="QS28" s="56" t="str">
        <f t="shared" si="113"/>
        <v/>
      </c>
      <c r="QT28" s="56"/>
      <c r="QU28" s="153"/>
      <c r="QV28" s="154"/>
      <c r="QW28" s="9"/>
      <c r="QZ28" s="9"/>
      <c r="RA28" s="18"/>
      <c r="RB28" s="72" t="str">
        <f t="shared" si="36"/>
        <v/>
      </c>
      <c r="RC28" s="16" t="str">
        <f>IF(RC27="","",IF(RC27=【別紙３】!$E$35,"",IF(MONTH(RC27)=MONTH(RC27+1),RC27+1,"")))</f>
        <v/>
      </c>
      <c r="RD28" s="13" t="str">
        <f>IF(COUNTIF(祝日一覧!$E$2:$E$142,RC28),"○",IF(RG28&lt;&gt;"","○",""))</f>
        <v/>
      </c>
      <c r="RE28" s="26"/>
      <c r="RF28" s="56" t="str">
        <f t="shared" si="114"/>
        <v/>
      </c>
      <c r="RG28" s="56"/>
      <c r="RH28" s="153"/>
      <c r="RI28" s="154"/>
      <c r="RJ28" s="9"/>
      <c r="RM28" s="9"/>
      <c r="RN28" s="18"/>
      <c r="RO28" s="72" t="str">
        <f t="shared" si="37"/>
        <v/>
      </c>
      <c r="RP28" s="16" t="str">
        <f>IF(RP27="","",IF(RP27=【別紙３】!$E$35,"",IF(MONTH(RP27)=MONTH(RP27+1),RP27+1,"")))</f>
        <v/>
      </c>
      <c r="RQ28" s="13" t="str">
        <f>IF(COUNTIF(祝日一覧!$E$2:$E$142,RP28),"○",IF(RT28&lt;&gt;"","○",""))</f>
        <v/>
      </c>
      <c r="RR28" s="26"/>
      <c r="RS28" s="56" t="str">
        <f t="shared" si="115"/>
        <v/>
      </c>
      <c r="RT28" s="56"/>
      <c r="RU28" s="153"/>
      <c r="RV28" s="154"/>
      <c r="RW28" s="9"/>
      <c r="RZ28" s="9"/>
      <c r="SA28" s="18"/>
      <c r="SB28" s="72" t="str">
        <f t="shared" si="38"/>
        <v/>
      </c>
      <c r="SC28" s="16" t="str">
        <f>IF(SC27="","",IF(SC27=【別紙３】!$E$35,"",IF(MONTH(SC27)=MONTH(SC27+1),SC27+1,"")))</f>
        <v/>
      </c>
      <c r="SD28" s="13" t="str">
        <f>IF(COUNTIF(祝日一覧!$E$2:$E$142,SC28),"○",IF(SG28&lt;&gt;"","○",""))</f>
        <v/>
      </c>
      <c r="SE28" s="26"/>
      <c r="SF28" s="56" t="str">
        <f t="shared" si="116"/>
        <v/>
      </c>
      <c r="SG28" s="56"/>
      <c r="SH28" s="153"/>
      <c r="SI28" s="154"/>
      <c r="SJ28" s="9"/>
      <c r="SM28" s="9"/>
    </row>
    <row r="29" spans="1:507" ht="15.6" customHeight="1">
      <c r="A29" s="18"/>
      <c r="B29" s="15" t="str">
        <f t="shared" si="0"/>
        <v/>
      </c>
      <c r="C29" s="16" t="str">
        <f t="shared" si="78"/>
        <v/>
      </c>
      <c r="D29" s="13" t="str">
        <f>IF(COUNTIF(祝日一覧!$E$2:$E$142,C29),"○",IF(G29&lt;&gt;"","○",""))</f>
        <v/>
      </c>
      <c r="E29" s="27"/>
      <c r="F29" s="56" t="str">
        <f t="shared" si="39"/>
        <v/>
      </c>
      <c r="G29" s="56"/>
      <c r="H29" s="153"/>
      <c r="I29" s="154"/>
      <c r="J29" s="54"/>
      <c r="K29" s="169"/>
      <c r="L29" s="182"/>
      <c r="M29" s="9"/>
      <c r="N29" s="18"/>
      <c r="O29" s="15" t="str">
        <f t="shared" si="1"/>
        <v>土</v>
      </c>
      <c r="P29" s="16">
        <f>IF(P28="","",IF(P28=【別紙３】!$E$35,"",IF(MONTH(P28)=MONTH(P28+1),P28+1,"")))</f>
        <v>44429</v>
      </c>
      <c r="Q29" s="13" t="str">
        <f>IF(COUNTIF(祝日一覧!$E$2:$E$142,P29),"○",IF(T29&lt;&gt;"","○",""))</f>
        <v/>
      </c>
      <c r="R29" s="27"/>
      <c r="S29" s="56" t="str">
        <f t="shared" si="79"/>
        <v>○</v>
      </c>
      <c r="T29" s="56"/>
      <c r="U29" s="153"/>
      <c r="V29" s="154"/>
      <c r="W29" s="9"/>
      <c r="X29" s="169"/>
      <c r="Y29" s="182"/>
      <c r="Z29" s="9"/>
      <c r="AA29" s="18"/>
      <c r="AB29" s="15" t="str">
        <f t="shared" si="2"/>
        <v>火</v>
      </c>
      <c r="AC29" s="16">
        <f>IF(AC28="","",IF(AC28=【別紙３】!$E$35,"",IF(MONTH(AC28)=MONTH(AC28+1),AC28+1,"")))</f>
        <v>44460</v>
      </c>
      <c r="AD29" s="13" t="str">
        <f>IF(COUNTIF(祝日一覧!$E$2:$E$142,AC29),"○",IF(AG29&lt;&gt;"","○",""))</f>
        <v/>
      </c>
      <c r="AE29" s="27"/>
      <c r="AF29" s="56" t="str">
        <f t="shared" si="80"/>
        <v/>
      </c>
      <c r="AG29" s="56"/>
      <c r="AH29" s="153"/>
      <c r="AI29" s="154"/>
      <c r="AJ29" s="9"/>
      <c r="AK29" s="169"/>
      <c r="AL29" s="182"/>
      <c r="AM29" s="9"/>
      <c r="AN29" s="18"/>
      <c r="AO29" s="15" t="str">
        <f t="shared" si="3"/>
        <v>木</v>
      </c>
      <c r="AP29" s="16">
        <f>IF(AP28="","",IF(AP28=【別紙３】!$E$35,"",IF(MONTH(AP28)=MONTH(AP28+1),AP28+1,"")))</f>
        <v>44490</v>
      </c>
      <c r="AQ29" s="13" t="str">
        <f>IF(COUNTIF(祝日一覧!$E$2:$E$142,AP29),"○",IF(AT29&lt;&gt;"","○",""))</f>
        <v/>
      </c>
      <c r="AR29" s="27"/>
      <c r="AS29" s="56" t="str">
        <f t="shared" si="81"/>
        <v/>
      </c>
      <c r="AT29" s="56"/>
      <c r="AU29" s="153"/>
      <c r="AV29" s="154"/>
      <c r="AW29" s="9"/>
      <c r="AX29" s="169"/>
      <c r="AY29" s="182"/>
      <c r="AZ29" s="9"/>
      <c r="BA29" s="18"/>
      <c r="BB29" s="15" t="str">
        <f t="shared" si="4"/>
        <v>日</v>
      </c>
      <c r="BC29" s="16">
        <f>IF(BC28="","",IF(BC28=【別紙３】!$E$35,"",IF(MONTH(BC28)=MONTH(BC28+1),BC28+1,"")))</f>
        <v>44521</v>
      </c>
      <c r="BD29" s="13" t="str">
        <f>IF(COUNTIF(祝日一覧!$E$2:$E$142,BC29),"○",IF(BG29&lt;&gt;"","○",""))</f>
        <v/>
      </c>
      <c r="BE29" s="27"/>
      <c r="BF29" s="56" t="str">
        <f t="shared" si="82"/>
        <v>○</v>
      </c>
      <c r="BG29" s="56"/>
      <c r="BH29" s="153"/>
      <c r="BI29" s="154"/>
      <c r="BJ29" s="9"/>
      <c r="BK29" s="169"/>
      <c r="BL29" s="182"/>
      <c r="BM29" s="9"/>
      <c r="BN29" s="18"/>
      <c r="BO29" s="15" t="str">
        <f t="shared" si="5"/>
        <v>火</v>
      </c>
      <c r="BP29" s="16">
        <f>IF(BP28="","",IF(BP28=【別紙３】!$E$35,"",IF(MONTH(BP28)=MONTH(BP28+1),BP28+1,"")))</f>
        <v>44551</v>
      </c>
      <c r="BQ29" s="13" t="str">
        <f>IF(COUNTIF(祝日一覧!$E$2:$E$142,BP29),"○",IF(BT29&lt;&gt;"","○",""))</f>
        <v/>
      </c>
      <c r="BR29" s="27"/>
      <c r="BS29" s="56" t="str">
        <f t="shared" si="83"/>
        <v/>
      </c>
      <c r="BT29" s="56"/>
      <c r="BU29" s="153"/>
      <c r="BV29" s="154"/>
      <c r="BW29" s="9"/>
      <c r="BX29" s="169"/>
      <c r="BY29" s="182"/>
      <c r="BZ29" s="9"/>
      <c r="CA29" s="18"/>
      <c r="CB29" s="15" t="str">
        <f t="shared" si="6"/>
        <v/>
      </c>
      <c r="CC29" s="16" t="str">
        <f>IF(CC28="","",IF(CC28=【別紙３】!$E$35,"",IF(MONTH(CC28)=MONTH(CC28+1),CC28+1,"")))</f>
        <v/>
      </c>
      <c r="CD29" s="13" t="str">
        <f>IF(COUNTIF(祝日一覧!$E$2:$E$142,CC29),"○",IF(CG29&lt;&gt;"","○",""))</f>
        <v/>
      </c>
      <c r="CE29" s="27"/>
      <c r="CF29" s="56" t="str">
        <f t="shared" si="84"/>
        <v/>
      </c>
      <c r="CG29" s="56"/>
      <c r="CH29" s="153"/>
      <c r="CI29" s="154"/>
      <c r="CJ29" s="9"/>
      <c r="CK29" s="169"/>
      <c r="CL29" s="182"/>
      <c r="CM29" s="9"/>
      <c r="CN29" s="18"/>
      <c r="CO29" s="15" t="str">
        <f t="shared" si="7"/>
        <v/>
      </c>
      <c r="CP29" s="16" t="str">
        <f>IF(CP28="","",IF(CP28=【別紙３】!$E$35,"",IF(MONTH(CP28)=MONTH(CP28+1),CP28+1,"")))</f>
        <v/>
      </c>
      <c r="CQ29" s="13" t="str">
        <f>IF(COUNTIF(祝日一覧!$E$2:$E$142,CP29),"○",IF(CT29&lt;&gt;"","○",""))</f>
        <v/>
      </c>
      <c r="CR29" s="27"/>
      <c r="CS29" s="56" t="str">
        <f t="shared" si="85"/>
        <v/>
      </c>
      <c r="CT29" s="56"/>
      <c r="CU29" s="153"/>
      <c r="CV29" s="154"/>
      <c r="CW29" s="9"/>
      <c r="CX29" s="169"/>
      <c r="CY29" s="182"/>
      <c r="CZ29" s="9"/>
      <c r="DA29" s="18"/>
      <c r="DB29" s="15" t="str">
        <f t="shared" si="8"/>
        <v/>
      </c>
      <c r="DC29" s="16" t="str">
        <f>IF(DC28="","",IF(DC28=【別紙３】!$E$35,"",IF(MONTH(DC28)=MONTH(DC28+1),DC28+1,"")))</f>
        <v/>
      </c>
      <c r="DD29" s="13" t="str">
        <f>IF(COUNTIF(祝日一覧!$E$2:$E$142,DC29),"○",IF(DG29&lt;&gt;"","○",""))</f>
        <v/>
      </c>
      <c r="DE29" s="27"/>
      <c r="DF29" s="56" t="str">
        <f t="shared" si="86"/>
        <v/>
      </c>
      <c r="DG29" s="56"/>
      <c r="DH29" s="153"/>
      <c r="DI29" s="154"/>
      <c r="DJ29" s="9"/>
      <c r="DK29" s="169"/>
      <c r="DL29" s="182"/>
      <c r="DM29" s="9"/>
      <c r="DN29" s="18"/>
      <c r="DO29" s="15" t="str">
        <f t="shared" si="9"/>
        <v/>
      </c>
      <c r="DP29" s="16" t="str">
        <f>IF(DP28="","",IF(DP28=【別紙３】!$E$35,"",IF(MONTH(DP28)=MONTH(DP28+1),DP28+1,"")))</f>
        <v/>
      </c>
      <c r="DQ29" s="13" t="str">
        <f>IF(COUNTIF(祝日一覧!$E$2:$E$142,DP29),"○",IF(DT29&lt;&gt;"","○",""))</f>
        <v/>
      </c>
      <c r="DR29" s="27"/>
      <c r="DS29" s="56" t="str">
        <f t="shared" si="87"/>
        <v/>
      </c>
      <c r="DT29" s="56"/>
      <c r="DU29" s="153"/>
      <c r="DV29" s="154"/>
      <c r="DW29" s="9"/>
      <c r="DX29" s="169"/>
      <c r="DY29" s="182"/>
      <c r="DZ29" s="9"/>
      <c r="EA29" s="18"/>
      <c r="EB29" s="15" t="str">
        <f t="shared" si="10"/>
        <v/>
      </c>
      <c r="EC29" s="16" t="str">
        <f>IF(EC28="","",IF(EC28=【別紙３】!$E$35,"",IF(MONTH(EC28)=MONTH(EC28+1),EC28+1,"")))</f>
        <v/>
      </c>
      <c r="ED29" s="13" t="str">
        <f>IF(COUNTIF(祝日一覧!$E$2:$E$142,EC29),"○",IF(EG29&lt;&gt;"","○",""))</f>
        <v/>
      </c>
      <c r="EE29" s="27"/>
      <c r="EF29" s="56" t="str">
        <f t="shared" si="88"/>
        <v/>
      </c>
      <c r="EG29" s="56"/>
      <c r="EH29" s="153"/>
      <c r="EI29" s="154"/>
      <c r="EJ29" s="9"/>
      <c r="EK29" s="169"/>
      <c r="EL29" s="182"/>
      <c r="EM29" s="9"/>
      <c r="EN29" s="18"/>
      <c r="EO29" s="15" t="str">
        <f t="shared" si="11"/>
        <v/>
      </c>
      <c r="EP29" s="16" t="str">
        <f>IF(EP28="","",IF(EP28=【別紙３】!$E$35,"",IF(MONTH(EP28)=MONTH(EP28+1),EP28+1,"")))</f>
        <v/>
      </c>
      <c r="EQ29" s="13" t="str">
        <f>IF(COUNTIF(祝日一覧!$E$2:$E$142,EP29),"○",IF(ET29&lt;&gt;"","○",""))</f>
        <v/>
      </c>
      <c r="ER29" s="27"/>
      <c r="ES29" s="56" t="str">
        <f t="shared" si="89"/>
        <v/>
      </c>
      <c r="ET29" s="56"/>
      <c r="EU29" s="153"/>
      <c r="EV29" s="154"/>
      <c r="EW29" s="9"/>
      <c r="EX29" s="169"/>
      <c r="EY29" s="182"/>
      <c r="EZ29" s="9"/>
      <c r="FA29" s="18"/>
      <c r="FB29" s="15" t="str">
        <f t="shared" si="12"/>
        <v/>
      </c>
      <c r="FC29" s="16" t="str">
        <f>IF(FC28="","",IF(FC28=【別紙３】!$E$35,"",IF(MONTH(FC28)=MONTH(FC28+1),FC28+1,"")))</f>
        <v/>
      </c>
      <c r="FD29" s="13" t="str">
        <f>IF(COUNTIF(祝日一覧!$E$2:$E$142,FC29),"○",IF(FG29&lt;&gt;"","○",""))</f>
        <v/>
      </c>
      <c r="FE29" s="27"/>
      <c r="FF29" s="56" t="str">
        <f t="shared" si="90"/>
        <v/>
      </c>
      <c r="FG29" s="56"/>
      <c r="FH29" s="153"/>
      <c r="FI29" s="154"/>
      <c r="FJ29" s="9"/>
      <c r="FK29" s="169"/>
      <c r="FL29" s="182"/>
      <c r="FM29" s="9"/>
      <c r="FN29" s="18"/>
      <c r="FO29" s="15" t="str">
        <f t="shared" si="13"/>
        <v/>
      </c>
      <c r="FP29" s="16" t="str">
        <f>IF(FP28="","",IF(FP28=【別紙３】!$E$35,"",IF(MONTH(FP28)=MONTH(FP28+1),FP28+1,"")))</f>
        <v/>
      </c>
      <c r="FQ29" s="13" t="str">
        <f>IF(COUNTIF(祝日一覧!$E$2:$E$142,FP29),"○",IF(FT29&lt;&gt;"","○",""))</f>
        <v/>
      </c>
      <c r="FR29" s="27"/>
      <c r="FS29" s="56" t="str">
        <f t="shared" si="91"/>
        <v/>
      </c>
      <c r="FT29" s="56"/>
      <c r="FU29" s="153"/>
      <c r="FV29" s="154"/>
      <c r="FW29" s="9"/>
      <c r="FX29" s="169"/>
      <c r="FY29" s="182"/>
      <c r="FZ29" s="9"/>
      <c r="GA29" s="18"/>
      <c r="GB29" s="15" t="str">
        <f t="shared" si="14"/>
        <v/>
      </c>
      <c r="GC29" s="16" t="str">
        <f>IF(GC28="","",IF(GC28=【別紙３】!$E$35,"",IF(MONTH(GC28)=MONTH(GC28+1),GC28+1,"")))</f>
        <v/>
      </c>
      <c r="GD29" s="13" t="str">
        <f>IF(COUNTIF(祝日一覧!$E$2:$E$142,GC29),"○",IF(GG29&lt;&gt;"","○",""))</f>
        <v/>
      </c>
      <c r="GE29" s="26"/>
      <c r="GF29" s="56" t="str">
        <f t="shared" si="92"/>
        <v/>
      </c>
      <c r="GG29" s="56"/>
      <c r="GH29" s="153"/>
      <c r="GI29" s="154"/>
      <c r="GJ29" s="9"/>
      <c r="GK29" s="169"/>
      <c r="GL29" s="182"/>
      <c r="GM29" s="9"/>
      <c r="GN29" s="18"/>
      <c r="GO29" s="15" t="str">
        <f t="shared" si="15"/>
        <v/>
      </c>
      <c r="GP29" s="16" t="str">
        <f>IF(GP28="","",IF(GP28=【別紙３】!$E$35,"",IF(MONTH(GP28)=MONTH(GP28+1),GP28+1,"")))</f>
        <v/>
      </c>
      <c r="GQ29" s="13" t="str">
        <f>IF(COUNTIF(祝日一覧!$E$2:$E$142,GP29),"○",IF(GT29&lt;&gt;"","○",""))</f>
        <v/>
      </c>
      <c r="GR29" s="26"/>
      <c r="GS29" s="56" t="str">
        <f t="shared" si="93"/>
        <v/>
      </c>
      <c r="GT29" s="56"/>
      <c r="GU29" s="153"/>
      <c r="GV29" s="154"/>
      <c r="GW29" s="9"/>
      <c r="GX29" s="169"/>
      <c r="GY29" s="182"/>
      <c r="GZ29" s="9"/>
      <c r="HA29" s="18"/>
      <c r="HB29" s="15" t="str">
        <f t="shared" si="16"/>
        <v/>
      </c>
      <c r="HC29" s="16" t="str">
        <f>IF(HC28="","",IF(HC28=【別紙３】!$E$35,"",IF(MONTH(HC28)=MONTH(HC28+1),HC28+1,"")))</f>
        <v/>
      </c>
      <c r="HD29" s="13" t="str">
        <f>IF(COUNTIF(祝日一覧!$E$2:$E$142,HC29),"○",IF(HG29&lt;&gt;"","○",""))</f>
        <v/>
      </c>
      <c r="HE29" s="27"/>
      <c r="HF29" s="56" t="str">
        <f t="shared" si="94"/>
        <v/>
      </c>
      <c r="HG29" s="56"/>
      <c r="HH29" s="153"/>
      <c r="HI29" s="154"/>
      <c r="HJ29" s="9"/>
      <c r="HK29" s="169"/>
      <c r="HL29" s="182"/>
      <c r="HM29" s="9"/>
      <c r="HN29" s="18"/>
      <c r="HO29" s="72" t="str">
        <f t="shared" si="17"/>
        <v/>
      </c>
      <c r="HP29" s="16" t="str">
        <f>IF(HP28="","",IF(HP28=【別紙３】!$E$35,"",IF(MONTH(HP28)=MONTH(HP28+1),HP28+1,"")))</f>
        <v/>
      </c>
      <c r="HQ29" s="13" t="str">
        <f>IF(COUNTIF(祝日一覧!$E$2:$E$142,HP29),"○",IF(HT29&lt;&gt;"","○",""))</f>
        <v/>
      </c>
      <c r="HR29" s="26"/>
      <c r="HS29" s="56" t="str">
        <f t="shared" si="95"/>
        <v/>
      </c>
      <c r="HT29" s="56"/>
      <c r="HU29" s="153"/>
      <c r="HV29" s="154"/>
      <c r="HW29" s="9"/>
      <c r="HX29" s="169"/>
      <c r="HY29" s="182"/>
      <c r="HZ29" s="9"/>
      <c r="IA29" s="18"/>
      <c r="IB29" s="72" t="str">
        <f t="shared" si="18"/>
        <v/>
      </c>
      <c r="IC29" s="16" t="str">
        <f>IF(IC28="","",IF(IC28=【別紙３】!$E$35,"",IF(MONTH(IC28)=MONTH(IC28+1),IC28+1,"")))</f>
        <v/>
      </c>
      <c r="ID29" s="13" t="str">
        <f>IF(COUNTIF(祝日一覧!$E$2:$E$142,IC29),"○",IF(IG29&lt;&gt;"","○",""))</f>
        <v/>
      </c>
      <c r="IE29" s="26"/>
      <c r="IF29" s="56" t="str">
        <f t="shared" si="96"/>
        <v/>
      </c>
      <c r="IG29" s="56"/>
      <c r="IH29" s="153"/>
      <c r="II29" s="154"/>
      <c r="IJ29" s="9"/>
      <c r="IK29" s="169"/>
      <c r="IL29" s="182"/>
      <c r="IM29" s="9"/>
      <c r="IN29" s="18"/>
      <c r="IO29" s="72" t="str">
        <f t="shared" si="19"/>
        <v/>
      </c>
      <c r="IP29" s="16" t="str">
        <f>IF(IP28="","",IF(IP28=【別紙３】!$E$35,"",IF(MONTH(IP28)=MONTH(IP28+1),IP28+1,"")))</f>
        <v/>
      </c>
      <c r="IQ29" s="13" t="str">
        <f>IF(COUNTIF(祝日一覧!$E$2:$E$142,IP29),"○",IF(IT29&lt;&gt;"","○",""))</f>
        <v/>
      </c>
      <c r="IR29" s="26"/>
      <c r="IS29" s="56" t="str">
        <f t="shared" si="97"/>
        <v/>
      </c>
      <c r="IT29" s="56"/>
      <c r="IU29" s="153"/>
      <c r="IV29" s="154"/>
      <c r="IW29" s="9"/>
      <c r="IX29" s="169"/>
      <c r="IY29" s="182"/>
      <c r="IZ29" s="9"/>
      <c r="JA29" s="18"/>
      <c r="JB29" s="72" t="str">
        <f t="shared" si="20"/>
        <v/>
      </c>
      <c r="JC29" s="16" t="str">
        <f>IF(JC28="","",IF(JC28=【別紙３】!$E$35,"",IF(MONTH(JC28)=MONTH(JC28+1),JC28+1,"")))</f>
        <v/>
      </c>
      <c r="JD29" s="13" t="str">
        <f>IF(COUNTIF(祝日一覧!$E$2:$E$142,JC29),"○",IF(JG29&lt;&gt;"","○",""))</f>
        <v/>
      </c>
      <c r="JE29" s="26"/>
      <c r="JF29" s="56" t="str">
        <f t="shared" si="98"/>
        <v/>
      </c>
      <c r="JG29" s="56"/>
      <c r="JH29" s="153"/>
      <c r="JI29" s="154"/>
      <c r="JJ29" s="9"/>
      <c r="JK29" s="169"/>
      <c r="JL29" s="182"/>
      <c r="JM29" s="9"/>
      <c r="JN29" s="18"/>
      <c r="JO29" s="72" t="str">
        <f t="shared" si="21"/>
        <v/>
      </c>
      <c r="JP29" s="16" t="str">
        <f>IF(JP28="","",IF(JP28=【別紙３】!$E$35,"",IF(MONTH(JP28)=MONTH(JP28+1),JP28+1,"")))</f>
        <v/>
      </c>
      <c r="JQ29" s="13" t="str">
        <f>IF(COUNTIF(祝日一覧!$E$2:$E$142,JP29),"○",IF(JT29&lt;&gt;"","○",""))</f>
        <v/>
      </c>
      <c r="JR29" s="26"/>
      <c r="JS29" s="56" t="str">
        <f t="shared" si="99"/>
        <v/>
      </c>
      <c r="JT29" s="56"/>
      <c r="JU29" s="153"/>
      <c r="JV29" s="154"/>
      <c r="JW29" s="9"/>
      <c r="JX29" s="169"/>
      <c r="JY29" s="182"/>
      <c r="JZ29" s="9"/>
      <c r="KA29" s="18"/>
      <c r="KB29" s="72" t="str">
        <f t="shared" si="22"/>
        <v/>
      </c>
      <c r="KC29" s="16" t="str">
        <f>IF(KC28="","",IF(KC28=【別紙３】!$E$35,"",IF(MONTH(KC28)=MONTH(KC28+1),KC28+1,"")))</f>
        <v/>
      </c>
      <c r="KD29" s="13" t="str">
        <f>IF(COUNTIF(祝日一覧!$E$2:$E$142,KC29),"○",IF(KG29&lt;&gt;"","○",""))</f>
        <v/>
      </c>
      <c r="KE29" s="26"/>
      <c r="KF29" s="56" t="str">
        <f t="shared" si="100"/>
        <v/>
      </c>
      <c r="KG29" s="56"/>
      <c r="KH29" s="153"/>
      <c r="KI29" s="154"/>
      <c r="KJ29" s="9"/>
      <c r="KK29" s="169"/>
      <c r="KL29" s="182"/>
      <c r="KM29" s="9"/>
      <c r="KN29" s="18"/>
      <c r="KO29" s="72" t="str">
        <f t="shared" si="23"/>
        <v/>
      </c>
      <c r="KP29" s="16" t="str">
        <f>IF(KP28="","",IF(KP28=【別紙３】!$E$35,"",IF(MONTH(KP28)=MONTH(KP28+1),KP28+1,"")))</f>
        <v/>
      </c>
      <c r="KQ29" s="13" t="str">
        <f>IF(COUNTIF(祝日一覧!$E$2:$E$142,KP29),"○",IF(KT29&lt;&gt;"","○",""))</f>
        <v/>
      </c>
      <c r="KR29" s="26"/>
      <c r="KS29" s="56" t="str">
        <f t="shared" si="101"/>
        <v/>
      </c>
      <c r="KT29" s="56"/>
      <c r="KU29" s="153"/>
      <c r="KV29" s="154"/>
      <c r="KW29" s="9"/>
      <c r="KX29" s="169"/>
      <c r="KY29" s="182"/>
      <c r="KZ29" s="9"/>
      <c r="LA29" s="18"/>
      <c r="LB29" s="72" t="str">
        <f t="shared" si="24"/>
        <v/>
      </c>
      <c r="LC29" s="16" t="str">
        <f>IF(LC28="","",IF(LC28=【別紙３】!$E$35,"",IF(MONTH(LC28)=MONTH(LC28+1),LC28+1,"")))</f>
        <v/>
      </c>
      <c r="LD29" s="13" t="str">
        <f>IF(COUNTIF(祝日一覧!$E$2:$E$142,LC29),"○",IF(LG29&lt;&gt;"","○",""))</f>
        <v/>
      </c>
      <c r="LE29" s="26"/>
      <c r="LF29" s="56" t="str">
        <f t="shared" si="102"/>
        <v/>
      </c>
      <c r="LG29" s="56"/>
      <c r="LH29" s="153"/>
      <c r="LI29" s="154"/>
      <c r="LJ29" s="9"/>
      <c r="LK29" s="169"/>
      <c r="LL29" s="182"/>
      <c r="LM29" s="9"/>
      <c r="LN29" s="18"/>
      <c r="LO29" s="72" t="str">
        <f t="shared" si="25"/>
        <v/>
      </c>
      <c r="LP29" s="16" t="str">
        <f>IF(LP28="","",IF(LP28=【別紙３】!$E$35,"",IF(MONTH(LP28)=MONTH(LP28+1),LP28+1,"")))</f>
        <v/>
      </c>
      <c r="LQ29" s="13" t="str">
        <f>IF(COUNTIF(祝日一覧!$E$2:$E$142,LP29),"○",IF(LT29&lt;&gt;"","○",""))</f>
        <v/>
      </c>
      <c r="LR29" s="26"/>
      <c r="LS29" s="56" t="str">
        <f t="shared" si="103"/>
        <v/>
      </c>
      <c r="LT29" s="56"/>
      <c r="LU29" s="153"/>
      <c r="LV29" s="154"/>
      <c r="LW29" s="9"/>
      <c r="LX29" s="169"/>
      <c r="LY29" s="182"/>
      <c r="LZ29" s="9"/>
      <c r="MA29" s="18"/>
      <c r="MB29" s="72" t="str">
        <f t="shared" si="26"/>
        <v/>
      </c>
      <c r="MC29" s="16" t="str">
        <f>IF(MC28="","",IF(MC28=【別紙３】!$E$35,"",IF(MONTH(MC28)=MONTH(MC28+1),MC28+1,"")))</f>
        <v/>
      </c>
      <c r="MD29" s="13" t="str">
        <f>IF(COUNTIF(祝日一覧!$E$2:$E$142,MC29),"○",IF(MG29&lt;&gt;"","○",""))</f>
        <v/>
      </c>
      <c r="ME29" s="26"/>
      <c r="MF29" s="56" t="str">
        <f t="shared" si="104"/>
        <v/>
      </c>
      <c r="MG29" s="56"/>
      <c r="MH29" s="153"/>
      <c r="MI29" s="154"/>
      <c r="MJ29" s="9"/>
      <c r="MK29" s="169"/>
      <c r="ML29" s="182"/>
      <c r="MM29" s="9"/>
      <c r="MN29" s="18"/>
      <c r="MO29" s="72" t="str">
        <f t="shared" si="27"/>
        <v/>
      </c>
      <c r="MP29" s="16" t="str">
        <f>IF(MP28="","",IF(MP28=【別紙３】!$E$35,"",IF(MONTH(MP28)=MONTH(MP28+1),MP28+1,"")))</f>
        <v/>
      </c>
      <c r="MQ29" s="13" t="str">
        <f>IF(COUNTIF(祝日一覧!$E$2:$E$142,MP29),"○",IF(MT29&lt;&gt;"","○",""))</f>
        <v/>
      </c>
      <c r="MR29" s="26"/>
      <c r="MS29" s="56" t="str">
        <f t="shared" si="105"/>
        <v/>
      </c>
      <c r="MT29" s="56"/>
      <c r="MU29" s="153"/>
      <c r="MV29" s="154"/>
      <c r="MW29" s="9"/>
      <c r="MX29" s="169"/>
      <c r="MY29" s="182"/>
      <c r="MZ29" s="9"/>
      <c r="NA29" s="18"/>
      <c r="NB29" s="72" t="str">
        <f t="shared" si="28"/>
        <v/>
      </c>
      <c r="NC29" s="16" t="str">
        <f>IF(NC28="","",IF(NC28=【別紙３】!$E$35,"",IF(MONTH(NC28)=MONTH(NC28+1),NC28+1,"")))</f>
        <v/>
      </c>
      <c r="ND29" s="13" t="str">
        <f>IF(COUNTIF(祝日一覧!$E$2:$E$142,NC29),"○",IF(NG29&lt;&gt;"","○",""))</f>
        <v/>
      </c>
      <c r="NE29" s="26"/>
      <c r="NF29" s="56" t="str">
        <f t="shared" si="106"/>
        <v/>
      </c>
      <c r="NG29" s="56"/>
      <c r="NH29" s="153"/>
      <c r="NI29" s="154"/>
      <c r="NJ29" s="9"/>
      <c r="NK29" s="169"/>
      <c r="NL29" s="182"/>
      <c r="NM29" s="9"/>
      <c r="NN29" s="18"/>
      <c r="NO29" s="72" t="str">
        <f t="shared" si="29"/>
        <v/>
      </c>
      <c r="NP29" s="16" t="str">
        <f>IF(NP28="","",IF(NP28=【別紙３】!$E$35,"",IF(MONTH(NP28)=MONTH(NP28+1),NP28+1,"")))</f>
        <v/>
      </c>
      <c r="NQ29" s="13" t="str">
        <f>IF(COUNTIF(祝日一覧!$E$2:$E$142,NP29),"○",IF(NT29&lt;&gt;"","○",""))</f>
        <v/>
      </c>
      <c r="NR29" s="26"/>
      <c r="NS29" s="56" t="str">
        <f t="shared" si="107"/>
        <v/>
      </c>
      <c r="NT29" s="56"/>
      <c r="NU29" s="153"/>
      <c r="NV29" s="154"/>
      <c r="NW29" s="9"/>
      <c r="NX29" s="169"/>
      <c r="NY29" s="182"/>
      <c r="NZ29" s="9"/>
      <c r="OA29" s="18"/>
      <c r="OB29" s="72" t="str">
        <f t="shared" si="30"/>
        <v/>
      </c>
      <c r="OC29" s="16" t="str">
        <f>IF(OC28="","",IF(OC28=【別紙３】!$E$35,"",IF(MONTH(OC28)=MONTH(OC28+1),OC28+1,"")))</f>
        <v/>
      </c>
      <c r="OD29" s="13" t="str">
        <f>IF(COUNTIF(祝日一覧!$E$2:$E$142,OC29),"○",IF(OG29&lt;&gt;"","○",""))</f>
        <v/>
      </c>
      <c r="OE29" s="26"/>
      <c r="OF29" s="56" t="str">
        <f t="shared" si="108"/>
        <v/>
      </c>
      <c r="OG29" s="56"/>
      <c r="OH29" s="153"/>
      <c r="OI29" s="154"/>
      <c r="OJ29" s="9"/>
      <c r="OK29" s="169"/>
      <c r="OL29" s="182"/>
      <c r="OM29" s="9"/>
      <c r="ON29" s="18"/>
      <c r="OO29" s="72" t="str">
        <f t="shared" si="31"/>
        <v/>
      </c>
      <c r="OP29" s="16" t="str">
        <f>IF(OP28="","",IF(OP28=【別紙３】!$E$35,"",IF(MONTH(OP28)=MONTH(OP28+1),OP28+1,"")))</f>
        <v/>
      </c>
      <c r="OQ29" s="13" t="str">
        <f>IF(COUNTIF(祝日一覧!$E$2:$E$142,OP29),"○",IF(OT29&lt;&gt;"","○",""))</f>
        <v/>
      </c>
      <c r="OR29" s="26"/>
      <c r="OS29" s="56" t="str">
        <f t="shared" si="109"/>
        <v/>
      </c>
      <c r="OT29" s="56"/>
      <c r="OU29" s="153"/>
      <c r="OV29" s="154"/>
      <c r="OW29" s="9"/>
      <c r="OX29" s="169"/>
      <c r="OY29" s="182"/>
      <c r="OZ29" s="9"/>
      <c r="PA29" s="18"/>
      <c r="PB29" s="72" t="str">
        <f t="shared" si="32"/>
        <v/>
      </c>
      <c r="PC29" s="16" t="str">
        <f>IF(PC28="","",IF(PC28=【別紙３】!$E$35,"",IF(MONTH(PC28)=MONTH(PC28+1),PC28+1,"")))</f>
        <v/>
      </c>
      <c r="PD29" s="13" t="str">
        <f>IF(COUNTIF(祝日一覧!$E$2:$E$142,PC29),"○",IF(PG29&lt;&gt;"","○",""))</f>
        <v/>
      </c>
      <c r="PE29" s="26"/>
      <c r="PF29" s="56" t="str">
        <f t="shared" si="110"/>
        <v/>
      </c>
      <c r="PG29" s="56"/>
      <c r="PH29" s="153"/>
      <c r="PI29" s="154"/>
      <c r="PJ29" s="9"/>
      <c r="PK29" s="169"/>
      <c r="PL29" s="182"/>
      <c r="PM29" s="9"/>
      <c r="PN29" s="18"/>
      <c r="PO29" s="72" t="str">
        <f t="shared" si="33"/>
        <v/>
      </c>
      <c r="PP29" s="16" t="str">
        <f>IF(PP28="","",IF(PP28=【別紙３】!$E$35,"",IF(MONTH(PP28)=MONTH(PP28+1),PP28+1,"")))</f>
        <v/>
      </c>
      <c r="PQ29" s="13" t="str">
        <f>IF(COUNTIF(祝日一覧!$E$2:$E$142,PP29),"○",IF(PT29&lt;&gt;"","○",""))</f>
        <v/>
      </c>
      <c r="PR29" s="26"/>
      <c r="PS29" s="56" t="str">
        <f t="shared" si="111"/>
        <v/>
      </c>
      <c r="PT29" s="56"/>
      <c r="PU29" s="153"/>
      <c r="PV29" s="154"/>
      <c r="PW29" s="9"/>
      <c r="PX29" s="169"/>
      <c r="PY29" s="182"/>
      <c r="PZ29" s="9"/>
      <c r="QA29" s="18"/>
      <c r="QB29" s="72" t="str">
        <f t="shared" si="34"/>
        <v/>
      </c>
      <c r="QC29" s="16" t="str">
        <f>IF(QC28="","",IF(QC28=【別紙３】!$E$35,"",IF(MONTH(QC28)=MONTH(QC28+1),QC28+1,"")))</f>
        <v/>
      </c>
      <c r="QD29" s="13" t="str">
        <f>IF(COUNTIF(祝日一覧!$E$2:$E$142,QC29),"○",IF(QG29&lt;&gt;"","○",""))</f>
        <v/>
      </c>
      <c r="QE29" s="26"/>
      <c r="QF29" s="56" t="str">
        <f t="shared" si="112"/>
        <v/>
      </c>
      <c r="QG29" s="56"/>
      <c r="QH29" s="153"/>
      <c r="QI29" s="154"/>
      <c r="QJ29" s="9"/>
      <c r="QK29" s="169"/>
      <c r="QL29" s="182"/>
      <c r="QM29" s="9"/>
      <c r="QN29" s="18"/>
      <c r="QO29" s="72" t="str">
        <f t="shared" si="35"/>
        <v/>
      </c>
      <c r="QP29" s="16" t="str">
        <f>IF(QP28="","",IF(QP28=【別紙３】!$E$35,"",IF(MONTH(QP28)=MONTH(QP28+1),QP28+1,"")))</f>
        <v/>
      </c>
      <c r="QQ29" s="13" t="str">
        <f>IF(COUNTIF(祝日一覧!$E$2:$E$142,QP29),"○",IF(QT29&lt;&gt;"","○",""))</f>
        <v/>
      </c>
      <c r="QR29" s="26"/>
      <c r="QS29" s="56" t="str">
        <f t="shared" si="113"/>
        <v/>
      </c>
      <c r="QT29" s="56"/>
      <c r="QU29" s="153"/>
      <c r="QV29" s="154"/>
      <c r="QW29" s="9"/>
      <c r="QX29" s="169"/>
      <c r="QY29" s="182"/>
      <c r="QZ29" s="9"/>
      <c r="RA29" s="18"/>
      <c r="RB29" s="72" t="str">
        <f t="shared" si="36"/>
        <v/>
      </c>
      <c r="RC29" s="16" t="str">
        <f>IF(RC28="","",IF(RC28=【別紙３】!$E$35,"",IF(MONTH(RC28)=MONTH(RC28+1),RC28+1,"")))</f>
        <v/>
      </c>
      <c r="RD29" s="13" t="str">
        <f>IF(COUNTIF(祝日一覧!$E$2:$E$142,RC29),"○",IF(RG29&lt;&gt;"","○",""))</f>
        <v/>
      </c>
      <c r="RE29" s="26"/>
      <c r="RF29" s="56" t="str">
        <f t="shared" si="114"/>
        <v/>
      </c>
      <c r="RG29" s="56"/>
      <c r="RH29" s="153"/>
      <c r="RI29" s="154"/>
      <c r="RJ29" s="9"/>
      <c r="RK29" s="169"/>
      <c r="RL29" s="182"/>
      <c r="RM29" s="9"/>
      <c r="RN29" s="18"/>
      <c r="RO29" s="72" t="str">
        <f t="shared" si="37"/>
        <v/>
      </c>
      <c r="RP29" s="16" t="str">
        <f>IF(RP28="","",IF(RP28=【別紙３】!$E$35,"",IF(MONTH(RP28)=MONTH(RP28+1),RP28+1,"")))</f>
        <v/>
      </c>
      <c r="RQ29" s="13" t="str">
        <f>IF(COUNTIF(祝日一覧!$E$2:$E$142,RP29),"○",IF(RT29&lt;&gt;"","○",""))</f>
        <v/>
      </c>
      <c r="RR29" s="26"/>
      <c r="RS29" s="56" t="str">
        <f t="shared" si="115"/>
        <v/>
      </c>
      <c r="RT29" s="56"/>
      <c r="RU29" s="153"/>
      <c r="RV29" s="154"/>
      <c r="RW29" s="9"/>
      <c r="RX29" s="169"/>
      <c r="RY29" s="182"/>
      <c r="RZ29" s="9"/>
      <c r="SA29" s="18"/>
      <c r="SB29" s="72" t="str">
        <f t="shared" si="38"/>
        <v/>
      </c>
      <c r="SC29" s="16" t="str">
        <f>IF(SC28="","",IF(SC28=【別紙３】!$E$35,"",IF(MONTH(SC28)=MONTH(SC28+1),SC28+1,"")))</f>
        <v/>
      </c>
      <c r="SD29" s="13" t="str">
        <f>IF(COUNTIF(祝日一覧!$E$2:$E$142,SC29),"○",IF(SG29&lt;&gt;"","○",""))</f>
        <v/>
      </c>
      <c r="SE29" s="26"/>
      <c r="SF29" s="56" t="str">
        <f t="shared" si="116"/>
        <v/>
      </c>
      <c r="SG29" s="56"/>
      <c r="SH29" s="153"/>
      <c r="SI29" s="154"/>
      <c r="SJ29" s="9"/>
      <c r="SK29" s="169"/>
      <c r="SL29" s="182"/>
      <c r="SM29" s="9"/>
    </row>
    <row r="30" spans="1:507" ht="15.6" customHeight="1">
      <c r="A30" s="18"/>
      <c r="B30" s="15" t="str">
        <f t="shared" si="0"/>
        <v/>
      </c>
      <c r="C30" s="16" t="str">
        <f t="shared" si="78"/>
        <v/>
      </c>
      <c r="D30" s="13" t="str">
        <f>IF(COUNTIF(祝日一覧!$E$2:$E$142,C30),"○",IF(G30&lt;&gt;"","○",""))</f>
        <v/>
      </c>
      <c r="E30" s="27"/>
      <c r="F30" s="56" t="str">
        <f t="shared" si="39"/>
        <v/>
      </c>
      <c r="G30" s="56"/>
      <c r="H30" s="153"/>
      <c r="I30" s="154"/>
      <c r="J30" s="54"/>
      <c r="K30" s="169"/>
      <c r="L30" s="182"/>
      <c r="M30" s="9"/>
      <c r="N30" s="18"/>
      <c r="O30" s="15" t="str">
        <f t="shared" si="1"/>
        <v>日</v>
      </c>
      <c r="P30" s="16">
        <f>IF(P29="","",IF(P29=【別紙３】!$E$35,"",IF(MONTH(P29)=MONTH(P29+1),P29+1,"")))</f>
        <v>44430</v>
      </c>
      <c r="Q30" s="13" t="str">
        <f>IF(COUNTIF(祝日一覧!$E$2:$E$142,P30),"○",IF(T30&lt;&gt;"","○",""))</f>
        <v/>
      </c>
      <c r="R30" s="26"/>
      <c r="S30" s="56" t="str">
        <f t="shared" si="79"/>
        <v>○</v>
      </c>
      <c r="T30" s="56"/>
      <c r="U30" s="153"/>
      <c r="V30" s="154"/>
      <c r="W30" s="9"/>
      <c r="X30" s="169"/>
      <c r="Y30" s="182"/>
      <c r="Z30" s="9"/>
      <c r="AA30" s="18"/>
      <c r="AB30" s="15" t="str">
        <f t="shared" si="2"/>
        <v>水</v>
      </c>
      <c r="AC30" s="16">
        <f>IF(AC29="","",IF(AC29=【別紙３】!$E$35,"",IF(MONTH(AC29)=MONTH(AC29+1),AC29+1,"")))</f>
        <v>44461</v>
      </c>
      <c r="AD30" s="13" t="str">
        <f>IF(COUNTIF(祝日一覧!$E$2:$E$142,AC30),"○",IF(AG30&lt;&gt;"","○",""))</f>
        <v/>
      </c>
      <c r="AE30" s="27"/>
      <c r="AF30" s="56" t="str">
        <f t="shared" si="80"/>
        <v/>
      </c>
      <c r="AG30" s="56"/>
      <c r="AH30" s="153"/>
      <c r="AI30" s="154"/>
      <c r="AJ30" s="9"/>
      <c r="AK30" s="169"/>
      <c r="AL30" s="182"/>
      <c r="AM30" s="9"/>
      <c r="AN30" s="18"/>
      <c r="AO30" s="15" t="str">
        <f t="shared" si="3"/>
        <v>金</v>
      </c>
      <c r="AP30" s="16">
        <f>IF(AP29="","",IF(AP29=【別紙３】!$E$35,"",IF(MONTH(AP29)=MONTH(AP29+1),AP29+1,"")))</f>
        <v>44491</v>
      </c>
      <c r="AQ30" s="13" t="str">
        <f>IF(COUNTIF(祝日一覧!$E$2:$E$142,AP30),"○",IF(AT30&lt;&gt;"","○",""))</f>
        <v/>
      </c>
      <c r="AR30" s="27"/>
      <c r="AS30" s="56" t="str">
        <f t="shared" si="81"/>
        <v/>
      </c>
      <c r="AT30" s="56"/>
      <c r="AU30" s="153"/>
      <c r="AV30" s="154"/>
      <c r="AW30" s="9"/>
      <c r="AX30" s="169"/>
      <c r="AY30" s="182"/>
      <c r="AZ30" s="9"/>
      <c r="BA30" s="18"/>
      <c r="BB30" s="15" t="str">
        <f t="shared" si="4"/>
        <v>月</v>
      </c>
      <c r="BC30" s="16">
        <f>IF(BC29="","",IF(BC29=【別紙３】!$E$35,"",IF(MONTH(BC29)=MONTH(BC29+1),BC29+1,"")))</f>
        <v>44522</v>
      </c>
      <c r="BD30" s="13" t="str">
        <f>IF(COUNTIF(祝日一覧!$E$2:$E$142,BC30),"○",IF(BG30&lt;&gt;"","○",""))</f>
        <v/>
      </c>
      <c r="BE30" s="27"/>
      <c r="BF30" s="56" t="str">
        <f t="shared" si="82"/>
        <v/>
      </c>
      <c r="BG30" s="56"/>
      <c r="BH30" s="153"/>
      <c r="BI30" s="154"/>
      <c r="BJ30" s="9"/>
      <c r="BK30" s="169"/>
      <c r="BL30" s="182"/>
      <c r="BM30" s="9"/>
      <c r="BN30" s="18"/>
      <c r="BO30" s="15" t="str">
        <f t="shared" si="5"/>
        <v>水</v>
      </c>
      <c r="BP30" s="16">
        <f>IF(BP29="","",IF(BP29=【別紙３】!$E$35,"",IF(MONTH(BP29)=MONTH(BP29+1),BP29+1,"")))</f>
        <v>44552</v>
      </c>
      <c r="BQ30" s="13" t="str">
        <f>IF(COUNTIF(祝日一覧!$E$2:$E$142,BP30),"○",IF(BT30&lt;&gt;"","○",""))</f>
        <v/>
      </c>
      <c r="BR30" s="27"/>
      <c r="BS30" s="56" t="str">
        <f t="shared" si="83"/>
        <v/>
      </c>
      <c r="BT30" s="56"/>
      <c r="BU30" s="153"/>
      <c r="BV30" s="154"/>
      <c r="BW30" s="9"/>
      <c r="BX30" s="169"/>
      <c r="BY30" s="182"/>
      <c r="BZ30" s="9"/>
      <c r="CA30" s="18"/>
      <c r="CB30" s="15" t="str">
        <f t="shared" si="6"/>
        <v/>
      </c>
      <c r="CC30" s="16" t="str">
        <f>IF(CC29="","",IF(CC29=【別紙３】!$E$35,"",IF(MONTH(CC29)=MONTH(CC29+1),CC29+1,"")))</f>
        <v/>
      </c>
      <c r="CD30" s="13" t="str">
        <f>IF(COUNTIF(祝日一覧!$E$2:$E$142,CC30),"○",IF(CG30&lt;&gt;"","○",""))</f>
        <v/>
      </c>
      <c r="CE30" s="27"/>
      <c r="CF30" s="56" t="str">
        <f t="shared" si="84"/>
        <v/>
      </c>
      <c r="CG30" s="56"/>
      <c r="CH30" s="153"/>
      <c r="CI30" s="154"/>
      <c r="CJ30" s="9"/>
      <c r="CK30" s="169"/>
      <c r="CL30" s="182"/>
      <c r="CM30" s="9"/>
      <c r="CN30" s="18"/>
      <c r="CO30" s="15" t="str">
        <f t="shared" si="7"/>
        <v/>
      </c>
      <c r="CP30" s="16" t="str">
        <f>IF(CP29="","",IF(CP29=【別紙３】!$E$35,"",IF(MONTH(CP29)=MONTH(CP29+1),CP29+1,"")))</f>
        <v/>
      </c>
      <c r="CQ30" s="13" t="str">
        <f>IF(COUNTIF(祝日一覧!$E$2:$E$142,CP30),"○",IF(CT30&lt;&gt;"","○",""))</f>
        <v/>
      </c>
      <c r="CR30" s="27"/>
      <c r="CS30" s="56" t="str">
        <f t="shared" si="85"/>
        <v/>
      </c>
      <c r="CT30" s="56"/>
      <c r="CU30" s="153"/>
      <c r="CV30" s="154"/>
      <c r="CW30" s="9"/>
      <c r="CX30" s="169"/>
      <c r="CY30" s="182"/>
      <c r="CZ30" s="9"/>
      <c r="DA30" s="18"/>
      <c r="DB30" s="15" t="str">
        <f t="shared" si="8"/>
        <v/>
      </c>
      <c r="DC30" s="16" t="str">
        <f>IF(DC29="","",IF(DC29=【別紙３】!$E$35,"",IF(MONTH(DC29)=MONTH(DC29+1),DC29+1,"")))</f>
        <v/>
      </c>
      <c r="DD30" s="13" t="str">
        <f>IF(COUNTIF(祝日一覧!$E$2:$E$142,DC30),"○",IF(DG30&lt;&gt;"","○",""))</f>
        <v/>
      </c>
      <c r="DE30" s="27"/>
      <c r="DF30" s="56" t="str">
        <f t="shared" si="86"/>
        <v/>
      </c>
      <c r="DG30" s="56"/>
      <c r="DH30" s="153"/>
      <c r="DI30" s="154"/>
      <c r="DJ30" s="9"/>
      <c r="DK30" s="169"/>
      <c r="DL30" s="182"/>
      <c r="DM30" s="9"/>
      <c r="DN30" s="18"/>
      <c r="DO30" s="15" t="str">
        <f t="shared" si="9"/>
        <v/>
      </c>
      <c r="DP30" s="16" t="str">
        <f>IF(DP29="","",IF(DP29=【別紙３】!$E$35,"",IF(MONTH(DP29)=MONTH(DP29+1),DP29+1,"")))</f>
        <v/>
      </c>
      <c r="DQ30" s="13" t="str">
        <f>IF(COUNTIF(祝日一覧!$E$2:$E$142,DP30),"○",IF(DT30&lt;&gt;"","○",""))</f>
        <v/>
      </c>
      <c r="DR30" s="27"/>
      <c r="DS30" s="56" t="str">
        <f t="shared" si="87"/>
        <v/>
      </c>
      <c r="DT30" s="56"/>
      <c r="DU30" s="153"/>
      <c r="DV30" s="154"/>
      <c r="DW30" s="9"/>
      <c r="DX30" s="169"/>
      <c r="DY30" s="182"/>
      <c r="DZ30" s="9"/>
      <c r="EA30" s="18"/>
      <c r="EB30" s="15" t="str">
        <f t="shared" si="10"/>
        <v/>
      </c>
      <c r="EC30" s="16" t="str">
        <f>IF(EC29="","",IF(EC29=【別紙３】!$E$35,"",IF(MONTH(EC29)=MONTH(EC29+1),EC29+1,"")))</f>
        <v/>
      </c>
      <c r="ED30" s="13" t="str">
        <f>IF(COUNTIF(祝日一覧!$E$2:$E$142,EC30),"○",IF(EG30&lt;&gt;"","○",""))</f>
        <v/>
      </c>
      <c r="EE30" s="27"/>
      <c r="EF30" s="56" t="str">
        <f t="shared" si="88"/>
        <v/>
      </c>
      <c r="EG30" s="56"/>
      <c r="EH30" s="153"/>
      <c r="EI30" s="154"/>
      <c r="EJ30" s="9"/>
      <c r="EK30" s="169"/>
      <c r="EL30" s="182"/>
      <c r="EM30" s="9"/>
      <c r="EN30" s="18"/>
      <c r="EO30" s="15" t="str">
        <f t="shared" si="11"/>
        <v/>
      </c>
      <c r="EP30" s="16" t="str">
        <f>IF(EP29="","",IF(EP29=【別紙３】!$E$35,"",IF(MONTH(EP29)=MONTH(EP29+1),EP29+1,"")))</f>
        <v/>
      </c>
      <c r="EQ30" s="13" t="str">
        <f>IF(COUNTIF(祝日一覧!$E$2:$E$142,EP30),"○",IF(ET30&lt;&gt;"","○",""))</f>
        <v/>
      </c>
      <c r="ER30" s="27"/>
      <c r="ES30" s="56" t="str">
        <f t="shared" si="89"/>
        <v/>
      </c>
      <c r="ET30" s="56"/>
      <c r="EU30" s="153"/>
      <c r="EV30" s="154"/>
      <c r="EW30" s="9"/>
      <c r="EX30" s="169"/>
      <c r="EY30" s="182"/>
      <c r="EZ30" s="9"/>
      <c r="FA30" s="18"/>
      <c r="FB30" s="15" t="str">
        <f t="shared" si="12"/>
        <v/>
      </c>
      <c r="FC30" s="16" t="str">
        <f>IF(FC29="","",IF(FC29=【別紙３】!$E$35,"",IF(MONTH(FC29)=MONTH(FC29+1),FC29+1,"")))</f>
        <v/>
      </c>
      <c r="FD30" s="13" t="str">
        <f>IF(COUNTIF(祝日一覧!$E$2:$E$142,FC30),"○",IF(FG30&lt;&gt;"","○",""))</f>
        <v/>
      </c>
      <c r="FE30" s="27"/>
      <c r="FF30" s="56" t="str">
        <f t="shared" si="90"/>
        <v/>
      </c>
      <c r="FG30" s="56"/>
      <c r="FH30" s="153"/>
      <c r="FI30" s="154"/>
      <c r="FJ30" s="9"/>
      <c r="FK30" s="169"/>
      <c r="FL30" s="182"/>
      <c r="FM30" s="9"/>
      <c r="FN30" s="18"/>
      <c r="FO30" s="15" t="str">
        <f t="shared" si="13"/>
        <v/>
      </c>
      <c r="FP30" s="16" t="str">
        <f>IF(FP29="","",IF(FP29=【別紙３】!$E$35,"",IF(MONTH(FP29)=MONTH(FP29+1),FP29+1,"")))</f>
        <v/>
      </c>
      <c r="FQ30" s="13" t="str">
        <f>IF(COUNTIF(祝日一覧!$E$2:$E$142,FP30),"○",IF(FT30&lt;&gt;"","○",""))</f>
        <v/>
      </c>
      <c r="FR30" s="27"/>
      <c r="FS30" s="56" t="str">
        <f t="shared" si="91"/>
        <v/>
      </c>
      <c r="FT30" s="56"/>
      <c r="FU30" s="153"/>
      <c r="FV30" s="154"/>
      <c r="FW30" s="9"/>
      <c r="FX30" s="169"/>
      <c r="FY30" s="182"/>
      <c r="FZ30" s="9"/>
      <c r="GA30" s="18"/>
      <c r="GB30" s="15" t="str">
        <f t="shared" si="14"/>
        <v/>
      </c>
      <c r="GC30" s="16" t="str">
        <f>IF(GC29="","",IF(GC29=【別紙３】!$E$35,"",IF(MONTH(GC29)=MONTH(GC29+1),GC29+1,"")))</f>
        <v/>
      </c>
      <c r="GD30" s="13" t="str">
        <f>IF(COUNTIF(祝日一覧!$E$2:$E$142,GC30),"○",IF(GG30&lt;&gt;"","○",""))</f>
        <v/>
      </c>
      <c r="GE30" s="26"/>
      <c r="GF30" s="56" t="str">
        <f t="shared" si="92"/>
        <v/>
      </c>
      <c r="GG30" s="56"/>
      <c r="GH30" s="153"/>
      <c r="GI30" s="154"/>
      <c r="GJ30" s="9"/>
      <c r="GK30" s="169"/>
      <c r="GL30" s="182"/>
      <c r="GM30" s="9"/>
      <c r="GN30" s="18"/>
      <c r="GO30" s="15" t="str">
        <f t="shared" si="15"/>
        <v/>
      </c>
      <c r="GP30" s="16" t="str">
        <f>IF(GP29="","",IF(GP29=【別紙３】!$E$35,"",IF(MONTH(GP29)=MONTH(GP29+1),GP29+1,"")))</f>
        <v/>
      </c>
      <c r="GQ30" s="13" t="str">
        <f>IF(COUNTIF(祝日一覧!$E$2:$E$142,GP30),"○",IF(GT30&lt;&gt;"","○",""))</f>
        <v/>
      </c>
      <c r="GR30" s="26"/>
      <c r="GS30" s="56" t="str">
        <f t="shared" si="93"/>
        <v/>
      </c>
      <c r="GT30" s="56"/>
      <c r="GU30" s="153"/>
      <c r="GV30" s="154"/>
      <c r="GW30" s="9"/>
      <c r="GX30" s="169"/>
      <c r="GY30" s="182"/>
      <c r="GZ30" s="9"/>
      <c r="HA30" s="18"/>
      <c r="HB30" s="15" t="str">
        <f t="shared" si="16"/>
        <v/>
      </c>
      <c r="HC30" s="16" t="str">
        <f>IF(HC29="","",IF(HC29=【別紙３】!$E$35,"",IF(MONTH(HC29)=MONTH(HC29+1),HC29+1,"")))</f>
        <v/>
      </c>
      <c r="HD30" s="13" t="str">
        <f>IF(COUNTIF(祝日一覧!$E$2:$E$142,HC30),"○",IF(HG30&lt;&gt;"","○",""))</f>
        <v/>
      </c>
      <c r="HE30" s="27"/>
      <c r="HF30" s="56" t="str">
        <f t="shared" si="94"/>
        <v/>
      </c>
      <c r="HG30" s="56"/>
      <c r="HH30" s="153"/>
      <c r="HI30" s="154"/>
      <c r="HJ30" s="9"/>
      <c r="HK30" s="169"/>
      <c r="HL30" s="182"/>
      <c r="HM30" s="9"/>
      <c r="HN30" s="18"/>
      <c r="HO30" s="72" t="str">
        <f t="shared" si="17"/>
        <v/>
      </c>
      <c r="HP30" s="16" t="str">
        <f>IF(HP29="","",IF(HP29=【別紙３】!$E$35,"",IF(MONTH(HP29)=MONTH(HP29+1),HP29+1,"")))</f>
        <v/>
      </c>
      <c r="HQ30" s="13" t="str">
        <f>IF(COUNTIF(祝日一覧!$E$2:$E$142,HP30),"○",IF(HT30&lt;&gt;"","○",""))</f>
        <v/>
      </c>
      <c r="HR30" s="26"/>
      <c r="HS30" s="56" t="str">
        <f t="shared" si="95"/>
        <v/>
      </c>
      <c r="HT30" s="56"/>
      <c r="HU30" s="153"/>
      <c r="HV30" s="154"/>
      <c r="HW30" s="9"/>
      <c r="HX30" s="169"/>
      <c r="HY30" s="182"/>
      <c r="HZ30" s="9"/>
      <c r="IA30" s="18"/>
      <c r="IB30" s="72" t="str">
        <f t="shared" si="18"/>
        <v/>
      </c>
      <c r="IC30" s="16" t="str">
        <f>IF(IC29="","",IF(IC29=【別紙３】!$E$35,"",IF(MONTH(IC29)=MONTH(IC29+1),IC29+1,"")))</f>
        <v/>
      </c>
      <c r="ID30" s="13" t="str">
        <f>IF(COUNTIF(祝日一覧!$E$2:$E$142,IC30),"○",IF(IG30&lt;&gt;"","○",""))</f>
        <v/>
      </c>
      <c r="IE30" s="26"/>
      <c r="IF30" s="56" t="str">
        <f t="shared" si="96"/>
        <v/>
      </c>
      <c r="IG30" s="56"/>
      <c r="IH30" s="153"/>
      <c r="II30" s="154"/>
      <c r="IJ30" s="9"/>
      <c r="IK30" s="169"/>
      <c r="IL30" s="182"/>
      <c r="IM30" s="9"/>
      <c r="IN30" s="18"/>
      <c r="IO30" s="72" t="str">
        <f t="shared" si="19"/>
        <v/>
      </c>
      <c r="IP30" s="16" t="str">
        <f>IF(IP29="","",IF(IP29=【別紙３】!$E$35,"",IF(MONTH(IP29)=MONTH(IP29+1),IP29+1,"")))</f>
        <v/>
      </c>
      <c r="IQ30" s="13" t="str">
        <f>IF(COUNTIF(祝日一覧!$E$2:$E$142,IP30),"○",IF(IT30&lt;&gt;"","○",""))</f>
        <v/>
      </c>
      <c r="IR30" s="26"/>
      <c r="IS30" s="56" t="str">
        <f t="shared" si="97"/>
        <v/>
      </c>
      <c r="IT30" s="56"/>
      <c r="IU30" s="153"/>
      <c r="IV30" s="154"/>
      <c r="IW30" s="9"/>
      <c r="IX30" s="169"/>
      <c r="IY30" s="182"/>
      <c r="IZ30" s="9"/>
      <c r="JA30" s="18"/>
      <c r="JB30" s="72" t="str">
        <f t="shared" si="20"/>
        <v/>
      </c>
      <c r="JC30" s="16" t="str">
        <f>IF(JC29="","",IF(JC29=【別紙３】!$E$35,"",IF(MONTH(JC29)=MONTH(JC29+1),JC29+1,"")))</f>
        <v/>
      </c>
      <c r="JD30" s="13" t="str">
        <f>IF(COUNTIF(祝日一覧!$E$2:$E$142,JC30),"○",IF(JG30&lt;&gt;"","○",""))</f>
        <v/>
      </c>
      <c r="JE30" s="26"/>
      <c r="JF30" s="56" t="str">
        <f t="shared" si="98"/>
        <v/>
      </c>
      <c r="JG30" s="56"/>
      <c r="JH30" s="153"/>
      <c r="JI30" s="154"/>
      <c r="JJ30" s="9"/>
      <c r="JK30" s="169"/>
      <c r="JL30" s="182"/>
      <c r="JM30" s="9"/>
      <c r="JN30" s="18"/>
      <c r="JO30" s="72" t="str">
        <f t="shared" si="21"/>
        <v/>
      </c>
      <c r="JP30" s="16" t="str">
        <f>IF(JP29="","",IF(JP29=【別紙３】!$E$35,"",IF(MONTH(JP29)=MONTH(JP29+1),JP29+1,"")))</f>
        <v/>
      </c>
      <c r="JQ30" s="13" t="str">
        <f>IF(COUNTIF(祝日一覧!$E$2:$E$142,JP30),"○",IF(JT30&lt;&gt;"","○",""))</f>
        <v/>
      </c>
      <c r="JR30" s="26"/>
      <c r="JS30" s="56" t="str">
        <f t="shared" si="99"/>
        <v/>
      </c>
      <c r="JT30" s="56"/>
      <c r="JU30" s="153"/>
      <c r="JV30" s="154"/>
      <c r="JW30" s="9"/>
      <c r="JX30" s="169"/>
      <c r="JY30" s="182"/>
      <c r="JZ30" s="9"/>
      <c r="KA30" s="18"/>
      <c r="KB30" s="72" t="str">
        <f t="shared" si="22"/>
        <v/>
      </c>
      <c r="KC30" s="16" t="str">
        <f>IF(KC29="","",IF(KC29=【別紙３】!$E$35,"",IF(MONTH(KC29)=MONTH(KC29+1),KC29+1,"")))</f>
        <v/>
      </c>
      <c r="KD30" s="13" t="str">
        <f>IF(COUNTIF(祝日一覧!$E$2:$E$142,KC30),"○",IF(KG30&lt;&gt;"","○",""))</f>
        <v/>
      </c>
      <c r="KE30" s="26"/>
      <c r="KF30" s="56" t="str">
        <f t="shared" si="100"/>
        <v/>
      </c>
      <c r="KG30" s="56"/>
      <c r="KH30" s="153"/>
      <c r="KI30" s="154"/>
      <c r="KJ30" s="9"/>
      <c r="KK30" s="169"/>
      <c r="KL30" s="182"/>
      <c r="KM30" s="9"/>
      <c r="KN30" s="18"/>
      <c r="KO30" s="72" t="str">
        <f t="shared" si="23"/>
        <v/>
      </c>
      <c r="KP30" s="16" t="str">
        <f>IF(KP29="","",IF(KP29=【別紙３】!$E$35,"",IF(MONTH(KP29)=MONTH(KP29+1),KP29+1,"")))</f>
        <v/>
      </c>
      <c r="KQ30" s="13" t="str">
        <f>IF(COUNTIF(祝日一覧!$E$2:$E$142,KP30),"○",IF(KT30&lt;&gt;"","○",""))</f>
        <v/>
      </c>
      <c r="KR30" s="26"/>
      <c r="KS30" s="56" t="str">
        <f t="shared" si="101"/>
        <v/>
      </c>
      <c r="KT30" s="56"/>
      <c r="KU30" s="153"/>
      <c r="KV30" s="154"/>
      <c r="KW30" s="9"/>
      <c r="KX30" s="169"/>
      <c r="KY30" s="182"/>
      <c r="KZ30" s="9"/>
      <c r="LA30" s="18"/>
      <c r="LB30" s="72" t="str">
        <f t="shared" si="24"/>
        <v/>
      </c>
      <c r="LC30" s="16" t="str">
        <f>IF(LC29="","",IF(LC29=【別紙３】!$E$35,"",IF(MONTH(LC29)=MONTH(LC29+1),LC29+1,"")))</f>
        <v/>
      </c>
      <c r="LD30" s="13" t="str">
        <f>IF(COUNTIF(祝日一覧!$E$2:$E$142,LC30),"○",IF(LG30&lt;&gt;"","○",""))</f>
        <v/>
      </c>
      <c r="LE30" s="26"/>
      <c r="LF30" s="56" t="str">
        <f t="shared" si="102"/>
        <v/>
      </c>
      <c r="LG30" s="56"/>
      <c r="LH30" s="153"/>
      <c r="LI30" s="154"/>
      <c r="LJ30" s="9"/>
      <c r="LK30" s="169"/>
      <c r="LL30" s="182"/>
      <c r="LM30" s="9"/>
      <c r="LN30" s="18"/>
      <c r="LO30" s="72" t="str">
        <f t="shared" si="25"/>
        <v/>
      </c>
      <c r="LP30" s="16" t="str">
        <f>IF(LP29="","",IF(LP29=【別紙３】!$E$35,"",IF(MONTH(LP29)=MONTH(LP29+1),LP29+1,"")))</f>
        <v/>
      </c>
      <c r="LQ30" s="13" t="str">
        <f>IF(COUNTIF(祝日一覧!$E$2:$E$142,LP30),"○",IF(LT30&lt;&gt;"","○",""))</f>
        <v/>
      </c>
      <c r="LR30" s="26"/>
      <c r="LS30" s="56" t="str">
        <f t="shared" si="103"/>
        <v/>
      </c>
      <c r="LT30" s="56"/>
      <c r="LU30" s="153"/>
      <c r="LV30" s="154"/>
      <c r="LW30" s="9"/>
      <c r="LX30" s="169"/>
      <c r="LY30" s="182"/>
      <c r="LZ30" s="9"/>
      <c r="MA30" s="18"/>
      <c r="MB30" s="72" t="str">
        <f t="shared" si="26"/>
        <v/>
      </c>
      <c r="MC30" s="16" t="str">
        <f>IF(MC29="","",IF(MC29=【別紙３】!$E$35,"",IF(MONTH(MC29)=MONTH(MC29+1),MC29+1,"")))</f>
        <v/>
      </c>
      <c r="MD30" s="13" t="str">
        <f>IF(COUNTIF(祝日一覧!$E$2:$E$142,MC30),"○",IF(MG30&lt;&gt;"","○",""))</f>
        <v/>
      </c>
      <c r="ME30" s="26"/>
      <c r="MF30" s="56" t="str">
        <f t="shared" si="104"/>
        <v/>
      </c>
      <c r="MG30" s="56"/>
      <c r="MH30" s="153"/>
      <c r="MI30" s="154"/>
      <c r="MJ30" s="9"/>
      <c r="MK30" s="169"/>
      <c r="ML30" s="182"/>
      <c r="MM30" s="9"/>
      <c r="MN30" s="18"/>
      <c r="MO30" s="72" t="str">
        <f t="shared" si="27"/>
        <v/>
      </c>
      <c r="MP30" s="16" t="str">
        <f>IF(MP29="","",IF(MP29=【別紙３】!$E$35,"",IF(MONTH(MP29)=MONTH(MP29+1),MP29+1,"")))</f>
        <v/>
      </c>
      <c r="MQ30" s="13" t="str">
        <f>IF(COUNTIF(祝日一覧!$E$2:$E$142,MP30),"○",IF(MT30&lt;&gt;"","○",""))</f>
        <v/>
      </c>
      <c r="MR30" s="26"/>
      <c r="MS30" s="56" t="str">
        <f t="shared" si="105"/>
        <v/>
      </c>
      <c r="MT30" s="56"/>
      <c r="MU30" s="153"/>
      <c r="MV30" s="154"/>
      <c r="MW30" s="9"/>
      <c r="MX30" s="169"/>
      <c r="MY30" s="182"/>
      <c r="MZ30" s="9"/>
      <c r="NA30" s="18"/>
      <c r="NB30" s="72" t="str">
        <f t="shared" si="28"/>
        <v/>
      </c>
      <c r="NC30" s="16" t="str">
        <f>IF(NC29="","",IF(NC29=【別紙３】!$E$35,"",IF(MONTH(NC29)=MONTH(NC29+1),NC29+1,"")))</f>
        <v/>
      </c>
      <c r="ND30" s="13" t="str">
        <f>IF(COUNTIF(祝日一覧!$E$2:$E$142,NC30),"○",IF(NG30&lt;&gt;"","○",""))</f>
        <v/>
      </c>
      <c r="NE30" s="26"/>
      <c r="NF30" s="56" t="str">
        <f t="shared" si="106"/>
        <v/>
      </c>
      <c r="NG30" s="56"/>
      <c r="NH30" s="153"/>
      <c r="NI30" s="154"/>
      <c r="NJ30" s="9"/>
      <c r="NK30" s="169"/>
      <c r="NL30" s="182"/>
      <c r="NM30" s="9"/>
      <c r="NN30" s="18"/>
      <c r="NO30" s="72" t="str">
        <f t="shared" si="29"/>
        <v/>
      </c>
      <c r="NP30" s="16" t="str">
        <f>IF(NP29="","",IF(NP29=【別紙３】!$E$35,"",IF(MONTH(NP29)=MONTH(NP29+1),NP29+1,"")))</f>
        <v/>
      </c>
      <c r="NQ30" s="13" t="str">
        <f>IF(COUNTIF(祝日一覧!$E$2:$E$142,NP30),"○",IF(NT30&lt;&gt;"","○",""))</f>
        <v/>
      </c>
      <c r="NR30" s="26"/>
      <c r="NS30" s="56" t="str">
        <f t="shared" si="107"/>
        <v/>
      </c>
      <c r="NT30" s="56"/>
      <c r="NU30" s="153"/>
      <c r="NV30" s="154"/>
      <c r="NW30" s="9"/>
      <c r="NX30" s="169"/>
      <c r="NY30" s="182"/>
      <c r="NZ30" s="9"/>
      <c r="OA30" s="18"/>
      <c r="OB30" s="72" t="str">
        <f t="shared" si="30"/>
        <v/>
      </c>
      <c r="OC30" s="16" t="str">
        <f>IF(OC29="","",IF(OC29=【別紙３】!$E$35,"",IF(MONTH(OC29)=MONTH(OC29+1),OC29+1,"")))</f>
        <v/>
      </c>
      <c r="OD30" s="13" t="str">
        <f>IF(COUNTIF(祝日一覧!$E$2:$E$142,OC30),"○",IF(OG30&lt;&gt;"","○",""))</f>
        <v/>
      </c>
      <c r="OE30" s="26"/>
      <c r="OF30" s="56" t="str">
        <f t="shared" si="108"/>
        <v/>
      </c>
      <c r="OG30" s="56"/>
      <c r="OH30" s="153"/>
      <c r="OI30" s="154"/>
      <c r="OJ30" s="9"/>
      <c r="OK30" s="169"/>
      <c r="OL30" s="182"/>
      <c r="OM30" s="9"/>
      <c r="ON30" s="18"/>
      <c r="OO30" s="72" t="str">
        <f t="shared" si="31"/>
        <v/>
      </c>
      <c r="OP30" s="16" t="str">
        <f>IF(OP29="","",IF(OP29=【別紙３】!$E$35,"",IF(MONTH(OP29)=MONTH(OP29+1),OP29+1,"")))</f>
        <v/>
      </c>
      <c r="OQ30" s="13" t="str">
        <f>IF(COUNTIF(祝日一覧!$E$2:$E$142,OP30),"○",IF(OT30&lt;&gt;"","○",""))</f>
        <v/>
      </c>
      <c r="OR30" s="26"/>
      <c r="OS30" s="56" t="str">
        <f t="shared" si="109"/>
        <v/>
      </c>
      <c r="OT30" s="56"/>
      <c r="OU30" s="153"/>
      <c r="OV30" s="154"/>
      <c r="OW30" s="9"/>
      <c r="OX30" s="169"/>
      <c r="OY30" s="182"/>
      <c r="OZ30" s="9"/>
      <c r="PA30" s="18"/>
      <c r="PB30" s="72" t="str">
        <f t="shared" si="32"/>
        <v/>
      </c>
      <c r="PC30" s="16" t="str">
        <f>IF(PC29="","",IF(PC29=【別紙３】!$E$35,"",IF(MONTH(PC29)=MONTH(PC29+1),PC29+1,"")))</f>
        <v/>
      </c>
      <c r="PD30" s="13" t="str">
        <f>IF(COUNTIF(祝日一覧!$E$2:$E$142,PC30),"○",IF(PG30&lt;&gt;"","○",""))</f>
        <v/>
      </c>
      <c r="PE30" s="26"/>
      <c r="PF30" s="56" t="str">
        <f t="shared" si="110"/>
        <v/>
      </c>
      <c r="PG30" s="56"/>
      <c r="PH30" s="153"/>
      <c r="PI30" s="154"/>
      <c r="PJ30" s="9"/>
      <c r="PK30" s="169"/>
      <c r="PL30" s="182"/>
      <c r="PM30" s="9"/>
      <c r="PN30" s="18"/>
      <c r="PO30" s="72" t="str">
        <f t="shared" si="33"/>
        <v/>
      </c>
      <c r="PP30" s="16" t="str">
        <f>IF(PP29="","",IF(PP29=【別紙３】!$E$35,"",IF(MONTH(PP29)=MONTH(PP29+1),PP29+1,"")))</f>
        <v/>
      </c>
      <c r="PQ30" s="13" t="str">
        <f>IF(COUNTIF(祝日一覧!$E$2:$E$142,PP30),"○",IF(PT30&lt;&gt;"","○",""))</f>
        <v/>
      </c>
      <c r="PR30" s="26"/>
      <c r="PS30" s="56" t="str">
        <f t="shared" si="111"/>
        <v/>
      </c>
      <c r="PT30" s="56"/>
      <c r="PU30" s="153"/>
      <c r="PV30" s="154"/>
      <c r="PW30" s="9"/>
      <c r="PX30" s="169"/>
      <c r="PY30" s="182"/>
      <c r="PZ30" s="9"/>
      <c r="QA30" s="18"/>
      <c r="QB30" s="72" t="str">
        <f t="shared" si="34"/>
        <v/>
      </c>
      <c r="QC30" s="16" t="str">
        <f>IF(QC29="","",IF(QC29=【別紙３】!$E$35,"",IF(MONTH(QC29)=MONTH(QC29+1),QC29+1,"")))</f>
        <v/>
      </c>
      <c r="QD30" s="13" t="str">
        <f>IF(COUNTIF(祝日一覧!$E$2:$E$142,QC30),"○",IF(QG30&lt;&gt;"","○",""))</f>
        <v/>
      </c>
      <c r="QE30" s="26"/>
      <c r="QF30" s="56" t="str">
        <f t="shared" si="112"/>
        <v/>
      </c>
      <c r="QG30" s="56"/>
      <c r="QH30" s="153"/>
      <c r="QI30" s="154"/>
      <c r="QJ30" s="9"/>
      <c r="QK30" s="169"/>
      <c r="QL30" s="182"/>
      <c r="QM30" s="9"/>
      <c r="QN30" s="18"/>
      <c r="QO30" s="72" t="str">
        <f t="shared" si="35"/>
        <v/>
      </c>
      <c r="QP30" s="16" t="str">
        <f>IF(QP29="","",IF(QP29=【別紙３】!$E$35,"",IF(MONTH(QP29)=MONTH(QP29+1),QP29+1,"")))</f>
        <v/>
      </c>
      <c r="QQ30" s="13" t="str">
        <f>IF(COUNTIF(祝日一覧!$E$2:$E$142,QP30),"○",IF(QT30&lt;&gt;"","○",""))</f>
        <v/>
      </c>
      <c r="QR30" s="26"/>
      <c r="QS30" s="56" t="str">
        <f t="shared" si="113"/>
        <v/>
      </c>
      <c r="QT30" s="56"/>
      <c r="QU30" s="153"/>
      <c r="QV30" s="154"/>
      <c r="QW30" s="9"/>
      <c r="QX30" s="169"/>
      <c r="QY30" s="182"/>
      <c r="QZ30" s="9"/>
      <c r="RA30" s="18"/>
      <c r="RB30" s="72" t="str">
        <f t="shared" si="36"/>
        <v/>
      </c>
      <c r="RC30" s="16" t="str">
        <f>IF(RC29="","",IF(RC29=【別紙３】!$E$35,"",IF(MONTH(RC29)=MONTH(RC29+1),RC29+1,"")))</f>
        <v/>
      </c>
      <c r="RD30" s="13" t="str">
        <f>IF(COUNTIF(祝日一覧!$E$2:$E$142,RC30),"○",IF(RG30&lt;&gt;"","○",""))</f>
        <v/>
      </c>
      <c r="RE30" s="26"/>
      <c r="RF30" s="56" t="str">
        <f t="shared" si="114"/>
        <v/>
      </c>
      <c r="RG30" s="56"/>
      <c r="RH30" s="153"/>
      <c r="RI30" s="154"/>
      <c r="RJ30" s="9"/>
      <c r="RK30" s="169"/>
      <c r="RL30" s="182"/>
      <c r="RM30" s="9"/>
      <c r="RN30" s="18"/>
      <c r="RO30" s="72" t="str">
        <f t="shared" si="37"/>
        <v/>
      </c>
      <c r="RP30" s="16" t="str">
        <f>IF(RP29="","",IF(RP29=【別紙３】!$E$35,"",IF(MONTH(RP29)=MONTH(RP29+1),RP29+1,"")))</f>
        <v/>
      </c>
      <c r="RQ30" s="13" t="str">
        <f>IF(COUNTIF(祝日一覧!$E$2:$E$142,RP30),"○",IF(RT30&lt;&gt;"","○",""))</f>
        <v/>
      </c>
      <c r="RR30" s="26"/>
      <c r="RS30" s="56" t="str">
        <f t="shared" si="115"/>
        <v/>
      </c>
      <c r="RT30" s="56"/>
      <c r="RU30" s="153"/>
      <c r="RV30" s="154"/>
      <c r="RW30" s="9"/>
      <c r="RX30" s="169"/>
      <c r="RY30" s="182"/>
      <c r="RZ30" s="9"/>
      <c r="SA30" s="18"/>
      <c r="SB30" s="72" t="str">
        <f t="shared" si="38"/>
        <v/>
      </c>
      <c r="SC30" s="16" t="str">
        <f>IF(SC29="","",IF(SC29=【別紙３】!$E$35,"",IF(MONTH(SC29)=MONTH(SC29+1),SC29+1,"")))</f>
        <v/>
      </c>
      <c r="SD30" s="13" t="str">
        <f>IF(COUNTIF(祝日一覧!$E$2:$E$142,SC30),"○",IF(SG30&lt;&gt;"","○",""))</f>
        <v/>
      </c>
      <c r="SE30" s="26"/>
      <c r="SF30" s="56" t="str">
        <f t="shared" si="116"/>
        <v/>
      </c>
      <c r="SG30" s="56"/>
      <c r="SH30" s="153"/>
      <c r="SI30" s="154"/>
      <c r="SJ30" s="9"/>
      <c r="SK30" s="169"/>
      <c r="SL30" s="182"/>
      <c r="SM30" s="9"/>
    </row>
    <row r="31" spans="1:507" ht="15.6" customHeight="1">
      <c r="A31" s="18"/>
      <c r="B31" s="15" t="str">
        <f t="shared" si="0"/>
        <v/>
      </c>
      <c r="C31" s="16" t="str">
        <f t="shared" si="78"/>
        <v/>
      </c>
      <c r="D31" s="13" t="str">
        <f>IF(COUNTIF(祝日一覧!$E$2:$E$142,C31),"○",IF(G31&lt;&gt;"","○",""))</f>
        <v/>
      </c>
      <c r="E31" s="27"/>
      <c r="F31" s="56" t="str">
        <f t="shared" si="39"/>
        <v/>
      </c>
      <c r="G31" s="56"/>
      <c r="H31" s="153"/>
      <c r="I31" s="154"/>
      <c r="J31" s="54"/>
      <c r="K31" s="168"/>
      <c r="L31" s="168"/>
      <c r="M31" s="9"/>
      <c r="N31" s="18"/>
      <c r="O31" s="15" t="str">
        <f t="shared" si="1"/>
        <v>月</v>
      </c>
      <c r="P31" s="16">
        <f>IF(P30="","",IF(P30=【別紙３】!$E$35,"",IF(MONTH(P30)=MONTH(P30+1),P30+1,"")))</f>
        <v>44431</v>
      </c>
      <c r="Q31" s="13" t="str">
        <f>IF(COUNTIF(祝日一覧!$E$2:$E$142,P31),"○",IF(T31&lt;&gt;"","○",""))</f>
        <v/>
      </c>
      <c r="R31" s="27"/>
      <c r="S31" s="56" t="str">
        <f t="shared" si="79"/>
        <v/>
      </c>
      <c r="T31" s="56"/>
      <c r="U31" s="153"/>
      <c r="V31" s="154"/>
      <c r="W31" s="9"/>
      <c r="X31" s="168"/>
      <c r="Y31" s="168"/>
      <c r="Z31" s="9"/>
      <c r="AA31" s="18"/>
      <c r="AB31" s="15" t="str">
        <f t="shared" si="2"/>
        <v>木</v>
      </c>
      <c r="AC31" s="16">
        <f>IF(AC30="","",IF(AC30=【別紙３】!$E$35,"",IF(MONTH(AC30)=MONTH(AC30+1),AC30+1,"")))</f>
        <v>44462</v>
      </c>
      <c r="AD31" s="13" t="str">
        <f>IF(COUNTIF(祝日一覧!$E$2:$E$142,AC31),"○",IF(AG31&lt;&gt;"","○",""))</f>
        <v/>
      </c>
      <c r="AE31" s="27"/>
      <c r="AF31" s="56" t="str">
        <f t="shared" si="80"/>
        <v/>
      </c>
      <c r="AG31" s="56"/>
      <c r="AH31" s="153"/>
      <c r="AI31" s="154"/>
      <c r="AJ31" s="9"/>
      <c r="AK31" s="168"/>
      <c r="AL31" s="168"/>
      <c r="AM31" s="9"/>
      <c r="AN31" s="18"/>
      <c r="AO31" s="15" t="str">
        <f t="shared" si="3"/>
        <v>土</v>
      </c>
      <c r="AP31" s="16">
        <f>IF(AP30="","",IF(AP30=【別紙３】!$E$35,"",IF(MONTH(AP30)=MONTH(AP30+1),AP30+1,"")))</f>
        <v>44492</v>
      </c>
      <c r="AQ31" s="13" t="str">
        <f>IF(COUNTIF(祝日一覧!$E$2:$E$142,AP31),"○",IF(AT31&lt;&gt;"","○",""))</f>
        <v/>
      </c>
      <c r="AR31" s="27"/>
      <c r="AS31" s="56" t="str">
        <f t="shared" si="81"/>
        <v>○</v>
      </c>
      <c r="AT31" s="56"/>
      <c r="AU31" s="153"/>
      <c r="AV31" s="154"/>
      <c r="AW31" s="9"/>
      <c r="AX31" s="168"/>
      <c r="AY31" s="168"/>
      <c r="AZ31" s="9"/>
      <c r="BA31" s="18"/>
      <c r="BB31" s="15" t="str">
        <f t="shared" si="4"/>
        <v>火</v>
      </c>
      <c r="BC31" s="16">
        <f>IF(BC30="","",IF(BC30=【別紙３】!$E$35,"",IF(MONTH(BC30)=MONTH(BC30+1),BC30+1,"")))</f>
        <v>44523</v>
      </c>
      <c r="BD31" s="13" t="str">
        <f>IF(COUNTIF(祝日一覧!$E$2:$E$142,BC31),"○",IF(BG31&lt;&gt;"","○",""))</f>
        <v/>
      </c>
      <c r="BE31" s="27"/>
      <c r="BF31" s="56" t="str">
        <f t="shared" si="82"/>
        <v/>
      </c>
      <c r="BG31" s="56"/>
      <c r="BH31" s="153"/>
      <c r="BI31" s="154"/>
      <c r="BJ31" s="9"/>
      <c r="BK31" s="168"/>
      <c r="BL31" s="168"/>
      <c r="BM31" s="9"/>
      <c r="BN31" s="18"/>
      <c r="BO31" s="15" t="str">
        <f t="shared" si="5"/>
        <v>木</v>
      </c>
      <c r="BP31" s="16">
        <f>IF(BP30="","",IF(BP30=【別紙３】!$E$35,"",IF(MONTH(BP30)=MONTH(BP30+1),BP30+1,"")))</f>
        <v>44553</v>
      </c>
      <c r="BQ31" s="13" t="str">
        <f>IF(COUNTIF(祝日一覧!$E$2:$E$142,BP31),"○",IF(BT31&lt;&gt;"","○",""))</f>
        <v/>
      </c>
      <c r="BR31" s="27"/>
      <c r="BS31" s="56" t="str">
        <f t="shared" si="83"/>
        <v/>
      </c>
      <c r="BT31" s="56"/>
      <c r="BU31" s="153"/>
      <c r="BV31" s="154"/>
      <c r="BW31" s="9"/>
      <c r="BX31" s="168"/>
      <c r="BY31" s="168"/>
      <c r="BZ31" s="9"/>
      <c r="CA31" s="18"/>
      <c r="CB31" s="15" t="str">
        <f t="shared" si="6"/>
        <v/>
      </c>
      <c r="CC31" s="16" t="str">
        <f>IF(CC30="","",IF(CC30=【別紙３】!$E$35,"",IF(MONTH(CC30)=MONTH(CC30+1),CC30+1,"")))</f>
        <v/>
      </c>
      <c r="CD31" s="13" t="str">
        <f>IF(COUNTIF(祝日一覧!$E$2:$E$142,CC31),"○",IF(CG31&lt;&gt;"","○",""))</f>
        <v/>
      </c>
      <c r="CE31" s="27"/>
      <c r="CF31" s="56" t="str">
        <f t="shared" si="84"/>
        <v/>
      </c>
      <c r="CG31" s="56"/>
      <c r="CH31" s="153"/>
      <c r="CI31" s="154"/>
      <c r="CJ31" s="9"/>
      <c r="CK31" s="168"/>
      <c r="CL31" s="168"/>
      <c r="CM31" s="9"/>
      <c r="CN31" s="18"/>
      <c r="CO31" s="15" t="str">
        <f t="shared" si="7"/>
        <v/>
      </c>
      <c r="CP31" s="16" t="str">
        <f>IF(CP30="","",IF(CP30=【別紙３】!$E$35,"",IF(MONTH(CP30)=MONTH(CP30+1),CP30+1,"")))</f>
        <v/>
      </c>
      <c r="CQ31" s="13" t="str">
        <f>IF(COUNTIF(祝日一覧!$E$2:$E$142,CP31),"○",IF(CT31&lt;&gt;"","○",""))</f>
        <v/>
      </c>
      <c r="CR31" s="27"/>
      <c r="CS31" s="56" t="str">
        <f t="shared" si="85"/>
        <v/>
      </c>
      <c r="CT31" s="56"/>
      <c r="CU31" s="153"/>
      <c r="CV31" s="154"/>
      <c r="CW31" s="9"/>
      <c r="CX31" s="168"/>
      <c r="CY31" s="168"/>
      <c r="CZ31" s="9"/>
      <c r="DA31" s="18"/>
      <c r="DB31" s="15" t="str">
        <f t="shared" si="8"/>
        <v/>
      </c>
      <c r="DC31" s="16" t="str">
        <f>IF(DC30="","",IF(DC30=【別紙３】!$E$35,"",IF(MONTH(DC30)=MONTH(DC30+1),DC30+1,"")))</f>
        <v/>
      </c>
      <c r="DD31" s="13" t="str">
        <f>IF(COUNTIF(祝日一覧!$E$2:$E$142,DC31),"○",IF(DG31&lt;&gt;"","○",""))</f>
        <v/>
      </c>
      <c r="DE31" s="27"/>
      <c r="DF31" s="56" t="str">
        <f t="shared" si="86"/>
        <v/>
      </c>
      <c r="DG31" s="56"/>
      <c r="DH31" s="153"/>
      <c r="DI31" s="154"/>
      <c r="DJ31" s="9"/>
      <c r="DK31" s="168"/>
      <c r="DL31" s="168"/>
      <c r="DM31" s="9"/>
      <c r="DN31" s="18"/>
      <c r="DO31" s="15" t="str">
        <f t="shared" si="9"/>
        <v/>
      </c>
      <c r="DP31" s="16" t="str">
        <f>IF(DP30="","",IF(DP30=【別紙３】!$E$35,"",IF(MONTH(DP30)=MONTH(DP30+1),DP30+1,"")))</f>
        <v/>
      </c>
      <c r="DQ31" s="13" t="str">
        <f>IF(COUNTIF(祝日一覧!$E$2:$E$142,DP31),"○",IF(DT31&lt;&gt;"","○",""))</f>
        <v/>
      </c>
      <c r="DR31" s="27"/>
      <c r="DS31" s="56" t="str">
        <f t="shared" si="87"/>
        <v/>
      </c>
      <c r="DT31" s="56"/>
      <c r="DU31" s="153"/>
      <c r="DV31" s="154"/>
      <c r="DW31" s="9"/>
      <c r="DX31" s="168"/>
      <c r="DY31" s="168"/>
      <c r="DZ31" s="9"/>
      <c r="EA31" s="18"/>
      <c r="EB31" s="15" t="str">
        <f t="shared" si="10"/>
        <v/>
      </c>
      <c r="EC31" s="16" t="str">
        <f>IF(EC30="","",IF(EC30=【別紙３】!$E$35,"",IF(MONTH(EC30)=MONTH(EC30+1),EC30+1,"")))</f>
        <v/>
      </c>
      <c r="ED31" s="13" t="str">
        <f>IF(COUNTIF(祝日一覧!$E$2:$E$142,EC31),"○",IF(EG31&lt;&gt;"","○",""))</f>
        <v/>
      </c>
      <c r="EE31" s="27"/>
      <c r="EF31" s="56" t="str">
        <f t="shared" si="88"/>
        <v/>
      </c>
      <c r="EG31" s="56"/>
      <c r="EH31" s="153"/>
      <c r="EI31" s="154"/>
      <c r="EJ31" s="9"/>
      <c r="EK31" s="168"/>
      <c r="EL31" s="168"/>
      <c r="EM31" s="9"/>
      <c r="EN31" s="18"/>
      <c r="EO31" s="15" t="str">
        <f t="shared" si="11"/>
        <v/>
      </c>
      <c r="EP31" s="16" t="str">
        <f>IF(EP30="","",IF(EP30=【別紙３】!$E$35,"",IF(MONTH(EP30)=MONTH(EP30+1),EP30+1,"")))</f>
        <v/>
      </c>
      <c r="EQ31" s="13" t="str">
        <f>IF(COUNTIF(祝日一覧!$E$2:$E$142,EP31),"○",IF(ET31&lt;&gt;"","○",""))</f>
        <v/>
      </c>
      <c r="ER31" s="27"/>
      <c r="ES31" s="56" t="str">
        <f t="shared" si="89"/>
        <v/>
      </c>
      <c r="ET31" s="56"/>
      <c r="EU31" s="153"/>
      <c r="EV31" s="154"/>
      <c r="EW31" s="9"/>
      <c r="EX31" s="168"/>
      <c r="EY31" s="168"/>
      <c r="EZ31" s="9"/>
      <c r="FA31" s="18"/>
      <c r="FB31" s="15" t="str">
        <f t="shared" si="12"/>
        <v/>
      </c>
      <c r="FC31" s="16" t="str">
        <f>IF(FC30="","",IF(FC30=【別紙３】!$E$35,"",IF(MONTH(FC30)=MONTH(FC30+1),FC30+1,"")))</f>
        <v/>
      </c>
      <c r="FD31" s="13" t="str">
        <f>IF(COUNTIF(祝日一覧!$E$2:$E$142,FC31),"○",IF(FG31&lt;&gt;"","○",""))</f>
        <v/>
      </c>
      <c r="FE31" s="27"/>
      <c r="FF31" s="56" t="str">
        <f t="shared" si="90"/>
        <v/>
      </c>
      <c r="FG31" s="56"/>
      <c r="FH31" s="153"/>
      <c r="FI31" s="154"/>
      <c r="FJ31" s="9"/>
      <c r="FK31" s="168"/>
      <c r="FL31" s="168"/>
      <c r="FM31" s="9"/>
      <c r="FN31" s="18"/>
      <c r="FO31" s="15" t="str">
        <f t="shared" si="13"/>
        <v/>
      </c>
      <c r="FP31" s="16" t="str">
        <f>IF(FP30="","",IF(FP30=【別紙３】!$E$35,"",IF(MONTH(FP30)=MONTH(FP30+1),FP30+1,"")))</f>
        <v/>
      </c>
      <c r="FQ31" s="13" t="str">
        <f>IF(COUNTIF(祝日一覧!$E$2:$E$142,FP31),"○",IF(FT31&lt;&gt;"","○",""))</f>
        <v/>
      </c>
      <c r="FR31" s="27"/>
      <c r="FS31" s="56" t="str">
        <f t="shared" si="91"/>
        <v/>
      </c>
      <c r="FT31" s="56"/>
      <c r="FU31" s="153"/>
      <c r="FV31" s="154"/>
      <c r="FW31" s="9"/>
      <c r="FX31" s="168"/>
      <c r="FY31" s="168"/>
      <c r="FZ31" s="9"/>
      <c r="GA31" s="18"/>
      <c r="GB31" s="15" t="str">
        <f t="shared" si="14"/>
        <v/>
      </c>
      <c r="GC31" s="16" t="str">
        <f>IF(GC30="","",IF(GC30=【別紙３】!$E$35,"",IF(MONTH(GC30)=MONTH(GC30+1),GC30+1,"")))</f>
        <v/>
      </c>
      <c r="GD31" s="13" t="str">
        <f>IF(COUNTIF(祝日一覧!$E$2:$E$142,GC31),"○",IF(GG31&lt;&gt;"","○",""))</f>
        <v/>
      </c>
      <c r="GE31" s="26"/>
      <c r="GF31" s="56" t="str">
        <f t="shared" si="92"/>
        <v/>
      </c>
      <c r="GG31" s="56"/>
      <c r="GH31" s="153"/>
      <c r="GI31" s="154"/>
      <c r="GJ31" s="9"/>
      <c r="GK31" s="168"/>
      <c r="GL31" s="168"/>
      <c r="GM31" s="9"/>
      <c r="GN31" s="18"/>
      <c r="GO31" s="15" t="str">
        <f t="shared" si="15"/>
        <v/>
      </c>
      <c r="GP31" s="16" t="str">
        <f>IF(GP30="","",IF(GP30=【別紙３】!$E$35,"",IF(MONTH(GP30)=MONTH(GP30+1),GP30+1,"")))</f>
        <v/>
      </c>
      <c r="GQ31" s="13" t="str">
        <f>IF(COUNTIF(祝日一覧!$E$2:$E$142,GP31),"○",IF(GT31&lt;&gt;"","○",""))</f>
        <v/>
      </c>
      <c r="GR31" s="26"/>
      <c r="GS31" s="56" t="str">
        <f t="shared" si="93"/>
        <v/>
      </c>
      <c r="GT31" s="56"/>
      <c r="GU31" s="153"/>
      <c r="GV31" s="154"/>
      <c r="GW31" s="9"/>
      <c r="GX31" s="168"/>
      <c r="GY31" s="168"/>
      <c r="GZ31" s="9"/>
      <c r="HA31" s="18"/>
      <c r="HB31" s="15" t="str">
        <f t="shared" si="16"/>
        <v/>
      </c>
      <c r="HC31" s="16" t="str">
        <f>IF(HC30="","",IF(HC30=【別紙３】!$E$35,"",IF(MONTH(HC30)=MONTH(HC30+1),HC30+1,"")))</f>
        <v/>
      </c>
      <c r="HD31" s="13" t="str">
        <f>IF(COUNTIF(祝日一覧!$E$2:$E$142,HC31),"○",IF(HG31&lt;&gt;"","○",""))</f>
        <v/>
      </c>
      <c r="HE31" s="27"/>
      <c r="HF31" s="56" t="str">
        <f t="shared" si="94"/>
        <v/>
      </c>
      <c r="HG31" s="56"/>
      <c r="HH31" s="153"/>
      <c r="HI31" s="154"/>
      <c r="HJ31" s="9"/>
      <c r="HK31" s="168"/>
      <c r="HL31" s="168"/>
      <c r="HM31" s="9"/>
      <c r="HN31" s="18"/>
      <c r="HO31" s="72" t="str">
        <f t="shared" si="17"/>
        <v/>
      </c>
      <c r="HP31" s="16" t="str">
        <f>IF(HP30="","",IF(HP30=【別紙３】!$E$35,"",IF(MONTH(HP30)=MONTH(HP30+1),HP30+1,"")))</f>
        <v/>
      </c>
      <c r="HQ31" s="13" t="str">
        <f>IF(COUNTIF(祝日一覧!$E$2:$E$142,HP31),"○",IF(HT31&lt;&gt;"","○",""))</f>
        <v/>
      </c>
      <c r="HR31" s="26"/>
      <c r="HS31" s="56" t="str">
        <f t="shared" si="95"/>
        <v/>
      </c>
      <c r="HT31" s="56"/>
      <c r="HU31" s="153"/>
      <c r="HV31" s="154"/>
      <c r="HW31" s="9"/>
      <c r="HX31" s="168"/>
      <c r="HY31" s="168"/>
      <c r="HZ31" s="9"/>
      <c r="IA31" s="18"/>
      <c r="IB31" s="72" t="str">
        <f t="shared" si="18"/>
        <v/>
      </c>
      <c r="IC31" s="16" t="str">
        <f>IF(IC30="","",IF(IC30=【別紙３】!$E$35,"",IF(MONTH(IC30)=MONTH(IC30+1),IC30+1,"")))</f>
        <v/>
      </c>
      <c r="ID31" s="13" t="str">
        <f>IF(COUNTIF(祝日一覧!$E$2:$E$142,IC31),"○",IF(IG31&lt;&gt;"","○",""))</f>
        <v/>
      </c>
      <c r="IE31" s="26"/>
      <c r="IF31" s="56" t="str">
        <f t="shared" si="96"/>
        <v/>
      </c>
      <c r="IG31" s="56"/>
      <c r="IH31" s="153"/>
      <c r="II31" s="154"/>
      <c r="IJ31" s="9"/>
      <c r="IK31" s="168"/>
      <c r="IL31" s="168"/>
      <c r="IM31" s="9"/>
      <c r="IN31" s="18"/>
      <c r="IO31" s="72" t="str">
        <f t="shared" si="19"/>
        <v/>
      </c>
      <c r="IP31" s="16" t="str">
        <f>IF(IP30="","",IF(IP30=【別紙３】!$E$35,"",IF(MONTH(IP30)=MONTH(IP30+1),IP30+1,"")))</f>
        <v/>
      </c>
      <c r="IQ31" s="13" t="str">
        <f>IF(COUNTIF(祝日一覧!$E$2:$E$142,IP31),"○",IF(IT31&lt;&gt;"","○",""))</f>
        <v/>
      </c>
      <c r="IR31" s="26"/>
      <c r="IS31" s="56" t="str">
        <f t="shared" si="97"/>
        <v/>
      </c>
      <c r="IT31" s="56"/>
      <c r="IU31" s="153"/>
      <c r="IV31" s="154"/>
      <c r="IW31" s="9"/>
      <c r="IX31" s="168"/>
      <c r="IY31" s="168"/>
      <c r="IZ31" s="9"/>
      <c r="JA31" s="18"/>
      <c r="JB31" s="72" t="str">
        <f t="shared" si="20"/>
        <v/>
      </c>
      <c r="JC31" s="16" t="str">
        <f>IF(JC30="","",IF(JC30=【別紙３】!$E$35,"",IF(MONTH(JC30)=MONTH(JC30+1),JC30+1,"")))</f>
        <v/>
      </c>
      <c r="JD31" s="13" t="str">
        <f>IF(COUNTIF(祝日一覧!$E$2:$E$142,JC31),"○",IF(JG31&lt;&gt;"","○",""))</f>
        <v/>
      </c>
      <c r="JE31" s="26"/>
      <c r="JF31" s="56" t="str">
        <f t="shared" si="98"/>
        <v/>
      </c>
      <c r="JG31" s="56"/>
      <c r="JH31" s="153"/>
      <c r="JI31" s="154"/>
      <c r="JJ31" s="9"/>
      <c r="JK31" s="168"/>
      <c r="JL31" s="168"/>
      <c r="JM31" s="9"/>
      <c r="JN31" s="18"/>
      <c r="JO31" s="72" t="str">
        <f t="shared" si="21"/>
        <v/>
      </c>
      <c r="JP31" s="16" t="str">
        <f>IF(JP30="","",IF(JP30=【別紙３】!$E$35,"",IF(MONTH(JP30)=MONTH(JP30+1),JP30+1,"")))</f>
        <v/>
      </c>
      <c r="JQ31" s="13" t="str">
        <f>IF(COUNTIF(祝日一覧!$E$2:$E$142,JP31),"○",IF(JT31&lt;&gt;"","○",""))</f>
        <v/>
      </c>
      <c r="JR31" s="26"/>
      <c r="JS31" s="56" t="str">
        <f t="shared" si="99"/>
        <v/>
      </c>
      <c r="JT31" s="56"/>
      <c r="JU31" s="153"/>
      <c r="JV31" s="154"/>
      <c r="JW31" s="9"/>
      <c r="JX31" s="168"/>
      <c r="JY31" s="168"/>
      <c r="JZ31" s="9"/>
      <c r="KA31" s="18"/>
      <c r="KB31" s="72" t="str">
        <f t="shared" si="22"/>
        <v/>
      </c>
      <c r="KC31" s="16" t="str">
        <f>IF(KC30="","",IF(KC30=【別紙３】!$E$35,"",IF(MONTH(KC30)=MONTH(KC30+1),KC30+1,"")))</f>
        <v/>
      </c>
      <c r="KD31" s="13" t="str">
        <f>IF(COUNTIF(祝日一覧!$E$2:$E$142,KC31),"○",IF(KG31&lt;&gt;"","○",""))</f>
        <v/>
      </c>
      <c r="KE31" s="26"/>
      <c r="KF31" s="56" t="str">
        <f t="shared" si="100"/>
        <v/>
      </c>
      <c r="KG31" s="56"/>
      <c r="KH31" s="153"/>
      <c r="KI31" s="154"/>
      <c r="KJ31" s="9"/>
      <c r="KK31" s="168"/>
      <c r="KL31" s="168"/>
      <c r="KM31" s="9"/>
      <c r="KN31" s="18"/>
      <c r="KO31" s="72" t="str">
        <f t="shared" si="23"/>
        <v/>
      </c>
      <c r="KP31" s="16" t="str">
        <f>IF(KP30="","",IF(KP30=【別紙３】!$E$35,"",IF(MONTH(KP30)=MONTH(KP30+1),KP30+1,"")))</f>
        <v/>
      </c>
      <c r="KQ31" s="13" t="str">
        <f>IF(COUNTIF(祝日一覧!$E$2:$E$142,KP31),"○",IF(KT31&lt;&gt;"","○",""))</f>
        <v/>
      </c>
      <c r="KR31" s="26"/>
      <c r="KS31" s="56" t="str">
        <f t="shared" si="101"/>
        <v/>
      </c>
      <c r="KT31" s="56"/>
      <c r="KU31" s="153"/>
      <c r="KV31" s="154"/>
      <c r="KW31" s="9"/>
      <c r="KX31" s="168"/>
      <c r="KY31" s="168"/>
      <c r="KZ31" s="9"/>
      <c r="LA31" s="18"/>
      <c r="LB31" s="72" t="str">
        <f t="shared" si="24"/>
        <v/>
      </c>
      <c r="LC31" s="16" t="str">
        <f>IF(LC30="","",IF(LC30=【別紙３】!$E$35,"",IF(MONTH(LC30)=MONTH(LC30+1),LC30+1,"")))</f>
        <v/>
      </c>
      <c r="LD31" s="13" t="str">
        <f>IF(COUNTIF(祝日一覧!$E$2:$E$142,LC31),"○",IF(LG31&lt;&gt;"","○",""))</f>
        <v/>
      </c>
      <c r="LE31" s="26"/>
      <c r="LF31" s="56" t="str">
        <f t="shared" si="102"/>
        <v/>
      </c>
      <c r="LG31" s="56"/>
      <c r="LH31" s="153"/>
      <c r="LI31" s="154"/>
      <c r="LJ31" s="9"/>
      <c r="LK31" s="168"/>
      <c r="LL31" s="168"/>
      <c r="LM31" s="9"/>
      <c r="LN31" s="18"/>
      <c r="LO31" s="72" t="str">
        <f t="shared" si="25"/>
        <v/>
      </c>
      <c r="LP31" s="16" t="str">
        <f>IF(LP30="","",IF(LP30=【別紙３】!$E$35,"",IF(MONTH(LP30)=MONTH(LP30+1),LP30+1,"")))</f>
        <v/>
      </c>
      <c r="LQ31" s="13" t="str">
        <f>IF(COUNTIF(祝日一覧!$E$2:$E$142,LP31),"○",IF(LT31&lt;&gt;"","○",""))</f>
        <v/>
      </c>
      <c r="LR31" s="26"/>
      <c r="LS31" s="56" t="str">
        <f t="shared" si="103"/>
        <v/>
      </c>
      <c r="LT31" s="56"/>
      <c r="LU31" s="153"/>
      <c r="LV31" s="154"/>
      <c r="LW31" s="9"/>
      <c r="LX31" s="168"/>
      <c r="LY31" s="168"/>
      <c r="LZ31" s="9"/>
      <c r="MA31" s="18"/>
      <c r="MB31" s="72" t="str">
        <f t="shared" si="26"/>
        <v/>
      </c>
      <c r="MC31" s="16" t="str">
        <f>IF(MC30="","",IF(MC30=【別紙３】!$E$35,"",IF(MONTH(MC30)=MONTH(MC30+1),MC30+1,"")))</f>
        <v/>
      </c>
      <c r="MD31" s="13" t="str">
        <f>IF(COUNTIF(祝日一覧!$E$2:$E$142,MC31),"○",IF(MG31&lt;&gt;"","○",""))</f>
        <v/>
      </c>
      <c r="ME31" s="26"/>
      <c r="MF31" s="56" t="str">
        <f t="shared" si="104"/>
        <v/>
      </c>
      <c r="MG31" s="56"/>
      <c r="MH31" s="153"/>
      <c r="MI31" s="154"/>
      <c r="MJ31" s="9"/>
      <c r="MK31" s="168"/>
      <c r="ML31" s="168"/>
      <c r="MM31" s="9"/>
      <c r="MN31" s="18"/>
      <c r="MO31" s="72" t="str">
        <f t="shared" si="27"/>
        <v/>
      </c>
      <c r="MP31" s="16" t="str">
        <f>IF(MP30="","",IF(MP30=【別紙３】!$E$35,"",IF(MONTH(MP30)=MONTH(MP30+1),MP30+1,"")))</f>
        <v/>
      </c>
      <c r="MQ31" s="13" t="str">
        <f>IF(COUNTIF(祝日一覧!$E$2:$E$142,MP31),"○",IF(MT31&lt;&gt;"","○",""))</f>
        <v/>
      </c>
      <c r="MR31" s="26"/>
      <c r="MS31" s="56" t="str">
        <f t="shared" si="105"/>
        <v/>
      </c>
      <c r="MT31" s="56"/>
      <c r="MU31" s="153"/>
      <c r="MV31" s="154"/>
      <c r="MW31" s="9"/>
      <c r="MX31" s="168"/>
      <c r="MY31" s="168"/>
      <c r="MZ31" s="9"/>
      <c r="NA31" s="18"/>
      <c r="NB31" s="72" t="str">
        <f t="shared" si="28"/>
        <v/>
      </c>
      <c r="NC31" s="16" t="str">
        <f>IF(NC30="","",IF(NC30=【別紙３】!$E$35,"",IF(MONTH(NC30)=MONTH(NC30+1),NC30+1,"")))</f>
        <v/>
      </c>
      <c r="ND31" s="13" t="str">
        <f>IF(COUNTIF(祝日一覧!$E$2:$E$142,NC31),"○",IF(NG31&lt;&gt;"","○",""))</f>
        <v/>
      </c>
      <c r="NE31" s="26"/>
      <c r="NF31" s="56" t="str">
        <f t="shared" si="106"/>
        <v/>
      </c>
      <c r="NG31" s="56"/>
      <c r="NH31" s="153"/>
      <c r="NI31" s="154"/>
      <c r="NJ31" s="9"/>
      <c r="NK31" s="168"/>
      <c r="NL31" s="168"/>
      <c r="NM31" s="9"/>
      <c r="NN31" s="18"/>
      <c r="NO31" s="72" t="str">
        <f t="shared" si="29"/>
        <v/>
      </c>
      <c r="NP31" s="16" t="str">
        <f>IF(NP30="","",IF(NP30=【別紙３】!$E$35,"",IF(MONTH(NP30)=MONTH(NP30+1),NP30+1,"")))</f>
        <v/>
      </c>
      <c r="NQ31" s="13" t="str">
        <f>IF(COUNTIF(祝日一覧!$E$2:$E$142,NP31),"○",IF(NT31&lt;&gt;"","○",""))</f>
        <v/>
      </c>
      <c r="NR31" s="26"/>
      <c r="NS31" s="56" t="str">
        <f t="shared" si="107"/>
        <v/>
      </c>
      <c r="NT31" s="56"/>
      <c r="NU31" s="153"/>
      <c r="NV31" s="154"/>
      <c r="NW31" s="9"/>
      <c r="NX31" s="168"/>
      <c r="NY31" s="168"/>
      <c r="NZ31" s="9"/>
      <c r="OA31" s="18"/>
      <c r="OB31" s="72" t="str">
        <f t="shared" si="30"/>
        <v/>
      </c>
      <c r="OC31" s="16" t="str">
        <f>IF(OC30="","",IF(OC30=【別紙３】!$E$35,"",IF(MONTH(OC30)=MONTH(OC30+1),OC30+1,"")))</f>
        <v/>
      </c>
      <c r="OD31" s="13" t="str">
        <f>IF(COUNTIF(祝日一覧!$E$2:$E$142,OC31),"○",IF(OG31&lt;&gt;"","○",""))</f>
        <v/>
      </c>
      <c r="OE31" s="26"/>
      <c r="OF31" s="56" t="str">
        <f t="shared" si="108"/>
        <v/>
      </c>
      <c r="OG31" s="56"/>
      <c r="OH31" s="153"/>
      <c r="OI31" s="154"/>
      <c r="OJ31" s="9"/>
      <c r="OK31" s="168"/>
      <c r="OL31" s="168"/>
      <c r="OM31" s="9"/>
      <c r="ON31" s="18"/>
      <c r="OO31" s="72" t="str">
        <f t="shared" si="31"/>
        <v/>
      </c>
      <c r="OP31" s="16" t="str">
        <f>IF(OP30="","",IF(OP30=【別紙３】!$E$35,"",IF(MONTH(OP30)=MONTH(OP30+1),OP30+1,"")))</f>
        <v/>
      </c>
      <c r="OQ31" s="13" t="str">
        <f>IF(COUNTIF(祝日一覧!$E$2:$E$142,OP31),"○",IF(OT31&lt;&gt;"","○",""))</f>
        <v/>
      </c>
      <c r="OR31" s="26"/>
      <c r="OS31" s="56" t="str">
        <f t="shared" si="109"/>
        <v/>
      </c>
      <c r="OT31" s="56"/>
      <c r="OU31" s="153"/>
      <c r="OV31" s="154"/>
      <c r="OW31" s="9"/>
      <c r="OX31" s="168"/>
      <c r="OY31" s="168"/>
      <c r="OZ31" s="9"/>
      <c r="PA31" s="18"/>
      <c r="PB31" s="72" t="str">
        <f t="shared" si="32"/>
        <v/>
      </c>
      <c r="PC31" s="16" t="str">
        <f>IF(PC30="","",IF(PC30=【別紙３】!$E$35,"",IF(MONTH(PC30)=MONTH(PC30+1),PC30+1,"")))</f>
        <v/>
      </c>
      <c r="PD31" s="13" t="str">
        <f>IF(COUNTIF(祝日一覧!$E$2:$E$142,PC31),"○",IF(PG31&lt;&gt;"","○",""))</f>
        <v/>
      </c>
      <c r="PE31" s="26"/>
      <c r="PF31" s="56" t="str">
        <f t="shared" si="110"/>
        <v/>
      </c>
      <c r="PG31" s="56"/>
      <c r="PH31" s="153"/>
      <c r="PI31" s="154"/>
      <c r="PJ31" s="9"/>
      <c r="PK31" s="168"/>
      <c r="PL31" s="168"/>
      <c r="PM31" s="9"/>
      <c r="PN31" s="18"/>
      <c r="PO31" s="72" t="str">
        <f t="shared" si="33"/>
        <v/>
      </c>
      <c r="PP31" s="16" t="str">
        <f>IF(PP30="","",IF(PP30=【別紙３】!$E$35,"",IF(MONTH(PP30)=MONTH(PP30+1),PP30+1,"")))</f>
        <v/>
      </c>
      <c r="PQ31" s="13" t="str">
        <f>IF(COUNTIF(祝日一覧!$E$2:$E$142,PP31),"○",IF(PT31&lt;&gt;"","○",""))</f>
        <v/>
      </c>
      <c r="PR31" s="26"/>
      <c r="PS31" s="56" t="str">
        <f t="shared" si="111"/>
        <v/>
      </c>
      <c r="PT31" s="56"/>
      <c r="PU31" s="153"/>
      <c r="PV31" s="154"/>
      <c r="PW31" s="9"/>
      <c r="PX31" s="168"/>
      <c r="PY31" s="168"/>
      <c r="PZ31" s="9"/>
      <c r="QA31" s="18"/>
      <c r="QB31" s="72" t="str">
        <f t="shared" si="34"/>
        <v/>
      </c>
      <c r="QC31" s="16" t="str">
        <f>IF(QC30="","",IF(QC30=【別紙３】!$E$35,"",IF(MONTH(QC30)=MONTH(QC30+1),QC30+1,"")))</f>
        <v/>
      </c>
      <c r="QD31" s="13" t="str">
        <f>IF(COUNTIF(祝日一覧!$E$2:$E$142,QC31),"○",IF(QG31&lt;&gt;"","○",""))</f>
        <v/>
      </c>
      <c r="QE31" s="26"/>
      <c r="QF31" s="56" t="str">
        <f t="shared" si="112"/>
        <v/>
      </c>
      <c r="QG31" s="56"/>
      <c r="QH31" s="153"/>
      <c r="QI31" s="154"/>
      <c r="QJ31" s="9"/>
      <c r="QK31" s="168"/>
      <c r="QL31" s="168"/>
      <c r="QM31" s="9"/>
      <c r="QN31" s="18"/>
      <c r="QO31" s="72" t="str">
        <f t="shared" si="35"/>
        <v/>
      </c>
      <c r="QP31" s="16" t="str">
        <f>IF(QP30="","",IF(QP30=【別紙３】!$E$35,"",IF(MONTH(QP30)=MONTH(QP30+1),QP30+1,"")))</f>
        <v/>
      </c>
      <c r="QQ31" s="13" t="str">
        <f>IF(COUNTIF(祝日一覧!$E$2:$E$142,QP31),"○",IF(QT31&lt;&gt;"","○",""))</f>
        <v/>
      </c>
      <c r="QR31" s="26"/>
      <c r="QS31" s="56" t="str">
        <f t="shared" si="113"/>
        <v/>
      </c>
      <c r="QT31" s="56"/>
      <c r="QU31" s="153"/>
      <c r="QV31" s="154"/>
      <c r="QW31" s="9"/>
      <c r="QX31" s="168"/>
      <c r="QY31" s="168"/>
      <c r="QZ31" s="9"/>
      <c r="RA31" s="18"/>
      <c r="RB31" s="72" t="str">
        <f t="shared" si="36"/>
        <v/>
      </c>
      <c r="RC31" s="16" t="str">
        <f>IF(RC30="","",IF(RC30=【別紙３】!$E$35,"",IF(MONTH(RC30)=MONTH(RC30+1),RC30+1,"")))</f>
        <v/>
      </c>
      <c r="RD31" s="13" t="str">
        <f>IF(COUNTIF(祝日一覧!$E$2:$E$142,RC31),"○",IF(RG31&lt;&gt;"","○",""))</f>
        <v/>
      </c>
      <c r="RE31" s="26"/>
      <c r="RF31" s="56" t="str">
        <f t="shared" si="114"/>
        <v/>
      </c>
      <c r="RG31" s="56"/>
      <c r="RH31" s="153"/>
      <c r="RI31" s="154"/>
      <c r="RJ31" s="9"/>
      <c r="RK31" s="168"/>
      <c r="RL31" s="168"/>
      <c r="RM31" s="9"/>
      <c r="RN31" s="18"/>
      <c r="RO31" s="72" t="str">
        <f t="shared" si="37"/>
        <v/>
      </c>
      <c r="RP31" s="16" t="str">
        <f>IF(RP30="","",IF(RP30=【別紙３】!$E$35,"",IF(MONTH(RP30)=MONTH(RP30+1),RP30+1,"")))</f>
        <v/>
      </c>
      <c r="RQ31" s="13" t="str">
        <f>IF(COUNTIF(祝日一覧!$E$2:$E$142,RP31),"○",IF(RT31&lt;&gt;"","○",""))</f>
        <v/>
      </c>
      <c r="RR31" s="26"/>
      <c r="RS31" s="56" t="str">
        <f t="shared" si="115"/>
        <v/>
      </c>
      <c r="RT31" s="56"/>
      <c r="RU31" s="153"/>
      <c r="RV31" s="154"/>
      <c r="RW31" s="9"/>
      <c r="RX31" s="168"/>
      <c r="RY31" s="168"/>
      <c r="RZ31" s="9"/>
      <c r="SA31" s="18"/>
      <c r="SB31" s="72" t="str">
        <f t="shared" si="38"/>
        <v/>
      </c>
      <c r="SC31" s="16" t="str">
        <f>IF(SC30="","",IF(SC30=【別紙３】!$E$35,"",IF(MONTH(SC30)=MONTH(SC30+1),SC30+1,"")))</f>
        <v/>
      </c>
      <c r="SD31" s="13" t="str">
        <f>IF(COUNTIF(祝日一覧!$E$2:$E$142,SC31),"○",IF(SG31&lt;&gt;"","○",""))</f>
        <v/>
      </c>
      <c r="SE31" s="26"/>
      <c r="SF31" s="56" t="str">
        <f t="shared" si="116"/>
        <v/>
      </c>
      <c r="SG31" s="56"/>
      <c r="SH31" s="153"/>
      <c r="SI31" s="154"/>
      <c r="SJ31" s="9"/>
      <c r="SK31" s="168"/>
      <c r="SL31" s="168"/>
      <c r="SM31" s="9"/>
    </row>
    <row r="32" spans="1:507" ht="15.6" customHeight="1">
      <c r="A32" s="18"/>
      <c r="B32" s="15" t="str">
        <f t="shared" si="0"/>
        <v/>
      </c>
      <c r="C32" s="16" t="str">
        <f t="shared" si="78"/>
        <v/>
      </c>
      <c r="D32" s="13" t="str">
        <f>IF(COUNTIF(祝日一覧!$E$2:$E$142,C32),"○",IF(G32&lt;&gt;"","○",""))</f>
        <v/>
      </c>
      <c r="E32" s="27"/>
      <c r="F32" s="56" t="str">
        <f t="shared" si="39"/>
        <v/>
      </c>
      <c r="G32" s="56"/>
      <c r="H32" s="153"/>
      <c r="I32" s="154"/>
      <c r="J32" s="54"/>
      <c r="K32" s="168"/>
      <c r="L32" s="168"/>
      <c r="M32" s="9"/>
      <c r="N32" s="18"/>
      <c r="O32" s="15" t="str">
        <f t="shared" si="1"/>
        <v>火</v>
      </c>
      <c r="P32" s="16">
        <f>IF(P31="","",IF(P31=【別紙３】!$E$35,"",IF(MONTH(P31)=MONTH(P31+1),P31+1,"")))</f>
        <v>44432</v>
      </c>
      <c r="Q32" s="13" t="str">
        <f>IF(COUNTIF(祝日一覧!$E$2:$E$142,P32),"○",IF(T32&lt;&gt;"","○",""))</f>
        <v/>
      </c>
      <c r="R32" s="27"/>
      <c r="S32" s="56" t="str">
        <f t="shared" si="79"/>
        <v/>
      </c>
      <c r="T32" s="56"/>
      <c r="U32" s="153"/>
      <c r="V32" s="154"/>
      <c r="W32" s="9"/>
      <c r="X32" s="168"/>
      <c r="Y32" s="168"/>
      <c r="Z32" s="9"/>
      <c r="AA32" s="18"/>
      <c r="AB32" s="15" t="str">
        <f t="shared" si="2"/>
        <v>金</v>
      </c>
      <c r="AC32" s="16">
        <f>IF(AC31="","",IF(AC31=【別紙３】!$E$35,"",IF(MONTH(AC31)=MONTH(AC31+1),AC31+1,"")))</f>
        <v>44463</v>
      </c>
      <c r="AD32" s="13" t="str">
        <f>IF(COUNTIF(祝日一覧!$E$2:$E$142,AC32),"○",IF(AG32&lt;&gt;"","○",""))</f>
        <v/>
      </c>
      <c r="AE32" s="27"/>
      <c r="AF32" s="56" t="str">
        <f t="shared" si="80"/>
        <v/>
      </c>
      <c r="AG32" s="56"/>
      <c r="AH32" s="153"/>
      <c r="AI32" s="154"/>
      <c r="AJ32" s="9"/>
      <c r="AK32" s="168"/>
      <c r="AL32" s="168"/>
      <c r="AM32" s="9"/>
      <c r="AN32" s="18"/>
      <c r="AO32" s="15" t="str">
        <f t="shared" si="3"/>
        <v>日</v>
      </c>
      <c r="AP32" s="16">
        <f>IF(AP31="","",IF(AP31=【別紙３】!$E$35,"",IF(MONTH(AP31)=MONTH(AP31+1),AP31+1,"")))</f>
        <v>44493</v>
      </c>
      <c r="AQ32" s="13" t="str">
        <f>IF(COUNTIF(祝日一覧!$E$2:$E$142,AP32),"○",IF(AT32&lt;&gt;"","○",""))</f>
        <v/>
      </c>
      <c r="AR32" s="27"/>
      <c r="AS32" s="56" t="str">
        <f t="shared" si="81"/>
        <v>○</v>
      </c>
      <c r="AT32" s="56"/>
      <c r="AU32" s="153"/>
      <c r="AV32" s="154"/>
      <c r="AW32" s="9"/>
      <c r="AX32" s="168"/>
      <c r="AY32" s="168"/>
      <c r="AZ32" s="9"/>
      <c r="BA32" s="18"/>
      <c r="BB32" s="15" t="str">
        <f t="shared" si="4"/>
        <v>水</v>
      </c>
      <c r="BC32" s="16">
        <f>IF(BC31="","",IF(BC31=【別紙３】!$E$35,"",IF(MONTH(BC31)=MONTH(BC31+1),BC31+1,"")))</f>
        <v>44524</v>
      </c>
      <c r="BD32" s="13" t="str">
        <f>IF(COUNTIF(祝日一覧!$E$2:$E$142,BC32),"○",IF(BG32&lt;&gt;"","○",""))</f>
        <v/>
      </c>
      <c r="BE32" s="27"/>
      <c r="BF32" s="56" t="str">
        <f t="shared" si="82"/>
        <v/>
      </c>
      <c r="BG32" s="56"/>
      <c r="BH32" s="153"/>
      <c r="BI32" s="154"/>
      <c r="BJ32" s="9"/>
      <c r="BK32" s="168"/>
      <c r="BL32" s="168"/>
      <c r="BM32" s="9"/>
      <c r="BN32" s="18"/>
      <c r="BO32" s="15" t="str">
        <f t="shared" si="5"/>
        <v>金</v>
      </c>
      <c r="BP32" s="16">
        <f>IF(BP31="","",IF(BP31=【別紙３】!$E$35,"",IF(MONTH(BP31)=MONTH(BP31+1),BP31+1,"")))</f>
        <v>44554</v>
      </c>
      <c r="BQ32" s="13" t="str">
        <f>IF(COUNTIF(祝日一覧!$E$2:$E$142,BP32),"○",IF(BT32&lt;&gt;"","○",""))</f>
        <v/>
      </c>
      <c r="BR32" s="27"/>
      <c r="BS32" s="56" t="str">
        <f t="shared" si="83"/>
        <v/>
      </c>
      <c r="BT32" s="56"/>
      <c r="BU32" s="153"/>
      <c r="BV32" s="154"/>
      <c r="BW32" s="9"/>
      <c r="BX32" s="168"/>
      <c r="BY32" s="168"/>
      <c r="BZ32" s="9"/>
      <c r="CA32" s="18"/>
      <c r="CB32" s="15" t="str">
        <f t="shared" si="6"/>
        <v/>
      </c>
      <c r="CC32" s="16" t="str">
        <f>IF(CC31="","",IF(CC31=【別紙３】!$E$35,"",IF(MONTH(CC31)=MONTH(CC31+1),CC31+1,"")))</f>
        <v/>
      </c>
      <c r="CD32" s="13" t="str">
        <f>IF(COUNTIF(祝日一覧!$E$2:$E$142,CC32),"○",IF(CG32&lt;&gt;"","○",""))</f>
        <v/>
      </c>
      <c r="CE32" s="27"/>
      <c r="CF32" s="56" t="str">
        <f t="shared" si="84"/>
        <v/>
      </c>
      <c r="CG32" s="56"/>
      <c r="CH32" s="153"/>
      <c r="CI32" s="154"/>
      <c r="CJ32" s="9"/>
      <c r="CK32" s="168"/>
      <c r="CL32" s="168"/>
      <c r="CM32" s="9"/>
      <c r="CN32" s="18"/>
      <c r="CO32" s="15" t="str">
        <f t="shared" si="7"/>
        <v/>
      </c>
      <c r="CP32" s="16" t="str">
        <f>IF(CP31="","",IF(CP31=【別紙３】!$E$35,"",IF(MONTH(CP31)=MONTH(CP31+1),CP31+1,"")))</f>
        <v/>
      </c>
      <c r="CQ32" s="13" t="str">
        <f>IF(COUNTIF(祝日一覧!$E$2:$E$142,CP32),"○",IF(CT32&lt;&gt;"","○",""))</f>
        <v/>
      </c>
      <c r="CR32" s="27"/>
      <c r="CS32" s="56" t="str">
        <f t="shared" si="85"/>
        <v/>
      </c>
      <c r="CT32" s="56"/>
      <c r="CU32" s="153"/>
      <c r="CV32" s="154"/>
      <c r="CW32" s="9"/>
      <c r="CX32" s="168"/>
      <c r="CY32" s="168"/>
      <c r="CZ32" s="9"/>
      <c r="DA32" s="18"/>
      <c r="DB32" s="15" t="str">
        <f t="shared" si="8"/>
        <v/>
      </c>
      <c r="DC32" s="16" t="str">
        <f>IF(DC31="","",IF(DC31=【別紙３】!$E$35,"",IF(MONTH(DC31)=MONTH(DC31+1),DC31+1,"")))</f>
        <v/>
      </c>
      <c r="DD32" s="13" t="str">
        <f>IF(COUNTIF(祝日一覧!$E$2:$E$142,DC32),"○",IF(DG32&lt;&gt;"","○",""))</f>
        <v/>
      </c>
      <c r="DE32" s="27"/>
      <c r="DF32" s="56" t="str">
        <f t="shared" si="86"/>
        <v/>
      </c>
      <c r="DG32" s="56"/>
      <c r="DH32" s="153"/>
      <c r="DI32" s="154"/>
      <c r="DJ32" s="9"/>
      <c r="DK32" s="168"/>
      <c r="DL32" s="168"/>
      <c r="DM32" s="9"/>
      <c r="DN32" s="18"/>
      <c r="DO32" s="15" t="str">
        <f t="shared" si="9"/>
        <v/>
      </c>
      <c r="DP32" s="16" t="str">
        <f>IF(DP31="","",IF(DP31=【別紙３】!$E$35,"",IF(MONTH(DP31)=MONTH(DP31+1),DP31+1,"")))</f>
        <v/>
      </c>
      <c r="DQ32" s="13" t="str">
        <f>IF(COUNTIF(祝日一覧!$E$2:$E$142,DP32),"○",IF(DT32&lt;&gt;"","○",""))</f>
        <v/>
      </c>
      <c r="DR32" s="27"/>
      <c r="DS32" s="56" t="str">
        <f t="shared" si="87"/>
        <v/>
      </c>
      <c r="DT32" s="56"/>
      <c r="DU32" s="153"/>
      <c r="DV32" s="154"/>
      <c r="DW32" s="9"/>
      <c r="DX32" s="168"/>
      <c r="DY32" s="168"/>
      <c r="DZ32" s="9"/>
      <c r="EA32" s="18"/>
      <c r="EB32" s="15" t="str">
        <f t="shared" si="10"/>
        <v/>
      </c>
      <c r="EC32" s="16" t="str">
        <f>IF(EC31="","",IF(EC31=【別紙３】!$E$35,"",IF(MONTH(EC31)=MONTH(EC31+1),EC31+1,"")))</f>
        <v/>
      </c>
      <c r="ED32" s="13" t="str">
        <f>IF(COUNTIF(祝日一覧!$E$2:$E$142,EC32),"○",IF(EG32&lt;&gt;"","○",""))</f>
        <v/>
      </c>
      <c r="EE32" s="27"/>
      <c r="EF32" s="56" t="str">
        <f t="shared" si="88"/>
        <v/>
      </c>
      <c r="EG32" s="56"/>
      <c r="EH32" s="153"/>
      <c r="EI32" s="154"/>
      <c r="EJ32" s="9"/>
      <c r="EK32" s="168"/>
      <c r="EL32" s="168"/>
      <c r="EM32" s="9"/>
      <c r="EN32" s="18"/>
      <c r="EO32" s="15" t="str">
        <f t="shared" si="11"/>
        <v/>
      </c>
      <c r="EP32" s="16" t="str">
        <f>IF(EP31="","",IF(EP31=【別紙３】!$E$35,"",IF(MONTH(EP31)=MONTH(EP31+1),EP31+1,"")))</f>
        <v/>
      </c>
      <c r="EQ32" s="13" t="str">
        <f>IF(COUNTIF(祝日一覧!$E$2:$E$142,EP32),"○",IF(ET32&lt;&gt;"","○",""))</f>
        <v/>
      </c>
      <c r="ER32" s="27"/>
      <c r="ES32" s="56" t="str">
        <f t="shared" si="89"/>
        <v/>
      </c>
      <c r="ET32" s="56"/>
      <c r="EU32" s="153"/>
      <c r="EV32" s="154"/>
      <c r="EW32" s="9"/>
      <c r="EX32" s="168"/>
      <c r="EY32" s="168"/>
      <c r="EZ32" s="9"/>
      <c r="FA32" s="18"/>
      <c r="FB32" s="15" t="str">
        <f t="shared" si="12"/>
        <v/>
      </c>
      <c r="FC32" s="16" t="str">
        <f>IF(FC31="","",IF(FC31=【別紙３】!$E$35,"",IF(MONTH(FC31)=MONTH(FC31+1),FC31+1,"")))</f>
        <v/>
      </c>
      <c r="FD32" s="13" t="str">
        <f>IF(COUNTIF(祝日一覧!$E$2:$E$142,FC32),"○",IF(FG32&lt;&gt;"","○",""))</f>
        <v/>
      </c>
      <c r="FE32" s="27"/>
      <c r="FF32" s="56" t="str">
        <f t="shared" si="90"/>
        <v/>
      </c>
      <c r="FG32" s="56"/>
      <c r="FH32" s="153"/>
      <c r="FI32" s="154"/>
      <c r="FJ32" s="9"/>
      <c r="FK32" s="168"/>
      <c r="FL32" s="168"/>
      <c r="FM32" s="9"/>
      <c r="FN32" s="18"/>
      <c r="FO32" s="15" t="str">
        <f t="shared" si="13"/>
        <v/>
      </c>
      <c r="FP32" s="16" t="str">
        <f>IF(FP31="","",IF(FP31=【別紙３】!$E$35,"",IF(MONTH(FP31)=MONTH(FP31+1),FP31+1,"")))</f>
        <v/>
      </c>
      <c r="FQ32" s="13" t="str">
        <f>IF(COUNTIF(祝日一覧!$E$2:$E$142,FP32),"○",IF(FT32&lt;&gt;"","○",""))</f>
        <v/>
      </c>
      <c r="FR32" s="27"/>
      <c r="FS32" s="56" t="str">
        <f t="shared" si="91"/>
        <v/>
      </c>
      <c r="FT32" s="56"/>
      <c r="FU32" s="153"/>
      <c r="FV32" s="154"/>
      <c r="FW32" s="9"/>
      <c r="FX32" s="168"/>
      <c r="FY32" s="168"/>
      <c r="FZ32" s="9"/>
      <c r="GA32" s="18"/>
      <c r="GB32" s="15" t="str">
        <f t="shared" si="14"/>
        <v/>
      </c>
      <c r="GC32" s="16" t="str">
        <f>IF(GC31="","",IF(GC31=【別紙３】!$E$35,"",IF(MONTH(GC31)=MONTH(GC31+1),GC31+1,"")))</f>
        <v/>
      </c>
      <c r="GD32" s="13" t="str">
        <f>IF(COUNTIF(祝日一覧!$E$2:$E$142,GC32),"○",IF(GG32&lt;&gt;"","○",""))</f>
        <v/>
      </c>
      <c r="GE32" s="26"/>
      <c r="GF32" s="56" t="str">
        <f t="shared" si="92"/>
        <v/>
      </c>
      <c r="GG32" s="56"/>
      <c r="GH32" s="153"/>
      <c r="GI32" s="154"/>
      <c r="GJ32" s="9"/>
      <c r="GK32" s="168"/>
      <c r="GL32" s="168"/>
      <c r="GM32" s="9"/>
      <c r="GN32" s="18"/>
      <c r="GO32" s="15" t="str">
        <f t="shared" si="15"/>
        <v/>
      </c>
      <c r="GP32" s="16" t="str">
        <f>IF(GP31="","",IF(GP31=【別紙３】!$E$35,"",IF(MONTH(GP31)=MONTH(GP31+1),GP31+1,"")))</f>
        <v/>
      </c>
      <c r="GQ32" s="13" t="str">
        <f>IF(COUNTIF(祝日一覧!$E$2:$E$142,GP32),"○",IF(GT32&lt;&gt;"","○",""))</f>
        <v/>
      </c>
      <c r="GR32" s="26"/>
      <c r="GS32" s="56" t="str">
        <f t="shared" si="93"/>
        <v/>
      </c>
      <c r="GT32" s="56"/>
      <c r="GU32" s="153"/>
      <c r="GV32" s="154"/>
      <c r="GW32" s="9"/>
      <c r="GX32" s="168"/>
      <c r="GY32" s="168"/>
      <c r="GZ32" s="9"/>
      <c r="HA32" s="18"/>
      <c r="HB32" s="15" t="str">
        <f t="shared" si="16"/>
        <v/>
      </c>
      <c r="HC32" s="16" t="str">
        <f>IF(HC31="","",IF(HC31=【別紙３】!$E$35,"",IF(MONTH(HC31)=MONTH(HC31+1),HC31+1,"")))</f>
        <v/>
      </c>
      <c r="HD32" s="13" t="str">
        <f>IF(COUNTIF(祝日一覧!$E$2:$E$142,HC32),"○",IF(HG32&lt;&gt;"","○",""))</f>
        <v/>
      </c>
      <c r="HE32" s="27"/>
      <c r="HF32" s="56" t="str">
        <f t="shared" si="94"/>
        <v/>
      </c>
      <c r="HG32" s="56"/>
      <c r="HH32" s="153"/>
      <c r="HI32" s="154"/>
      <c r="HJ32" s="9"/>
      <c r="HK32" s="168"/>
      <c r="HL32" s="168"/>
      <c r="HM32" s="9"/>
      <c r="HN32" s="18"/>
      <c r="HO32" s="72" t="str">
        <f t="shared" si="17"/>
        <v/>
      </c>
      <c r="HP32" s="16" t="str">
        <f>IF(HP31="","",IF(HP31=【別紙３】!$E$35,"",IF(MONTH(HP31)=MONTH(HP31+1),HP31+1,"")))</f>
        <v/>
      </c>
      <c r="HQ32" s="13" t="str">
        <f>IF(COUNTIF(祝日一覧!$E$2:$E$142,HP32),"○",IF(HT32&lt;&gt;"","○",""))</f>
        <v/>
      </c>
      <c r="HR32" s="26"/>
      <c r="HS32" s="56" t="str">
        <f t="shared" si="95"/>
        <v/>
      </c>
      <c r="HT32" s="56"/>
      <c r="HU32" s="153"/>
      <c r="HV32" s="154"/>
      <c r="HW32" s="9"/>
      <c r="HX32" s="168"/>
      <c r="HY32" s="168"/>
      <c r="HZ32" s="9"/>
      <c r="IA32" s="18"/>
      <c r="IB32" s="72" t="str">
        <f t="shared" si="18"/>
        <v/>
      </c>
      <c r="IC32" s="16" t="str">
        <f>IF(IC31="","",IF(IC31=【別紙３】!$E$35,"",IF(MONTH(IC31)=MONTH(IC31+1),IC31+1,"")))</f>
        <v/>
      </c>
      <c r="ID32" s="13" t="str">
        <f>IF(COUNTIF(祝日一覧!$E$2:$E$142,IC32),"○",IF(IG32&lt;&gt;"","○",""))</f>
        <v/>
      </c>
      <c r="IE32" s="26"/>
      <c r="IF32" s="56" t="str">
        <f t="shared" si="96"/>
        <v/>
      </c>
      <c r="IG32" s="56"/>
      <c r="IH32" s="153"/>
      <c r="II32" s="154"/>
      <c r="IJ32" s="9"/>
      <c r="IK32" s="168"/>
      <c r="IL32" s="168"/>
      <c r="IM32" s="9"/>
      <c r="IN32" s="18"/>
      <c r="IO32" s="72" t="str">
        <f t="shared" si="19"/>
        <v/>
      </c>
      <c r="IP32" s="16" t="str">
        <f>IF(IP31="","",IF(IP31=【別紙３】!$E$35,"",IF(MONTH(IP31)=MONTH(IP31+1),IP31+1,"")))</f>
        <v/>
      </c>
      <c r="IQ32" s="13" t="str">
        <f>IF(COUNTIF(祝日一覧!$E$2:$E$142,IP32),"○",IF(IT32&lt;&gt;"","○",""))</f>
        <v/>
      </c>
      <c r="IR32" s="26"/>
      <c r="IS32" s="56" t="str">
        <f t="shared" si="97"/>
        <v/>
      </c>
      <c r="IT32" s="56"/>
      <c r="IU32" s="153"/>
      <c r="IV32" s="154"/>
      <c r="IW32" s="9"/>
      <c r="IX32" s="168"/>
      <c r="IY32" s="168"/>
      <c r="IZ32" s="9"/>
      <c r="JA32" s="18"/>
      <c r="JB32" s="72" t="str">
        <f t="shared" si="20"/>
        <v/>
      </c>
      <c r="JC32" s="16" t="str">
        <f>IF(JC31="","",IF(JC31=【別紙３】!$E$35,"",IF(MONTH(JC31)=MONTH(JC31+1),JC31+1,"")))</f>
        <v/>
      </c>
      <c r="JD32" s="13" t="str">
        <f>IF(COUNTIF(祝日一覧!$E$2:$E$142,JC32),"○",IF(JG32&lt;&gt;"","○",""))</f>
        <v/>
      </c>
      <c r="JE32" s="26"/>
      <c r="JF32" s="56" t="str">
        <f t="shared" si="98"/>
        <v/>
      </c>
      <c r="JG32" s="56"/>
      <c r="JH32" s="153"/>
      <c r="JI32" s="154"/>
      <c r="JJ32" s="9"/>
      <c r="JK32" s="168"/>
      <c r="JL32" s="168"/>
      <c r="JM32" s="9"/>
      <c r="JN32" s="18"/>
      <c r="JO32" s="72" t="str">
        <f t="shared" si="21"/>
        <v/>
      </c>
      <c r="JP32" s="16" t="str">
        <f>IF(JP31="","",IF(JP31=【別紙３】!$E$35,"",IF(MONTH(JP31)=MONTH(JP31+1),JP31+1,"")))</f>
        <v/>
      </c>
      <c r="JQ32" s="13" t="str">
        <f>IF(COUNTIF(祝日一覧!$E$2:$E$142,JP32),"○",IF(JT32&lt;&gt;"","○",""))</f>
        <v/>
      </c>
      <c r="JR32" s="26"/>
      <c r="JS32" s="56" t="str">
        <f t="shared" si="99"/>
        <v/>
      </c>
      <c r="JT32" s="56"/>
      <c r="JU32" s="153"/>
      <c r="JV32" s="154"/>
      <c r="JW32" s="9"/>
      <c r="JX32" s="168"/>
      <c r="JY32" s="168"/>
      <c r="JZ32" s="9"/>
      <c r="KA32" s="18"/>
      <c r="KB32" s="72" t="str">
        <f t="shared" si="22"/>
        <v/>
      </c>
      <c r="KC32" s="16" t="str">
        <f>IF(KC31="","",IF(KC31=【別紙３】!$E$35,"",IF(MONTH(KC31)=MONTH(KC31+1),KC31+1,"")))</f>
        <v/>
      </c>
      <c r="KD32" s="13" t="str">
        <f>IF(COUNTIF(祝日一覧!$E$2:$E$142,KC32),"○",IF(KG32&lt;&gt;"","○",""))</f>
        <v/>
      </c>
      <c r="KE32" s="26"/>
      <c r="KF32" s="56" t="str">
        <f t="shared" si="100"/>
        <v/>
      </c>
      <c r="KG32" s="56"/>
      <c r="KH32" s="153"/>
      <c r="KI32" s="154"/>
      <c r="KJ32" s="9"/>
      <c r="KK32" s="168"/>
      <c r="KL32" s="168"/>
      <c r="KM32" s="9"/>
      <c r="KN32" s="18"/>
      <c r="KO32" s="72" t="str">
        <f t="shared" si="23"/>
        <v/>
      </c>
      <c r="KP32" s="16" t="str">
        <f>IF(KP31="","",IF(KP31=【別紙３】!$E$35,"",IF(MONTH(KP31)=MONTH(KP31+1),KP31+1,"")))</f>
        <v/>
      </c>
      <c r="KQ32" s="13" t="str">
        <f>IF(COUNTIF(祝日一覧!$E$2:$E$142,KP32),"○",IF(KT32&lt;&gt;"","○",""))</f>
        <v/>
      </c>
      <c r="KR32" s="26"/>
      <c r="KS32" s="56" t="str">
        <f t="shared" si="101"/>
        <v/>
      </c>
      <c r="KT32" s="56"/>
      <c r="KU32" s="153"/>
      <c r="KV32" s="154"/>
      <c r="KW32" s="9"/>
      <c r="KX32" s="168"/>
      <c r="KY32" s="168"/>
      <c r="KZ32" s="9"/>
      <c r="LA32" s="18"/>
      <c r="LB32" s="72" t="str">
        <f t="shared" si="24"/>
        <v/>
      </c>
      <c r="LC32" s="16" t="str">
        <f>IF(LC31="","",IF(LC31=【別紙３】!$E$35,"",IF(MONTH(LC31)=MONTH(LC31+1),LC31+1,"")))</f>
        <v/>
      </c>
      <c r="LD32" s="13" t="str">
        <f>IF(COUNTIF(祝日一覧!$E$2:$E$142,LC32),"○",IF(LG32&lt;&gt;"","○",""))</f>
        <v/>
      </c>
      <c r="LE32" s="26"/>
      <c r="LF32" s="56" t="str">
        <f t="shared" si="102"/>
        <v/>
      </c>
      <c r="LG32" s="56"/>
      <c r="LH32" s="153"/>
      <c r="LI32" s="154"/>
      <c r="LJ32" s="9"/>
      <c r="LK32" s="168"/>
      <c r="LL32" s="168"/>
      <c r="LM32" s="9"/>
      <c r="LN32" s="18"/>
      <c r="LO32" s="72" t="str">
        <f t="shared" si="25"/>
        <v/>
      </c>
      <c r="LP32" s="16" t="str">
        <f>IF(LP31="","",IF(LP31=【別紙３】!$E$35,"",IF(MONTH(LP31)=MONTH(LP31+1),LP31+1,"")))</f>
        <v/>
      </c>
      <c r="LQ32" s="13" t="str">
        <f>IF(COUNTIF(祝日一覧!$E$2:$E$142,LP32),"○",IF(LT32&lt;&gt;"","○",""))</f>
        <v/>
      </c>
      <c r="LR32" s="26"/>
      <c r="LS32" s="56" t="str">
        <f t="shared" si="103"/>
        <v/>
      </c>
      <c r="LT32" s="56"/>
      <c r="LU32" s="153"/>
      <c r="LV32" s="154"/>
      <c r="LW32" s="9"/>
      <c r="LX32" s="168"/>
      <c r="LY32" s="168"/>
      <c r="LZ32" s="9"/>
      <c r="MA32" s="18"/>
      <c r="MB32" s="72" t="str">
        <f t="shared" si="26"/>
        <v/>
      </c>
      <c r="MC32" s="16" t="str">
        <f>IF(MC31="","",IF(MC31=【別紙３】!$E$35,"",IF(MONTH(MC31)=MONTH(MC31+1),MC31+1,"")))</f>
        <v/>
      </c>
      <c r="MD32" s="13" t="str">
        <f>IF(COUNTIF(祝日一覧!$E$2:$E$142,MC32),"○",IF(MG32&lt;&gt;"","○",""))</f>
        <v/>
      </c>
      <c r="ME32" s="26"/>
      <c r="MF32" s="56" t="str">
        <f t="shared" si="104"/>
        <v/>
      </c>
      <c r="MG32" s="56"/>
      <c r="MH32" s="153"/>
      <c r="MI32" s="154"/>
      <c r="MJ32" s="9"/>
      <c r="MK32" s="168"/>
      <c r="ML32" s="168"/>
      <c r="MM32" s="9"/>
      <c r="MN32" s="18"/>
      <c r="MO32" s="72" t="str">
        <f t="shared" si="27"/>
        <v/>
      </c>
      <c r="MP32" s="16" t="str">
        <f>IF(MP31="","",IF(MP31=【別紙３】!$E$35,"",IF(MONTH(MP31)=MONTH(MP31+1),MP31+1,"")))</f>
        <v/>
      </c>
      <c r="MQ32" s="13" t="str">
        <f>IF(COUNTIF(祝日一覧!$E$2:$E$142,MP32),"○",IF(MT32&lt;&gt;"","○",""))</f>
        <v/>
      </c>
      <c r="MR32" s="26"/>
      <c r="MS32" s="56" t="str">
        <f t="shared" si="105"/>
        <v/>
      </c>
      <c r="MT32" s="56"/>
      <c r="MU32" s="153"/>
      <c r="MV32" s="154"/>
      <c r="MW32" s="9"/>
      <c r="MX32" s="168"/>
      <c r="MY32" s="168"/>
      <c r="MZ32" s="9"/>
      <c r="NA32" s="18"/>
      <c r="NB32" s="72" t="str">
        <f t="shared" si="28"/>
        <v/>
      </c>
      <c r="NC32" s="16" t="str">
        <f>IF(NC31="","",IF(NC31=【別紙３】!$E$35,"",IF(MONTH(NC31)=MONTH(NC31+1),NC31+1,"")))</f>
        <v/>
      </c>
      <c r="ND32" s="13" t="str">
        <f>IF(COUNTIF(祝日一覧!$E$2:$E$142,NC32),"○",IF(NG32&lt;&gt;"","○",""))</f>
        <v/>
      </c>
      <c r="NE32" s="26"/>
      <c r="NF32" s="56" t="str">
        <f t="shared" si="106"/>
        <v/>
      </c>
      <c r="NG32" s="56"/>
      <c r="NH32" s="153"/>
      <c r="NI32" s="154"/>
      <c r="NJ32" s="9"/>
      <c r="NK32" s="168"/>
      <c r="NL32" s="168"/>
      <c r="NM32" s="9"/>
      <c r="NN32" s="18"/>
      <c r="NO32" s="72" t="str">
        <f t="shared" si="29"/>
        <v/>
      </c>
      <c r="NP32" s="16" t="str">
        <f>IF(NP31="","",IF(NP31=【別紙３】!$E$35,"",IF(MONTH(NP31)=MONTH(NP31+1),NP31+1,"")))</f>
        <v/>
      </c>
      <c r="NQ32" s="13" t="str">
        <f>IF(COUNTIF(祝日一覧!$E$2:$E$142,NP32),"○",IF(NT32&lt;&gt;"","○",""))</f>
        <v/>
      </c>
      <c r="NR32" s="26"/>
      <c r="NS32" s="56" t="str">
        <f t="shared" si="107"/>
        <v/>
      </c>
      <c r="NT32" s="56"/>
      <c r="NU32" s="153"/>
      <c r="NV32" s="154"/>
      <c r="NW32" s="9"/>
      <c r="NX32" s="168"/>
      <c r="NY32" s="168"/>
      <c r="NZ32" s="9"/>
      <c r="OA32" s="18"/>
      <c r="OB32" s="72" t="str">
        <f t="shared" si="30"/>
        <v/>
      </c>
      <c r="OC32" s="16" t="str">
        <f>IF(OC31="","",IF(OC31=【別紙３】!$E$35,"",IF(MONTH(OC31)=MONTH(OC31+1),OC31+1,"")))</f>
        <v/>
      </c>
      <c r="OD32" s="13" t="str">
        <f>IF(COUNTIF(祝日一覧!$E$2:$E$142,OC32),"○",IF(OG32&lt;&gt;"","○",""))</f>
        <v/>
      </c>
      <c r="OE32" s="26"/>
      <c r="OF32" s="56" t="str">
        <f t="shared" si="108"/>
        <v/>
      </c>
      <c r="OG32" s="56"/>
      <c r="OH32" s="153"/>
      <c r="OI32" s="154"/>
      <c r="OJ32" s="9"/>
      <c r="OK32" s="168"/>
      <c r="OL32" s="168"/>
      <c r="OM32" s="9"/>
      <c r="ON32" s="18"/>
      <c r="OO32" s="72" t="str">
        <f t="shared" si="31"/>
        <v/>
      </c>
      <c r="OP32" s="16" t="str">
        <f>IF(OP31="","",IF(OP31=【別紙３】!$E$35,"",IF(MONTH(OP31)=MONTH(OP31+1),OP31+1,"")))</f>
        <v/>
      </c>
      <c r="OQ32" s="13" t="str">
        <f>IF(COUNTIF(祝日一覧!$E$2:$E$142,OP32),"○",IF(OT32&lt;&gt;"","○",""))</f>
        <v/>
      </c>
      <c r="OR32" s="26"/>
      <c r="OS32" s="56" t="str">
        <f t="shared" si="109"/>
        <v/>
      </c>
      <c r="OT32" s="56"/>
      <c r="OU32" s="153"/>
      <c r="OV32" s="154"/>
      <c r="OW32" s="9"/>
      <c r="OX32" s="168"/>
      <c r="OY32" s="168"/>
      <c r="OZ32" s="9"/>
      <c r="PA32" s="18"/>
      <c r="PB32" s="72" t="str">
        <f t="shared" si="32"/>
        <v/>
      </c>
      <c r="PC32" s="16" t="str">
        <f>IF(PC31="","",IF(PC31=【別紙３】!$E$35,"",IF(MONTH(PC31)=MONTH(PC31+1),PC31+1,"")))</f>
        <v/>
      </c>
      <c r="PD32" s="13" t="str">
        <f>IF(COUNTIF(祝日一覧!$E$2:$E$142,PC32),"○",IF(PG32&lt;&gt;"","○",""))</f>
        <v/>
      </c>
      <c r="PE32" s="26"/>
      <c r="PF32" s="56" t="str">
        <f t="shared" si="110"/>
        <v/>
      </c>
      <c r="PG32" s="56"/>
      <c r="PH32" s="153"/>
      <c r="PI32" s="154"/>
      <c r="PJ32" s="9"/>
      <c r="PK32" s="168"/>
      <c r="PL32" s="168"/>
      <c r="PM32" s="9"/>
      <c r="PN32" s="18"/>
      <c r="PO32" s="72" t="str">
        <f t="shared" si="33"/>
        <v/>
      </c>
      <c r="PP32" s="16" t="str">
        <f>IF(PP31="","",IF(PP31=【別紙３】!$E$35,"",IF(MONTH(PP31)=MONTH(PP31+1),PP31+1,"")))</f>
        <v/>
      </c>
      <c r="PQ32" s="13" t="str">
        <f>IF(COUNTIF(祝日一覧!$E$2:$E$142,PP32),"○",IF(PT32&lt;&gt;"","○",""))</f>
        <v/>
      </c>
      <c r="PR32" s="26"/>
      <c r="PS32" s="56" t="str">
        <f t="shared" si="111"/>
        <v/>
      </c>
      <c r="PT32" s="56"/>
      <c r="PU32" s="153"/>
      <c r="PV32" s="154"/>
      <c r="PW32" s="9"/>
      <c r="PX32" s="168"/>
      <c r="PY32" s="168"/>
      <c r="PZ32" s="9"/>
      <c r="QA32" s="18"/>
      <c r="QB32" s="72" t="str">
        <f t="shared" si="34"/>
        <v/>
      </c>
      <c r="QC32" s="16" t="str">
        <f>IF(QC31="","",IF(QC31=【別紙３】!$E$35,"",IF(MONTH(QC31)=MONTH(QC31+1),QC31+1,"")))</f>
        <v/>
      </c>
      <c r="QD32" s="13" t="str">
        <f>IF(COUNTIF(祝日一覧!$E$2:$E$142,QC32),"○",IF(QG32&lt;&gt;"","○",""))</f>
        <v/>
      </c>
      <c r="QE32" s="26"/>
      <c r="QF32" s="56" t="str">
        <f t="shared" si="112"/>
        <v/>
      </c>
      <c r="QG32" s="56"/>
      <c r="QH32" s="153"/>
      <c r="QI32" s="154"/>
      <c r="QJ32" s="9"/>
      <c r="QK32" s="168"/>
      <c r="QL32" s="168"/>
      <c r="QM32" s="9"/>
      <c r="QN32" s="18"/>
      <c r="QO32" s="72" t="str">
        <f t="shared" si="35"/>
        <v/>
      </c>
      <c r="QP32" s="16" t="str">
        <f>IF(QP31="","",IF(QP31=【別紙３】!$E$35,"",IF(MONTH(QP31)=MONTH(QP31+1),QP31+1,"")))</f>
        <v/>
      </c>
      <c r="QQ32" s="13" t="str">
        <f>IF(COUNTIF(祝日一覧!$E$2:$E$142,QP32),"○",IF(QT32&lt;&gt;"","○",""))</f>
        <v/>
      </c>
      <c r="QR32" s="26"/>
      <c r="QS32" s="56" t="str">
        <f t="shared" si="113"/>
        <v/>
      </c>
      <c r="QT32" s="56"/>
      <c r="QU32" s="153"/>
      <c r="QV32" s="154"/>
      <c r="QW32" s="9"/>
      <c r="QX32" s="168"/>
      <c r="QY32" s="168"/>
      <c r="QZ32" s="9"/>
      <c r="RA32" s="18"/>
      <c r="RB32" s="72" t="str">
        <f t="shared" si="36"/>
        <v/>
      </c>
      <c r="RC32" s="16" t="str">
        <f>IF(RC31="","",IF(RC31=【別紙３】!$E$35,"",IF(MONTH(RC31)=MONTH(RC31+1),RC31+1,"")))</f>
        <v/>
      </c>
      <c r="RD32" s="13" t="str">
        <f>IF(COUNTIF(祝日一覧!$E$2:$E$142,RC32),"○",IF(RG32&lt;&gt;"","○",""))</f>
        <v/>
      </c>
      <c r="RE32" s="26"/>
      <c r="RF32" s="56" t="str">
        <f t="shared" si="114"/>
        <v/>
      </c>
      <c r="RG32" s="56"/>
      <c r="RH32" s="153"/>
      <c r="RI32" s="154"/>
      <c r="RJ32" s="9"/>
      <c r="RK32" s="168"/>
      <c r="RL32" s="168"/>
      <c r="RM32" s="9"/>
      <c r="RN32" s="18"/>
      <c r="RO32" s="72" t="str">
        <f t="shared" si="37"/>
        <v/>
      </c>
      <c r="RP32" s="16" t="str">
        <f>IF(RP31="","",IF(RP31=【別紙３】!$E$35,"",IF(MONTH(RP31)=MONTH(RP31+1),RP31+1,"")))</f>
        <v/>
      </c>
      <c r="RQ32" s="13" t="str">
        <f>IF(COUNTIF(祝日一覧!$E$2:$E$142,RP32),"○",IF(RT32&lt;&gt;"","○",""))</f>
        <v/>
      </c>
      <c r="RR32" s="26"/>
      <c r="RS32" s="56" t="str">
        <f t="shared" si="115"/>
        <v/>
      </c>
      <c r="RT32" s="56"/>
      <c r="RU32" s="153"/>
      <c r="RV32" s="154"/>
      <c r="RW32" s="9"/>
      <c r="RX32" s="168"/>
      <c r="RY32" s="168"/>
      <c r="RZ32" s="9"/>
      <c r="SA32" s="18"/>
      <c r="SB32" s="72" t="str">
        <f t="shared" si="38"/>
        <v/>
      </c>
      <c r="SC32" s="16" t="str">
        <f>IF(SC31="","",IF(SC31=【別紙３】!$E$35,"",IF(MONTH(SC31)=MONTH(SC31+1),SC31+1,"")))</f>
        <v/>
      </c>
      <c r="SD32" s="13" t="str">
        <f>IF(COUNTIF(祝日一覧!$E$2:$E$142,SC32),"○",IF(SG32&lt;&gt;"","○",""))</f>
        <v/>
      </c>
      <c r="SE32" s="26"/>
      <c r="SF32" s="56" t="str">
        <f t="shared" si="116"/>
        <v/>
      </c>
      <c r="SG32" s="56"/>
      <c r="SH32" s="153"/>
      <c r="SI32" s="154"/>
      <c r="SJ32" s="9"/>
      <c r="SK32" s="168"/>
      <c r="SL32" s="168"/>
      <c r="SM32" s="9"/>
    </row>
    <row r="33" spans="1:507" ht="15.6" customHeight="1">
      <c r="A33" s="18"/>
      <c r="B33" s="15" t="str">
        <f t="shared" si="0"/>
        <v/>
      </c>
      <c r="C33" s="16" t="str">
        <f t="shared" si="78"/>
        <v/>
      </c>
      <c r="D33" s="13" t="str">
        <f>IF(COUNTIF(祝日一覧!$E$2:$E$142,C33),"○",IF(G33&lt;&gt;"","○",""))</f>
        <v/>
      </c>
      <c r="E33" s="27"/>
      <c r="F33" s="56" t="str">
        <f t="shared" si="39"/>
        <v/>
      </c>
      <c r="G33" s="56"/>
      <c r="H33" s="153"/>
      <c r="I33" s="154"/>
      <c r="J33" s="54"/>
      <c r="K33" s="168"/>
      <c r="L33" s="168"/>
      <c r="M33" s="9"/>
      <c r="N33" s="18"/>
      <c r="O33" s="15" t="str">
        <f t="shared" si="1"/>
        <v>水</v>
      </c>
      <c r="P33" s="16">
        <f>IF(P32="","",IF(P32=【別紙３】!$E$35,"",IF(MONTH(P32)=MONTH(P32+1),P32+1,"")))</f>
        <v>44433</v>
      </c>
      <c r="Q33" s="13" t="str">
        <f>IF(COUNTIF(祝日一覧!$E$2:$E$142,P33),"○",IF(T33&lt;&gt;"","○",""))</f>
        <v/>
      </c>
      <c r="R33" s="27"/>
      <c r="S33" s="56" t="str">
        <f t="shared" si="79"/>
        <v/>
      </c>
      <c r="T33" s="56"/>
      <c r="U33" s="153"/>
      <c r="V33" s="154"/>
      <c r="W33" s="9"/>
      <c r="X33" s="168"/>
      <c r="Y33" s="168"/>
      <c r="Z33" s="9"/>
      <c r="AA33" s="18"/>
      <c r="AB33" s="15" t="str">
        <f t="shared" si="2"/>
        <v>土</v>
      </c>
      <c r="AC33" s="16">
        <f>IF(AC32="","",IF(AC32=【別紙３】!$E$35,"",IF(MONTH(AC32)=MONTH(AC32+1),AC32+1,"")))</f>
        <v>44464</v>
      </c>
      <c r="AD33" s="13" t="str">
        <f>IF(COUNTIF(祝日一覧!$E$2:$E$142,AC33),"○",IF(AG33&lt;&gt;"","○",""))</f>
        <v/>
      </c>
      <c r="AE33" s="27"/>
      <c r="AF33" s="56" t="str">
        <f t="shared" si="80"/>
        <v>○</v>
      </c>
      <c r="AG33" s="56"/>
      <c r="AH33" s="153"/>
      <c r="AI33" s="154"/>
      <c r="AJ33" s="9"/>
      <c r="AK33" s="168"/>
      <c r="AL33" s="168"/>
      <c r="AM33" s="9"/>
      <c r="AN33" s="18"/>
      <c r="AO33" s="15" t="str">
        <f t="shared" si="3"/>
        <v>月</v>
      </c>
      <c r="AP33" s="16">
        <f>IF(AP32="","",IF(AP32=【別紙３】!$E$35,"",IF(MONTH(AP32)=MONTH(AP32+1),AP32+1,"")))</f>
        <v>44494</v>
      </c>
      <c r="AQ33" s="13" t="str">
        <f>IF(COUNTIF(祝日一覧!$E$2:$E$142,AP33),"○",IF(AT33&lt;&gt;"","○",""))</f>
        <v/>
      </c>
      <c r="AR33" s="27"/>
      <c r="AS33" s="56" t="str">
        <f t="shared" si="81"/>
        <v/>
      </c>
      <c r="AT33" s="56"/>
      <c r="AU33" s="153"/>
      <c r="AV33" s="154"/>
      <c r="AW33" s="9"/>
      <c r="AX33" s="168"/>
      <c r="AY33" s="168"/>
      <c r="AZ33" s="9"/>
      <c r="BA33" s="18"/>
      <c r="BB33" s="15" t="str">
        <f t="shared" si="4"/>
        <v>木</v>
      </c>
      <c r="BC33" s="16">
        <f>IF(BC32="","",IF(BC32=【別紙３】!$E$35,"",IF(MONTH(BC32)=MONTH(BC32+1),BC32+1,"")))</f>
        <v>44525</v>
      </c>
      <c r="BD33" s="13" t="str">
        <f>IF(COUNTIF(祝日一覧!$E$2:$E$142,BC33),"○",IF(BG33&lt;&gt;"","○",""))</f>
        <v/>
      </c>
      <c r="BE33" s="27"/>
      <c r="BF33" s="56" t="str">
        <f t="shared" si="82"/>
        <v/>
      </c>
      <c r="BG33" s="56"/>
      <c r="BH33" s="153"/>
      <c r="BI33" s="154"/>
      <c r="BJ33" s="9"/>
      <c r="BK33" s="168"/>
      <c r="BL33" s="168"/>
      <c r="BM33" s="9"/>
      <c r="BN33" s="18"/>
      <c r="BO33" s="15" t="str">
        <f t="shared" si="5"/>
        <v>土</v>
      </c>
      <c r="BP33" s="16">
        <f>IF(BP32="","",IF(BP32=【別紙３】!$E$35,"",IF(MONTH(BP32)=MONTH(BP32+1),BP32+1,"")))</f>
        <v>44555</v>
      </c>
      <c r="BQ33" s="13" t="str">
        <f>IF(COUNTIF(祝日一覧!$E$2:$E$142,BP33),"○",IF(BT33&lt;&gt;"","○",""))</f>
        <v/>
      </c>
      <c r="BR33" s="27"/>
      <c r="BS33" s="56" t="str">
        <f t="shared" si="83"/>
        <v>○</v>
      </c>
      <c r="BT33" s="56"/>
      <c r="BU33" s="153"/>
      <c r="BV33" s="154"/>
      <c r="BW33" s="9"/>
      <c r="BX33" s="168"/>
      <c r="BY33" s="168"/>
      <c r="BZ33" s="9"/>
      <c r="CA33" s="18"/>
      <c r="CB33" s="15" t="str">
        <f t="shared" si="6"/>
        <v/>
      </c>
      <c r="CC33" s="16" t="str">
        <f>IF(CC32="","",IF(CC32=【別紙３】!$E$35,"",IF(MONTH(CC32)=MONTH(CC32+1),CC32+1,"")))</f>
        <v/>
      </c>
      <c r="CD33" s="13" t="str">
        <f>IF(COUNTIF(祝日一覧!$E$2:$E$142,CC33),"○",IF(CG33&lt;&gt;"","○",""))</f>
        <v/>
      </c>
      <c r="CE33" s="27"/>
      <c r="CF33" s="56" t="str">
        <f t="shared" si="84"/>
        <v/>
      </c>
      <c r="CG33" s="56"/>
      <c r="CH33" s="153"/>
      <c r="CI33" s="154"/>
      <c r="CJ33" s="9"/>
      <c r="CK33" s="168"/>
      <c r="CL33" s="168"/>
      <c r="CM33" s="9"/>
      <c r="CN33" s="18"/>
      <c r="CO33" s="15" t="str">
        <f t="shared" si="7"/>
        <v/>
      </c>
      <c r="CP33" s="16" t="str">
        <f>IF(CP32="","",IF(CP32=【別紙３】!$E$35,"",IF(MONTH(CP32)=MONTH(CP32+1),CP32+1,"")))</f>
        <v/>
      </c>
      <c r="CQ33" s="13" t="str">
        <f>IF(COUNTIF(祝日一覧!$E$2:$E$142,CP33),"○",IF(CT33&lt;&gt;"","○",""))</f>
        <v/>
      </c>
      <c r="CR33" s="27"/>
      <c r="CS33" s="56" t="str">
        <f t="shared" si="85"/>
        <v/>
      </c>
      <c r="CT33" s="56"/>
      <c r="CU33" s="153"/>
      <c r="CV33" s="154"/>
      <c r="CW33" s="9"/>
      <c r="CX33" s="168"/>
      <c r="CY33" s="168"/>
      <c r="CZ33" s="9"/>
      <c r="DA33" s="18"/>
      <c r="DB33" s="15" t="str">
        <f t="shared" si="8"/>
        <v/>
      </c>
      <c r="DC33" s="16" t="str">
        <f>IF(DC32="","",IF(DC32=【別紙３】!$E$35,"",IF(MONTH(DC32)=MONTH(DC32+1),DC32+1,"")))</f>
        <v/>
      </c>
      <c r="DD33" s="13" t="str">
        <f>IF(COUNTIF(祝日一覧!$E$2:$E$142,DC33),"○",IF(DG33&lt;&gt;"","○",""))</f>
        <v/>
      </c>
      <c r="DE33" s="27"/>
      <c r="DF33" s="56" t="str">
        <f t="shared" si="86"/>
        <v/>
      </c>
      <c r="DG33" s="56"/>
      <c r="DH33" s="153"/>
      <c r="DI33" s="154"/>
      <c r="DJ33" s="9"/>
      <c r="DK33" s="168"/>
      <c r="DL33" s="168"/>
      <c r="DM33" s="9"/>
      <c r="DN33" s="18"/>
      <c r="DO33" s="15" t="str">
        <f t="shared" si="9"/>
        <v/>
      </c>
      <c r="DP33" s="16" t="str">
        <f>IF(DP32="","",IF(DP32=【別紙３】!$E$35,"",IF(MONTH(DP32)=MONTH(DP32+1),DP32+1,"")))</f>
        <v/>
      </c>
      <c r="DQ33" s="13" t="str">
        <f>IF(COUNTIF(祝日一覧!$E$2:$E$142,DP33),"○",IF(DT33&lt;&gt;"","○",""))</f>
        <v/>
      </c>
      <c r="DR33" s="27"/>
      <c r="DS33" s="56" t="str">
        <f t="shared" si="87"/>
        <v/>
      </c>
      <c r="DT33" s="56"/>
      <c r="DU33" s="153"/>
      <c r="DV33" s="154"/>
      <c r="DW33" s="9"/>
      <c r="DX33" s="168"/>
      <c r="DY33" s="168"/>
      <c r="DZ33" s="9"/>
      <c r="EA33" s="18"/>
      <c r="EB33" s="15" t="str">
        <f t="shared" si="10"/>
        <v/>
      </c>
      <c r="EC33" s="16" t="str">
        <f>IF(EC32="","",IF(EC32=【別紙３】!$E$35,"",IF(MONTH(EC32)=MONTH(EC32+1),EC32+1,"")))</f>
        <v/>
      </c>
      <c r="ED33" s="13" t="str">
        <f>IF(COUNTIF(祝日一覧!$E$2:$E$142,EC33),"○",IF(EG33&lt;&gt;"","○",""))</f>
        <v/>
      </c>
      <c r="EE33" s="27"/>
      <c r="EF33" s="56" t="str">
        <f t="shared" si="88"/>
        <v/>
      </c>
      <c r="EG33" s="56"/>
      <c r="EH33" s="153"/>
      <c r="EI33" s="154"/>
      <c r="EJ33" s="9"/>
      <c r="EK33" s="168"/>
      <c r="EL33" s="168"/>
      <c r="EM33" s="9"/>
      <c r="EN33" s="18"/>
      <c r="EO33" s="15" t="str">
        <f t="shared" si="11"/>
        <v/>
      </c>
      <c r="EP33" s="16" t="str">
        <f>IF(EP32="","",IF(EP32=【別紙３】!$E$35,"",IF(MONTH(EP32)=MONTH(EP32+1),EP32+1,"")))</f>
        <v/>
      </c>
      <c r="EQ33" s="13" t="str">
        <f>IF(COUNTIF(祝日一覧!$E$2:$E$142,EP33),"○",IF(ET33&lt;&gt;"","○",""))</f>
        <v/>
      </c>
      <c r="ER33" s="27"/>
      <c r="ES33" s="56" t="str">
        <f t="shared" si="89"/>
        <v/>
      </c>
      <c r="ET33" s="56"/>
      <c r="EU33" s="153"/>
      <c r="EV33" s="154"/>
      <c r="EW33" s="9"/>
      <c r="EX33" s="168"/>
      <c r="EY33" s="168"/>
      <c r="EZ33" s="9"/>
      <c r="FA33" s="18"/>
      <c r="FB33" s="15" t="str">
        <f t="shared" si="12"/>
        <v/>
      </c>
      <c r="FC33" s="16" t="str">
        <f>IF(FC32="","",IF(FC32=【別紙３】!$E$35,"",IF(MONTH(FC32)=MONTH(FC32+1),FC32+1,"")))</f>
        <v/>
      </c>
      <c r="FD33" s="13" t="str">
        <f>IF(COUNTIF(祝日一覧!$E$2:$E$142,FC33),"○",IF(FG33&lt;&gt;"","○",""))</f>
        <v/>
      </c>
      <c r="FE33" s="27"/>
      <c r="FF33" s="56" t="str">
        <f t="shared" si="90"/>
        <v/>
      </c>
      <c r="FG33" s="56"/>
      <c r="FH33" s="153"/>
      <c r="FI33" s="154"/>
      <c r="FJ33" s="9"/>
      <c r="FK33" s="168"/>
      <c r="FL33" s="168"/>
      <c r="FM33" s="9"/>
      <c r="FN33" s="18"/>
      <c r="FO33" s="15" t="str">
        <f t="shared" si="13"/>
        <v/>
      </c>
      <c r="FP33" s="16" t="str">
        <f>IF(FP32="","",IF(FP32=【別紙３】!$E$35,"",IF(MONTH(FP32)=MONTH(FP32+1),FP32+1,"")))</f>
        <v/>
      </c>
      <c r="FQ33" s="13" t="str">
        <f>IF(COUNTIF(祝日一覧!$E$2:$E$142,FP33),"○",IF(FT33&lt;&gt;"","○",""))</f>
        <v/>
      </c>
      <c r="FR33" s="27"/>
      <c r="FS33" s="56" t="str">
        <f t="shared" si="91"/>
        <v/>
      </c>
      <c r="FT33" s="56"/>
      <c r="FU33" s="153"/>
      <c r="FV33" s="154"/>
      <c r="FW33" s="9"/>
      <c r="FX33" s="168"/>
      <c r="FY33" s="168"/>
      <c r="FZ33" s="9"/>
      <c r="GA33" s="18"/>
      <c r="GB33" s="15" t="str">
        <f t="shared" si="14"/>
        <v/>
      </c>
      <c r="GC33" s="16" t="str">
        <f>IF(GC32="","",IF(GC32=【別紙３】!$E$35,"",IF(MONTH(GC32)=MONTH(GC32+1),GC32+1,"")))</f>
        <v/>
      </c>
      <c r="GD33" s="13" t="str">
        <f>IF(COUNTIF(祝日一覧!$E$2:$E$142,GC33),"○",IF(GG33&lt;&gt;"","○",""))</f>
        <v/>
      </c>
      <c r="GE33" s="26"/>
      <c r="GF33" s="56" t="str">
        <f t="shared" si="92"/>
        <v/>
      </c>
      <c r="GG33" s="56"/>
      <c r="GH33" s="153"/>
      <c r="GI33" s="154"/>
      <c r="GJ33" s="9"/>
      <c r="GK33" s="168"/>
      <c r="GL33" s="168"/>
      <c r="GM33" s="9"/>
      <c r="GN33" s="18"/>
      <c r="GO33" s="15" t="str">
        <f t="shared" si="15"/>
        <v/>
      </c>
      <c r="GP33" s="16" t="str">
        <f>IF(GP32="","",IF(GP32=【別紙３】!$E$35,"",IF(MONTH(GP32)=MONTH(GP32+1),GP32+1,"")))</f>
        <v/>
      </c>
      <c r="GQ33" s="13" t="str">
        <f>IF(COUNTIF(祝日一覧!$E$2:$E$142,GP33),"○",IF(GT33&lt;&gt;"","○",""))</f>
        <v/>
      </c>
      <c r="GR33" s="26"/>
      <c r="GS33" s="56" t="str">
        <f t="shared" si="93"/>
        <v/>
      </c>
      <c r="GT33" s="56"/>
      <c r="GU33" s="153"/>
      <c r="GV33" s="154"/>
      <c r="GW33" s="9"/>
      <c r="GX33" s="168"/>
      <c r="GY33" s="168"/>
      <c r="GZ33" s="9"/>
      <c r="HA33" s="18"/>
      <c r="HB33" s="15" t="str">
        <f t="shared" si="16"/>
        <v/>
      </c>
      <c r="HC33" s="16" t="str">
        <f>IF(HC32="","",IF(HC32=【別紙３】!$E$35,"",IF(MONTH(HC32)=MONTH(HC32+1),HC32+1,"")))</f>
        <v/>
      </c>
      <c r="HD33" s="13" t="str">
        <f>IF(COUNTIF(祝日一覧!$E$2:$E$142,HC33),"○",IF(HG33&lt;&gt;"","○",""))</f>
        <v/>
      </c>
      <c r="HE33" s="27"/>
      <c r="HF33" s="56" t="str">
        <f t="shared" si="94"/>
        <v/>
      </c>
      <c r="HG33" s="56"/>
      <c r="HH33" s="153"/>
      <c r="HI33" s="154"/>
      <c r="HJ33" s="9"/>
      <c r="HK33" s="168"/>
      <c r="HL33" s="168"/>
      <c r="HM33" s="9"/>
      <c r="HN33" s="18"/>
      <c r="HO33" s="72" t="str">
        <f t="shared" si="17"/>
        <v/>
      </c>
      <c r="HP33" s="16" t="str">
        <f>IF(HP32="","",IF(HP32=【別紙３】!$E$35,"",IF(MONTH(HP32)=MONTH(HP32+1),HP32+1,"")))</f>
        <v/>
      </c>
      <c r="HQ33" s="13" t="str">
        <f>IF(COUNTIF(祝日一覧!$E$2:$E$142,HP33),"○",IF(HT33&lt;&gt;"","○",""))</f>
        <v/>
      </c>
      <c r="HR33" s="26"/>
      <c r="HS33" s="56" t="str">
        <f t="shared" si="95"/>
        <v/>
      </c>
      <c r="HT33" s="56"/>
      <c r="HU33" s="153"/>
      <c r="HV33" s="154"/>
      <c r="HW33" s="9"/>
      <c r="HX33" s="168"/>
      <c r="HY33" s="168"/>
      <c r="HZ33" s="9"/>
      <c r="IA33" s="18"/>
      <c r="IB33" s="72" t="str">
        <f t="shared" si="18"/>
        <v/>
      </c>
      <c r="IC33" s="16" t="str">
        <f>IF(IC32="","",IF(IC32=【別紙３】!$E$35,"",IF(MONTH(IC32)=MONTH(IC32+1),IC32+1,"")))</f>
        <v/>
      </c>
      <c r="ID33" s="13" t="str">
        <f>IF(COUNTIF(祝日一覧!$E$2:$E$142,IC33),"○",IF(IG33&lt;&gt;"","○",""))</f>
        <v/>
      </c>
      <c r="IE33" s="26"/>
      <c r="IF33" s="56" t="str">
        <f t="shared" si="96"/>
        <v/>
      </c>
      <c r="IG33" s="56"/>
      <c r="IH33" s="153"/>
      <c r="II33" s="154"/>
      <c r="IJ33" s="9"/>
      <c r="IK33" s="168"/>
      <c r="IL33" s="168"/>
      <c r="IM33" s="9"/>
      <c r="IN33" s="18"/>
      <c r="IO33" s="72" t="str">
        <f t="shared" si="19"/>
        <v/>
      </c>
      <c r="IP33" s="16" t="str">
        <f>IF(IP32="","",IF(IP32=【別紙３】!$E$35,"",IF(MONTH(IP32)=MONTH(IP32+1),IP32+1,"")))</f>
        <v/>
      </c>
      <c r="IQ33" s="13" t="str">
        <f>IF(COUNTIF(祝日一覧!$E$2:$E$142,IP33),"○",IF(IT33&lt;&gt;"","○",""))</f>
        <v/>
      </c>
      <c r="IR33" s="26"/>
      <c r="IS33" s="56" t="str">
        <f t="shared" si="97"/>
        <v/>
      </c>
      <c r="IT33" s="56"/>
      <c r="IU33" s="153"/>
      <c r="IV33" s="154"/>
      <c r="IW33" s="9"/>
      <c r="IX33" s="168"/>
      <c r="IY33" s="168"/>
      <c r="IZ33" s="9"/>
      <c r="JA33" s="18"/>
      <c r="JB33" s="72" t="str">
        <f t="shared" si="20"/>
        <v/>
      </c>
      <c r="JC33" s="16" t="str">
        <f>IF(JC32="","",IF(JC32=【別紙３】!$E$35,"",IF(MONTH(JC32)=MONTH(JC32+1),JC32+1,"")))</f>
        <v/>
      </c>
      <c r="JD33" s="13" t="str">
        <f>IF(COUNTIF(祝日一覧!$E$2:$E$142,JC33),"○",IF(JG33&lt;&gt;"","○",""))</f>
        <v/>
      </c>
      <c r="JE33" s="26"/>
      <c r="JF33" s="56" t="str">
        <f t="shared" si="98"/>
        <v/>
      </c>
      <c r="JG33" s="56"/>
      <c r="JH33" s="153"/>
      <c r="JI33" s="154"/>
      <c r="JJ33" s="9"/>
      <c r="JK33" s="168"/>
      <c r="JL33" s="168"/>
      <c r="JM33" s="9"/>
      <c r="JN33" s="18"/>
      <c r="JO33" s="72" t="str">
        <f t="shared" si="21"/>
        <v/>
      </c>
      <c r="JP33" s="16" t="str">
        <f>IF(JP32="","",IF(JP32=【別紙３】!$E$35,"",IF(MONTH(JP32)=MONTH(JP32+1),JP32+1,"")))</f>
        <v/>
      </c>
      <c r="JQ33" s="13" t="str">
        <f>IF(COUNTIF(祝日一覧!$E$2:$E$142,JP33),"○",IF(JT33&lt;&gt;"","○",""))</f>
        <v/>
      </c>
      <c r="JR33" s="26"/>
      <c r="JS33" s="56" t="str">
        <f t="shared" si="99"/>
        <v/>
      </c>
      <c r="JT33" s="56"/>
      <c r="JU33" s="153"/>
      <c r="JV33" s="154"/>
      <c r="JW33" s="9"/>
      <c r="JX33" s="168"/>
      <c r="JY33" s="168"/>
      <c r="JZ33" s="9"/>
      <c r="KA33" s="18"/>
      <c r="KB33" s="72" t="str">
        <f t="shared" si="22"/>
        <v/>
      </c>
      <c r="KC33" s="16" t="str">
        <f>IF(KC32="","",IF(KC32=【別紙３】!$E$35,"",IF(MONTH(KC32)=MONTH(KC32+1),KC32+1,"")))</f>
        <v/>
      </c>
      <c r="KD33" s="13" t="str">
        <f>IF(COUNTIF(祝日一覧!$E$2:$E$142,KC33),"○",IF(KG33&lt;&gt;"","○",""))</f>
        <v/>
      </c>
      <c r="KE33" s="26"/>
      <c r="KF33" s="56" t="str">
        <f t="shared" si="100"/>
        <v/>
      </c>
      <c r="KG33" s="56"/>
      <c r="KH33" s="153"/>
      <c r="KI33" s="154"/>
      <c r="KJ33" s="9"/>
      <c r="KK33" s="168"/>
      <c r="KL33" s="168"/>
      <c r="KM33" s="9"/>
      <c r="KN33" s="18"/>
      <c r="KO33" s="72" t="str">
        <f t="shared" si="23"/>
        <v/>
      </c>
      <c r="KP33" s="16" t="str">
        <f>IF(KP32="","",IF(KP32=【別紙３】!$E$35,"",IF(MONTH(KP32)=MONTH(KP32+1),KP32+1,"")))</f>
        <v/>
      </c>
      <c r="KQ33" s="13" t="str">
        <f>IF(COUNTIF(祝日一覧!$E$2:$E$142,KP33),"○",IF(KT33&lt;&gt;"","○",""))</f>
        <v/>
      </c>
      <c r="KR33" s="26"/>
      <c r="KS33" s="56" t="str">
        <f t="shared" si="101"/>
        <v/>
      </c>
      <c r="KT33" s="56"/>
      <c r="KU33" s="153"/>
      <c r="KV33" s="154"/>
      <c r="KW33" s="9"/>
      <c r="KX33" s="168"/>
      <c r="KY33" s="168"/>
      <c r="KZ33" s="9"/>
      <c r="LA33" s="18"/>
      <c r="LB33" s="72" t="str">
        <f t="shared" si="24"/>
        <v/>
      </c>
      <c r="LC33" s="16" t="str">
        <f>IF(LC32="","",IF(LC32=【別紙３】!$E$35,"",IF(MONTH(LC32)=MONTH(LC32+1),LC32+1,"")))</f>
        <v/>
      </c>
      <c r="LD33" s="13" t="str">
        <f>IF(COUNTIF(祝日一覧!$E$2:$E$142,LC33),"○",IF(LG33&lt;&gt;"","○",""))</f>
        <v/>
      </c>
      <c r="LE33" s="26"/>
      <c r="LF33" s="56" t="str">
        <f t="shared" si="102"/>
        <v/>
      </c>
      <c r="LG33" s="56"/>
      <c r="LH33" s="153"/>
      <c r="LI33" s="154"/>
      <c r="LJ33" s="9"/>
      <c r="LK33" s="168"/>
      <c r="LL33" s="168"/>
      <c r="LM33" s="9"/>
      <c r="LN33" s="18"/>
      <c r="LO33" s="72" t="str">
        <f t="shared" si="25"/>
        <v/>
      </c>
      <c r="LP33" s="16" t="str">
        <f>IF(LP32="","",IF(LP32=【別紙３】!$E$35,"",IF(MONTH(LP32)=MONTH(LP32+1),LP32+1,"")))</f>
        <v/>
      </c>
      <c r="LQ33" s="13" t="str">
        <f>IF(COUNTIF(祝日一覧!$E$2:$E$142,LP33),"○",IF(LT33&lt;&gt;"","○",""))</f>
        <v/>
      </c>
      <c r="LR33" s="26"/>
      <c r="LS33" s="56" t="str">
        <f t="shared" si="103"/>
        <v/>
      </c>
      <c r="LT33" s="56"/>
      <c r="LU33" s="153"/>
      <c r="LV33" s="154"/>
      <c r="LW33" s="9"/>
      <c r="LX33" s="168"/>
      <c r="LY33" s="168"/>
      <c r="LZ33" s="9"/>
      <c r="MA33" s="18"/>
      <c r="MB33" s="72" t="str">
        <f t="shared" si="26"/>
        <v/>
      </c>
      <c r="MC33" s="16" t="str">
        <f>IF(MC32="","",IF(MC32=【別紙３】!$E$35,"",IF(MONTH(MC32)=MONTH(MC32+1),MC32+1,"")))</f>
        <v/>
      </c>
      <c r="MD33" s="13" t="str">
        <f>IF(COUNTIF(祝日一覧!$E$2:$E$142,MC33),"○",IF(MG33&lt;&gt;"","○",""))</f>
        <v/>
      </c>
      <c r="ME33" s="26"/>
      <c r="MF33" s="56" t="str">
        <f t="shared" si="104"/>
        <v/>
      </c>
      <c r="MG33" s="56"/>
      <c r="MH33" s="153"/>
      <c r="MI33" s="154"/>
      <c r="MJ33" s="9"/>
      <c r="MK33" s="168"/>
      <c r="ML33" s="168"/>
      <c r="MM33" s="9"/>
      <c r="MN33" s="18"/>
      <c r="MO33" s="72" t="str">
        <f t="shared" si="27"/>
        <v/>
      </c>
      <c r="MP33" s="16" t="str">
        <f>IF(MP32="","",IF(MP32=【別紙３】!$E$35,"",IF(MONTH(MP32)=MONTH(MP32+1),MP32+1,"")))</f>
        <v/>
      </c>
      <c r="MQ33" s="13" t="str">
        <f>IF(COUNTIF(祝日一覧!$E$2:$E$142,MP33),"○",IF(MT33&lt;&gt;"","○",""))</f>
        <v/>
      </c>
      <c r="MR33" s="26"/>
      <c r="MS33" s="56" t="str">
        <f t="shared" si="105"/>
        <v/>
      </c>
      <c r="MT33" s="56"/>
      <c r="MU33" s="153"/>
      <c r="MV33" s="154"/>
      <c r="MW33" s="9"/>
      <c r="MX33" s="168"/>
      <c r="MY33" s="168"/>
      <c r="MZ33" s="9"/>
      <c r="NA33" s="18"/>
      <c r="NB33" s="72" t="str">
        <f t="shared" si="28"/>
        <v/>
      </c>
      <c r="NC33" s="16" t="str">
        <f>IF(NC32="","",IF(NC32=【別紙３】!$E$35,"",IF(MONTH(NC32)=MONTH(NC32+1),NC32+1,"")))</f>
        <v/>
      </c>
      <c r="ND33" s="13" t="str">
        <f>IF(COUNTIF(祝日一覧!$E$2:$E$142,NC33),"○",IF(NG33&lt;&gt;"","○",""))</f>
        <v/>
      </c>
      <c r="NE33" s="26"/>
      <c r="NF33" s="56" t="str">
        <f t="shared" si="106"/>
        <v/>
      </c>
      <c r="NG33" s="56"/>
      <c r="NH33" s="153"/>
      <c r="NI33" s="154"/>
      <c r="NJ33" s="9"/>
      <c r="NK33" s="168"/>
      <c r="NL33" s="168"/>
      <c r="NM33" s="9"/>
      <c r="NN33" s="18"/>
      <c r="NO33" s="72" t="str">
        <f t="shared" si="29"/>
        <v/>
      </c>
      <c r="NP33" s="16" t="str">
        <f>IF(NP32="","",IF(NP32=【別紙３】!$E$35,"",IF(MONTH(NP32)=MONTH(NP32+1),NP32+1,"")))</f>
        <v/>
      </c>
      <c r="NQ33" s="13" t="str">
        <f>IF(COUNTIF(祝日一覧!$E$2:$E$142,NP33),"○",IF(NT33&lt;&gt;"","○",""))</f>
        <v/>
      </c>
      <c r="NR33" s="26"/>
      <c r="NS33" s="56" t="str">
        <f t="shared" si="107"/>
        <v/>
      </c>
      <c r="NT33" s="56"/>
      <c r="NU33" s="153"/>
      <c r="NV33" s="154"/>
      <c r="NW33" s="9"/>
      <c r="NX33" s="168"/>
      <c r="NY33" s="168"/>
      <c r="NZ33" s="9"/>
      <c r="OA33" s="18"/>
      <c r="OB33" s="72" t="str">
        <f t="shared" si="30"/>
        <v/>
      </c>
      <c r="OC33" s="16" t="str">
        <f>IF(OC32="","",IF(OC32=【別紙３】!$E$35,"",IF(MONTH(OC32)=MONTH(OC32+1),OC32+1,"")))</f>
        <v/>
      </c>
      <c r="OD33" s="13" t="str">
        <f>IF(COUNTIF(祝日一覧!$E$2:$E$142,OC33),"○",IF(OG33&lt;&gt;"","○",""))</f>
        <v/>
      </c>
      <c r="OE33" s="26"/>
      <c r="OF33" s="56" t="str">
        <f t="shared" si="108"/>
        <v/>
      </c>
      <c r="OG33" s="56"/>
      <c r="OH33" s="153"/>
      <c r="OI33" s="154"/>
      <c r="OJ33" s="9"/>
      <c r="OK33" s="168"/>
      <c r="OL33" s="168"/>
      <c r="OM33" s="9"/>
      <c r="ON33" s="18"/>
      <c r="OO33" s="72" t="str">
        <f t="shared" si="31"/>
        <v/>
      </c>
      <c r="OP33" s="16" t="str">
        <f>IF(OP32="","",IF(OP32=【別紙３】!$E$35,"",IF(MONTH(OP32)=MONTH(OP32+1),OP32+1,"")))</f>
        <v/>
      </c>
      <c r="OQ33" s="13" t="str">
        <f>IF(COUNTIF(祝日一覧!$E$2:$E$142,OP33),"○",IF(OT33&lt;&gt;"","○",""))</f>
        <v/>
      </c>
      <c r="OR33" s="26"/>
      <c r="OS33" s="56" t="str">
        <f t="shared" si="109"/>
        <v/>
      </c>
      <c r="OT33" s="56"/>
      <c r="OU33" s="153"/>
      <c r="OV33" s="154"/>
      <c r="OW33" s="9"/>
      <c r="OX33" s="168"/>
      <c r="OY33" s="168"/>
      <c r="OZ33" s="9"/>
      <c r="PA33" s="18"/>
      <c r="PB33" s="72" t="str">
        <f t="shared" si="32"/>
        <v/>
      </c>
      <c r="PC33" s="16" t="str">
        <f>IF(PC32="","",IF(PC32=【別紙３】!$E$35,"",IF(MONTH(PC32)=MONTH(PC32+1),PC32+1,"")))</f>
        <v/>
      </c>
      <c r="PD33" s="13" t="str">
        <f>IF(COUNTIF(祝日一覧!$E$2:$E$142,PC33),"○",IF(PG33&lt;&gt;"","○",""))</f>
        <v/>
      </c>
      <c r="PE33" s="26"/>
      <c r="PF33" s="56" t="str">
        <f t="shared" si="110"/>
        <v/>
      </c>
      <c r="PG33" s="56"/>
      <c r="PH33" s="153"/>
      <c r="PI33" s="154"/>
      <c r="PJ33" s="9"/>
      <c r="PK33" s="168"/>
      <c r="PL33" s="168"/>
      <c r="PM33" s="9"/>
      <c r="PN33" s="18"/>
      <c r="PO33" s="72" t="str">
        <f t="shared" si="33"/>
        <v/>
      </c>
      <c r="PP33" s="16" t="str">
        <f>IF(PP32="","",IF(PP32=【別紙３】!$E$35,"",IF(MONTH(PP32)=MONTH(PP32+1),PP32+1,"")))</f>
        <v/>
      </c>
      <c r="PQ33" s="13" t="str">
        <f>IF(COUNTIF(祝日一覧!$E$2:$E$142,PP33),"○",IF(PT33&lt;&gt;"","○",""))</f>
        <v/>
      </c>
      <c r="PR33" s="26"/>
      <c r="PS33" s="56" t="str">
        <f t="shared" si="111"/>
        <v/>
      </c>
      <c r="PT33" s="56"/>
      <c r="PU33" s="153"/>
      <c r="PV33" s="154"/>
      <c r="PW33" s="9"/>
      <c r="PX33" s="168"/>
      <c r="PY33" s="168"/>
      <c r="PZ33" s="9"/>
      <c r="QA33" s="18"/>
      <c r="QB33" s="72" t="str">
        <f t="shared" si="34"/>
        <v/>
      </c>
      <c r="QC33" s="16" t="str">
        <f>IF(QC32="","",IF(QC32=【別紙３】!$E$35,"",IF(MONTH(QC32)=MONTH(QC32+1),QC32+1,"")))</f>
        <v/>
      </c>
      <c r="QD33" s="13" t="str">
        <f>IF(COUNTIF(祝日一覧!$E$2:$E$142,QC33),"○",IF(QG33&lt;&gt;"","○",""))</f>
        <v/>
      </c>
      <c r="QE33" s="26"/>
      <c r="QF33" s="56" t="str">
        <f t="shared" si="112"/>
        <v/>
      </c>
      <c r="QG33" s="56"/>
      <c r="QH33" s="153"/>
      <c r="QI33" s="154"/>
      <c r="QJ33" s="9"/>
      <c r="QK33" s="168"/>
      <c r="QL33" s="168"/>
      <c r="QM33" s="9"/>
      <c r="QN33" s="18"/>
      <c r="QO33" s="72" t="str">
        <f t="shared" si="35"/>
        <v/>
      </c>
      <c r="QP33" s="16" t="str">
        <f>IF(QP32="","",IF(QP32=【別紙３】!$E$35,"",IF(MONTH(QP32)=MONTH(QP32+1),QP32+1,"")))</f>
        <v/>
      </c>
      <c r="QQ33" s="13" t="str">
        <f>IF(COUNTIF(祝日一覧!$E$2:$E$142,QP33),"○",IF(QT33&lt;&gt;"","○",""))</f>
        <v/>
      </c>
      <c r="QR33" s="26"/>
      <c r="QS33" s="56" t="str">
        <f t="shared" si="113"/>
        <v/>
      </c>
      <c r="QT33" s="56"/>
      <c r="QU33" s="153"/>
      <c r="QV33" s="154"/>
      <c r="QW33" s="9"/>
      <c r="QX33" s="168"/>
      <c r="QY33" s="168"/>
      <c r="QZ33" s="9"/>
      <c r="RA33" s="18"/>
      <c r="RB33" s="72" t="str">
        <f t="shared" si="36"/>
        <v/>
      </c>
      <c r="RC33" s="16" t="str">
        <f>IF(RC32="","",IF(RC32=【別紙３】!$E$35,"",IF(MONTH(RC32)=MONTH(RC32+1),RC32+1,"")))</f>
        <v/>
      </c>
      <c r="RD33" s="13" t="str">
        <f>IF(COUNTIF(祝日一覧!$E$2:$E$142,RC33),"○",IF(RG33&lt;&gt;"","○",""))</f>
        <v/>
      </c>
      <c r="RE33" s="26"/>
      <c r="RF33" s="56" t="str">
        <f t="shared" si="114"/>
        <v/>
      </c>
      <c r="RG33" s="56"/>
      <c r="RH33" s="153"/>
      <c r="RI33" s="154"/>
      <c r="RJ33" s="9"/>
      <c r="RK33" s="168"/>
      <c r="RL33" s="168"/>
      <c r="RM33" s="9"/>
      <c r="RN33" s="18"/>
      <c r="RO33" s="72" t="str">
        <f t="shared" si="37"/>
        <v/>
      </c>
      <c r="RP33" s="16" t="str">
        <f>IF(RP32="","",IF(RP32=【別紙３】!$E$35,"",IF(MONTH(RP32)=MONTH(RP32+1),RP32+1,"")))</f>
        <v/>
      </c>
      <c r="RQ33" s="13" t="str">
        <f>IF(COUNTIF(祝日一覧!$E$2:$E$142,RP33),"○",IF(RT33&lt;&gt;"","○",""))</f>
        <v/>
      </c>
      <c r="RR33" s="26"/>
      <c r="RS33" s="56" t="str">
        <f t="shared" si="115"/>
        <v/>
      </c>
      <c r="RT33" s="56"/>
      <c r="RU33" s="153"/>
      <c r="RV33" s="154"/>
      <c r="RW33" s="9"/>
      <c r="RX33" s="168"/>
      <c r="RY33" s="168"/>
      <c r="RZ33" s="9"/>
      <c r="SA33" s="18"/>
      <c r="SB33" s="72" t="str">
        <f t="shared" si="38"/>
        <v/>
      </c>
      <c r="SC33" s="16" t="str">
        <f>IF(SC32="","",IF(SC32=【別紙３】!$E$35,"",IF(MONTH(SC32)=MONTH(SC32+1),SC32+1,"")))</f>
        <v/>
      </c>
      <c r="SD33" s="13" t="str">
        <f>IF(COUNTIF(祝日一覧!$E$2:$E$142,SC33),"○",IF(SG33&lt;&gt;"","○",""))</f>
        <v/>
      </c>
      <c r="SE33" s="26"/>
      <c r="SF33" s="56" t="str">
        <f t="shared" si="116"/>
        <v/>
      </c>
      <c r="SG33" s="56"/>
      <c r="SH33" s="153"/>
      <c r="SI33" s="154"/>
      <c r="SJ33" s="9"/>
      <c r="SK33" s="168"/>
      <c r="SL33" s="168"/>
      <c r="SM33" s="9"/>
    </row>
    <row r="34" spans="1:507" ht="15.6" customHeight="1">
      <c r="A34" s="18"/>
      <c r="B34" s="15" t="str">
        <f t="shared" si="0"/>
        <v/>
      </c>
      <c r="C34" s="16" t="str">
        <f t="shared" si="78"/>
        <v/>
      </c>
      <c r="D34" s="13" t="str">
        <f>IF(COUNTIF(祝日一覧!$E$2:$E$142,C34),"○",IF(G34&lt;&gt;"","○",""))</f>
        <v/>
      </c>
      <c r="E34" s="27"/>
      <c r="F34" s="56" t="str">
        <f t="shared" si="39"/>
        <v/>
      </c>
      <c r="G34" s="56"/>
      <c r="H34" s="153"/>
      <c r="I34" s="154"/>
      <c r="J34" s="54"/>
      <c r="K34" s="168"/>
      <c r="L34" s="168"/>
      <c r="M34" s="9"/>
      <c r="N34" s="18"/>
      <c r="O34" s="15" t="str">
        <f t="shared" si="1"/>
        <v>木</v>
      </c>
      <c r="P34" s="16">
        <f>IF(P33="","",IF(P33=【別紙３】!$E$35,"",IF(MONTH(P33)=MONTH(P33+1),P33+1,"")))</f>
        <v>44434</v>
      </c>
      <c r="Q34" s="13" t="str">
        <f>IF(COUNTIF(祝日一覧!$E$2:$E$142,P34),"○",IF(T34&lt;&gt;"","○",""))</f>
        <v/>
      </c>
      <c r="R34" s="27"/>
      <c r="S34" s="56" t="str">
        <f t="shared" si="79"/>
        <v/>
      </c>
      <c r="T34" s="56"/>
      <c r="U34" s="153"/>
      <c r="V34" s="154"/>
      <c r="W34" s="9"/>
      <c r="X34" s="168"/>
      <c r="Y34" s="168"/>
      <c r="Z34" s="9"/>
      <c r="AA34" s="18"/>
      <c r="AB34" s="15" t="str">
        <f t="shared" si="2"/>
        <v>日</v>
      </c>
      <c r="AC34" s="16">
        <f>IF(AC33="","",IF(AC33=【別紙３】!$E$35,"",IF(MONTH(AC33)=MONTH(AC33+1),AC33+1,"")))</f>
        <v>44465</v>
      </c>
      <c r="AD34" s="13" t="str">
        <f>IF(COUNTIF(祝日一覧!$E$2:$E$142,AC34),"○",IF(AG34&lt;&gt;"","○",""))</f>
        <v/>
      </c>
      <c r="AE34" s="27"/>
      <c r="AF34" s="56" t="str">
        <f t="shared" si="80"/>
        <v>○</v>
      </c>
      <c r="AG34" s="56"/>
      <c r="AH34" s="153"/>
      <c r="AI34" s="154"/>
      <c r="AJ34" s="9"/>
      <c r="AK34" s="168"/>
      <c r="AL34" s="168"/>
      <c r="AM34" s="9"/>
      <c r="AN34" s="18"/>
      <c r="AO34" s="15" t="str">
        <f t="shared" si="3"/>
        <v>火</v>
      </c>
      <c r="AP34" s="16">
        <f>IF(AP33="","",IF(AP33=【別紙３】!$E$35,"",IF(MONTH(AP33)=MONTH(AP33+1),AP33+1,"")))</f>
        <v>44495</v>
      </c>
      <c r="AQ34" s="13" t="str">
        <f>IF(COUNTIF(祝日一覧!$E$2:$E$142,AP34),"○",IF(AT34&lt;&gt;"","○",""))</f>
        <v/>
      </c>
      <c r="AR34" s="27"/>
      <c r="AS34" s="56" t="str">
        <f t="shared" si="81"/>
        <v/>
      </c>
      <c r="AT34" s="56"/>
      <c r="AU34" s="153"/>
      <c r="AV34" s="154"/>
      <c r="AW34" s="9"/>
      <c r="AX34" s="168"/>
      <c r="AY34" s="168"/>
      <c r="AZ34" s="9"/>
      <c r="BA34" s="18"/>
      <c r="BB34" s="15" t="str">
        <f t="shared" si="4"/>
        <v>金</v>
      </c>
      <c r="BC34" s="16">
        <f>IF(BC33="","",IF(BC33=【別紙３】!$E$35,"",IF(MONTH(BC33)=MONTH(BC33+1),BC33+1,"")))</f>
        <v>44526</v>
      </c>
      <c r="BD34" s="13" t="str">
        <f>IF(COUNTIF(祝日一覧!$E$2:$E$142,BC34),"○",IF(BG34&lt;&gt;"","○",""))</f>
        <v/>
      </c>
      <c r="BE34" s="27"/>
      <c r="BF34" s="56" t="str">
        <f t="shared" si="82"/>
        <v/>
      </c>
      <c r="BG34" s="56"/>
      <c r="BH34" s="153"/>
      <c r="BI34" s="154"/>
      <c r="BJ34" s="9"/>
      <c r="BK34" s="168"/>
      <c r="BL34" s="168"/>
      <c r="BM34" s="9"/>
      <c r="BN34" s="18"/>
      <c r="BO34" s="15" t="str">
        <f t="shared" si="5"/>
        <v>日</v>
      </c>
      <c r="BP34" s="16">
        <f>IF(BP33="","",IF(BP33=【別紙３】!$E$35,"",IF(MONTH(BP33)=MONTH(BP33+1),BP33+1,"")))</f>
        <v>44556</v>
      </c>
      <c r="BQ34" s="13" t="str">
        <f>IF(COUNTIF(祝日一覧!$E$2:$E$142,BP34),"○",IF(BT34&lt;&gt;"","○",""))</f>
        <v/>
      </c>
      <c r="BR34" s="27"/>
      <c r="BS34" s="56" t="str">
        <f t="shared" si="83"/>
        <v>○</v>
      </c>
      <c r="BT34" s="56"/>
      <c r="BU34" s="153"/>
      <c r="BV34" s="154"/>
      <c r="BW34" s="9"/>
      <c r="BX34" s="168"/>
      <c r="BY34" s="168"/>
      <c r="BZ34" s="9"/>
      <c r="CA34" s="18"/>
      <c r="CB34" s="15" t="str">
        <f t="shared" si="6"/>
        <v/>
      </c>
      <c r="CC34" s="16" t="str">
        <f>IF(CC33="","",IF(CC33=【別紙３】!$E$35,"",IF(MONTH(CC33)=MONTH(CC33+1),CC33+1,"")))</f>
        <v/>
      </c>
      <c r="CD34" s="13" t="str">
        <f>IF(COUNTIF(祝日一覧!$E$2:$E$142,CC34),"○",IF(CG34&lt;&gt;"","○",""))</f>
        <v/>
      </c>
      <c r="CE34" s="27"/>
      <c r="CF34" s="56" t="str">
        <f t="shared" si="84"/>
        <v/>
      </c>
      <c r="CG34" s="56"/>
      <c r="CH34" s="153"/>
      <c r="CI34" s="154"/>
      <c r="CJ34" s="9"/>
      <c r="CK34" s="168"/>
      <c r="CL34" s="168"/>
      <c r="CM34" s="9"/>
      <c r="CN34" s="18"/>
      <c r="CO34" s="15" t="str">
        <f t="shared" si="7"/>
        <v/>
      </c>
      <c r="CP34" s="16" t="str">
        <f>IF(CP33="","",IF(CP33=【別紙３】!$E$35,"",IF(MONTH(CP33)=MONTH(CP33+1),CP33+1,"")))</f>
        <v/>
      </c>
      <c r="CQ34" s="13" t="str">
        <f>IF(COUNTIF(祝日一覧!$E$2:$E$142,CP34),"○",IF(CT34&lt;&gt;"","○",""))</f>
        <v/>
      </c>
      <c r="CR34" s="27"/>
      <c r="CS34" s="56" t="str">
        <f t="shared" si="85"/>
        <v/>
      </c>
      <c r="CT34" s="56"/>
      <c r="CU34" s="153"/>
      <c r="CV34" s="154"/>
      <c r="CW34" s="9"/>
      <c r="CX34" s="168"/>
      <c r="CY34" s="168"/>
      <c r="CZ34" s="9"/>
      <c r="DA34" s="18"/>
      <c r="DB34" s="15" t="str">
        <f t="shared" si="8"/>
        <v/>
      </c>
      <c r="DC34" s="16" t="str">
        <f>IF(DC33="","",IF(DC33=【別紙３】!$E$35,"",IF(MONTH(DC33)=MONTH(DC33+1),DC33+1,"")))</f>
        <v/>
      </c>
      <c r="DD34" s="13" t="str">
        <f>IF(COUNTIF(祝日一覧!$E$2:$E$142,DC34),"○",IF(DG34&lt;&gt;"","○",""))</f>
        <v/>
      </c>
      <c r="DE34" s="27"/>
      <c r="DF34" s="56" t="str">
        <f t="shared" si="86"/>
        <v/>
      </c>
      <c r="DG34" s="56"/>
      <c r="DH34" s="153"/>
      <c r="DI34" s="154"/>
      <c r="DJ34" s="9"/>
      <c r="DK34" s="168"/>
      <c r="DL34" s="168"/>
      <c r="DM34" s="9"/>
      <c r="DN34" s="18"/>
      <c r="DO34" s="15" t="str">
        <f t="shared" si="9"/>
        <v/>
      </c>
      <c r="DP34" s="16" t="str">
        <f>IF(DP33="","",IF(DP33=【別紙３】!$E$35,"",IF(MONTH(DP33)=MONTH(DP33+1),DP33+1,"")))</f>
        <v/>
      </c>
      <c r="DQ34" s="13" t="str">
        <f>IF(COUNTIF(祝日一覧!$E$2:$E$142,DP34),"○",IF(DT34&lt;&gt;"","○",""))</f>
        <v/>
      </c>
      <c r="DR34" s="27"/>
      <c r="DS34" s="56" t="str">
        <f t="shared" si="87"/>
        <v/>
      </c>
      <c r="DT34" s="56"/>
      <c r="DU34" s="153"/>
      <c r="DV34" s="154"/>
      <c r="DW34" s="9"/>
      <c r="DX34" s="168"/>
      <c r="DY34" s="168"/>
      <c r="DZ34" s="9"/>
      <c r="EA34" s="18"/>
      <c r="EB34" s="15" t="str">
        <f t="shared" si="10"/>
        <v/>
      </c>
      <c r="EC34" s="16" t="str">
        <f>IF(EC33="","",IF(EC33=【別紙３】!$E$35,"",IF(MONTH(EC33)=MONTH(EC33+1),EC33+1,"")))</f>
        <v/>
      </c>
      <c r="ED34" s="13" t="str">
        <f>IF(COUNTIF(祝日一覧!$E$2:$E$142,EC34),"○",IF(EG34&lt;&gt;"","○",""))</f>
        <v/>
      </c>
      <c r="EE34" s="27"/>
      <c r="EF34" s="56" t="str">
        <f t="shared" si="88"/>
        <v/>
      </c>
      <c r="EG34" s="56"/>
      <c r="EH34" s="153"/>
      <c r="EI34" s="154"/>
      <c r="EJ34" s="9"/>
      <c r="EK34" s="168"/>
      <c r="EL34" s="168"/>
      <c r="EM34" s="9"/>
      <c r="EN34" s="18"/>
      <c r="EO34" s="15" t="str">
        <f t="shared" si="11"/>
        <v/>
      </c>
      <c r="EP34" s="16" t="str">
        <f>IF(EP33="","",IF(EP33=【別紙３】!$E$35,"",IF(MONTH(EP33)=MONTH(EP33+1),EP33+1,"")))</f>
        <v/>
      </c>
      <c r="EQ34" s="13" t="str">
        <f>IF(COUNTIF(祝日一覧!$E$2:$E$142,EP34),"○",IF(ET34&lt;&gt;"","○",""))</f>
        <v/>
      </c>
      <c r="ER34" s="27"/>
      <c r="ES34" s="56" t="str">
        <f t="shared" si="89"/>
        <v/>
      </c>
      <c r="ET34" s="56"/>
      <c r="EU34" s="153"/>
      <c r="EV34" s="154"/>
      <c r="EW34" s="9"/>
      <c r="EX34" s="168"/>
      <c r="EY34" s="168"/>
      <c r="EZ34" s="9"/>
      <c r="FA34" s="18"/>
      <c r="FB34" s="15" t="str">
        <f t="shared" si="12"/>
        <v/>
      </c>
      <c r="FC34" s="16" t="str">
        <f>IF(FC33="","",IF(FC33=【別紙３】!$E$35,"",IF(MONTH(FC33)=MONTH(FC33+1),FC33+1,"")))</f>
        <v/>
      </c>
      <c r="FD34" s="13" t="str">
        <f>IF(COUNTIF(祝日一覧!$E$2:$E$142,FC34),"○",IF(FG34&lt;&gt;"","○",""))</f>
        <v/>
      </c>
      <c r="FE34" s="27"/>
      <c r="FF34" s="56" t="str">
        <f t="shared" si="90"/>
        <v/>
      </c>
      <c r="FG34" s="56"/>
      <c r="FH34" s="153"/>
      <c r="FI34" s="154"/>
      <c r="FJ34" s="9"/>
      <c r="FK34" s="168"/>
      <c r="FL34" s="168"/>
      <c r="FM34" s="9"/>
      <c r="FN34" s="18"/>
      <c r="FO34" s="15" t="str">
        <f t="shared" si="13"/>
        <v/>
      </c>
      <c r="FP34" s="16" t="str">
        <f>IF(FP33="","",IF(FP33=【別紙３】!$E$35,"",IF(MONTH(FP33)=MONTH(FP33+1),FP33+1,"")))</f>
        <v/>
      </c>
      <c r="FQ34" s="13" t="str">
        <f>IF(COUNTIF(祝日一覧!$E$2:$E$142,FP34),"○",IF(FT34&lt;&gt;"","○",""))</f>
        <v/>
      </c>
      <c r="FR34" s="27"/>
      <c r="FS34" s="56" t="str">
        <f t="shared" si="91"/>
        <v/>
      </c>
      <c r="FT34" s="56"/>
      <c r="FU34" s="153"/>
      <c r="FV34" s="154"/>
      <c r="FW34" s="9"/>
      <c r="FX34" s="168"/>
      <c r="FY34" s="168"/>
      <c r="FZ34" s="9"/>
      <c r="GA34" s="18"/>
      <c r="GB34" s="15" t="str">
        <f t="shared" si="14"/>
        <v/>
      </c>
      <c r="GC34" s="16" t="str">
        <f>IF(GC33="","",IF(GC33=【別紙３】!$E$35,"",IF(MONTH(GC33)=MONTH(GC33+1),GC33+1,"")))</f>
        <v/>
      </c>
      <c r="GD34" s="13" t="str">
        <f>IF(COUNTIF(祝日一覧!$E$2:$E$142,GC34),"○",IF(GG34&lt;&gt;"","○",""))</f>
        <v/>
      </c>
      <c r="GE34" s="26"/>
      <c r="GF34" s="56" t="str">
        <f t="shared" si="92"/>
        <v/>
      </c>
      <c r="GG34" s="56"/>
      <c r="GH34" s="153"/>
      <c r="GI34" s="154"/>
      <c r="GJ34" s="9"/>
      <c r="GK34" s="168"/>
      <c r="GL34" s="168"/>
      <c r="GM34" s="9"/>
      <c r="GN34" s="18"/>
      <c r="GO34" s="15" t="str">
        <f t="shared" si="15"/>
        <v/>
      </c>
      <c r="GP34" s="16" t="str">
        <f>IF(GP33="","",IF(GP33=【別紙３】!$E$35,"",IF(MONTH(GP33)=MONTH(GP33+1),GP33+1,"")))</f>
        <v/>
      </c>
      <c r="GQ34" s="13" t="str">
        <f>IF(COUNTIF(祝日一覧!$E$2:$E$142,GP34),"○",IF(GT34&lt;&gt;"","○",""))</f>
        <v/>
      </c>
      <c r="GR34" s="26"/>
      <c r="GS34" s="56" t="str">
        <f t="shared" si="93"/>
        <v/>
      </c>
      <c r="GT34" s="56"/>
      <c r="GU34" s="153"/>
      <c r="GV34" s="154"/>
      <c r="GW34" s="9"/>
      <c r="GX34" s="168"/>
      <c r="GY34" s="168"/>
      <c r="GZ34" s="9"/>
      <c r="HA34" s="18"/>
      <c r="HB34" s="15" t="str">
        <f t="shared" si="16"/>
        <v/>
      </c>
      <c r="HC34" s="16" t="str">
        <f>IF(HC33="","",IF(HC33=【別紙３】!$E$35,"",IF(MONTH(HC33)=MONTH(HC33+1),HC33+1,"")))</f>
        <v/>
      </c>
      <c r="HD34" s="13" t="str">
        <f>IF(COUNTIF(祝日一覧!$E$2:$E$142,HC34),"○",IF(HG34&lt;&gt;"","○",""))</f>
        <v/>
      </c>
      <c r="HE34" s="27"/>
      <c r="HF34" s="56" t="str">
        <f t="shared" si="94"/>
        <v/>
      </c>
      <c r="HG34" s="56"/>
      <c r="HH34" s="153"/>
      <c r="HI34" s="154"/>
      <c r="HJ34" s="9"/>
      <c r="HK34" s="168"/>
      <c r="HL34" s="168"/>
      <c r="HM34" s="9"/>
      <c r="HN34" s="18"/>
      <c r="HO34" s="72" t="str">
        <f t="shared" si="17"/>
        <v/>
      </c>
      <c r="HP34" s="16" t="str">
        <f>IF(HP33="","",IF(HP33=【別紙３】!$E$35,"",IF(MONTH(HP33)=MONTH(HP33+1),HP33+1,"")))</f>
        <v/>
      </c>
      <c r="HQ34" s="13" t="str">
        <f>IF(COUNTIF(祝日一覧!$E$2:$E$142,HP34),"○",IF(HT34&lt;&gt;"","○",""))</f>
        <v/>
      </c>
      <c r="HR34" s="26"/>
      <c r="HS34" s="56" t="str">
        <f t="shared" si="95"/>
        <v/>
      </c>
      <c r="HT34" s="56"/>
      <c r="HU34" s="153"/>
      <c r="HV34" s="154"/>
      <c r="HW34" s="9"/>
      <c r="HX34" s="168"/>
      <c r="HY34" s="168"/>
      <c r="HZ34" s="9"/>
      <c r="IA34" s="18"/>
      <c r="IB34" s="72" t="str">
        <f t="shared" si="18"/>
        <v/>
      </c>
      <c r="IC34" s="16" t="str">
        <f>IF(IC33="","",IF(IC33=【別紙３】!$E$35,"",IF(MONTH(IC33)=MONTH(IC33+1),IC33+1,"")))</f>
        <v/>
      </c>
      <c r="ID34" s="13" t="str">
        <f>IF(COUNTIF(祝日一覧!$E$2:$E$142,IC34),"○",IF(IG34&lt;&gt;"","○",""))</f>
        <v/>
      </c>
      <c r="IE34" s="26"/>
      <c r="IF34" s="56" t="str">
        <f t="shared" si="96"/>
        <v/>
      </c>
      <c r="IG34" s="56"/>
      <c r="IH34" s="153"/>
      <c r="II34" s="154"/>
      <c r="IJ34" s="9"/>
      <c r="IK34" s="168"/>
      <c r="IL34" s="168"/>
      <c r="IM34" s="9"/>
      <c r="IN34" s="18"/>
      <c r="IO34" s="72" t="str">
        <f t="shared" si="19"/>
        <v/>
      </c>
      <c r="IP34" s="16" t="str">
        <f>IF(IP33="","",IF(IP33=【別紙３】!$E$35,"",IF(MONTH(IP33)=MONTH(IP33+1),IP33+1,"")))</f>
        <v/>
      </c>
      <c r="IQ34" s="13" t="str">
        <f>IF(COUNTIF(祝日一覧!$E$2:$E$142,IP34),"○",IF(IT34&lt;&gt;"","○",""))</f>
        <v/>
      </c>
      <c r="IR34" s="26"/>
      <c r="IS34" s="56" t="str">
        <f t="shared" si="97"/>
        <v/>
      </c>
      <c r="IT34" s="56"/>
      <c r="IU34" s="153"/>
      <c r="IV34" s="154"/>
      <c r="IW34" s="9"/>
      <c r="IX34" s="168"/>
      <c r="IY34" s="168"/>
      <c r="IZ34" s="9"/>
      <c r="JA34" s="18"/>
      <c r="JB34" s="72" t="str">
        <f t="shared" si="20"/>
        <v/>
      </c>
      <c r="JC34" s="16" t="str">
        <f>IF(JC33="","",IF(JC33=【別紙３】!$E$35,"",IF(MONTH(JC33)=MONTH(JC33+1),JC33+1,"")))</f>
        <v/>
      </c>
      <c r="JD34" s="13" t="str">
        <f>IF(COUNTIF(祝日一覧!$E$2:$E$142,JC34),"○",IF(JG34&lt;&gt;"","○",""))</f>
        <v/>
      </c>
      <c r="JE34" s="26"/>
      <c r="JF34" s="56" t="str">
        <f t="shared" si="98"/>
        <v/>
      </c>
      <c r="JG34" s="56"/>
      <c r="JH34" s="153"/>
      <c r="JI34" s="154"/>
      <c r="JJ34" s="9"/>
      <c r="JK34" s="168"/>
      <c r="JL34" s="168"/>
      <c r="JM34" s="9"/>
      <c r="JN34" s="18"/>
      <c r="JO34" s="72" t="str">
        <f t="shared" si="21"/>
        <v/>
      </c>
      <c r="JP34" s="16" t="str">
        <f>IF(JP33="","",IF(JP33=【別紙３】!$E$35,"",IF(MONTH(JP33)=MONTH(JP33+1),JP33+1,"")))</f>
        <v/>
      </c>
      <c r="JQ34" s="13" t="str">
        <f>IF(COUNTIF(祝日一覧!$E$2:$E$142,JP34),"○",IF(JT34&lt;&gt;"","○",""))</f>
        <v/>
      </c>
      <c r="JR34" s="26"/>
      <c r="JS34" s="56" t="str">
        <f t="shared" si="99"/>
        <v/>
      </c>
      <c r="JT34" s="56"/>
      <c r="JU34" s="153"/>
      <c r="JV34" s="154"/>
      <c r="JW34" s="9"/>
      <c r="JX34" s="168"/>
      <c r="JY34" s="168"/>
      <c r="JZ34" s="9"/>
      <c r="KA34" s="18"/>
      <c r="KB34" s="72" t="str">
        <f t="shared" si="22"/>
        <v/>
      </c>
      <c r="KC34" s="16" t="str">
        <f>IF(KC33="","",IF(KC33=【別紙３】!$E$35,"",IF(MONTH(KC33)=MONTH(KC33+1),KC33+1,"")))</f>
        <v/>
      </c>
      <c r="KD34" s="13" t="str">
        <f>IF(COUNTIF(祝日一覧!$E$2:$E$142,KC34),"○",IF(KG34&lt;&gt;"","○",""))</f>
        <v/>
      </c>
      <c r="KE34" s="26"/>
      <c r="KF34" s="56" t="str">
        <f t="shared" si="100"/>
        <v/>
      </c>
      <c r="KG34" s="56"/>
      <c r="KH34" s="153"/>
      <c r="KI34" s="154"/>
      <c r="KJ34" s="9"/>
      <c r="KK34" s="168"/>
      <c r="KL34" s="168"/>
      <c r="KM34" s="9"/>
      <c r="KN34" s="18"/>
      <c r="KO34" s="72" t="str">
        <f t="shared" si="23"/>
        <v/>
      </c>
      <c r="KP34" s="16" t="str">
        <f>IF(KP33="","",IF(KP33=【別紙３】!$E$35,"",IF(MONTH(KP33)=MONTH(KP33+1),KP33+1,"")))</f>
        <v/>
      </c>
      <c r="KQ34" s="13" t="str">
        <f>IF(COUNTIF(祝日一覧!$E$2:$E$142,KP34),"○",IF(KT34&lt;&gt;"","○",""))</f>
        <v/>
      </c>
      <c r="KR34" s="26"/>
      <c r="KS34" s="56" t="str">
        <f t="shared" si="101"/>
        <v/>
      </c>
      <c r="KT34" s="56"/>
      <c r="KU34" s="153"/>
      <c r="KV34" s="154"/>
      <c r="KW34" s="9"/>
      <c r="KX34" s="168"/>
      <c r="KY34" s="168"/>
      <c r="KZ34" s="9"/>
      <c r="LA34" s="18"/>
      <c r="LB34" s="72" t="str">
        <f t="shared" si="24"/>
        <v/>
      </c>
      <c r="LC34" s="16" t="str">
        <f>IF(LC33="","",IF(LC33=【別紙３】!$E$35,"",IF(MONTH(LC33)=MONTH(LC33+1),LC33+1,"")))</f>
        <v/>
      </c>
      <c r="LD34" s="13" t="str">
        <f>IF(COUNTIF(祝日一覧!$E$2:$E$142,LC34),"○",IF(LG34&lt;&gt;"","○",""))</f>
        <v/>
      </c>
      <c r="LE34" s="26"/>
      <c r="LF34" s="56" t="str">
        <f t="shared" si="102"/>
        <v/>
      </c>
      <c r="LG34" s="56"/>
      <c r="LH34" s="153"/>
      <c r="LI34" s="154"/>
      <c r="LJ34" s="9"/>
      <c r="LK34" s="168"/>
      <c r="LL34" s="168"/>
      <c r="LM34" s="9"/>
      <c r="LN34" s="18"/>
      <c r="LO34" s="72" t="str">
        <f t="shared" si="25"/>
        <v/>
      </c>
      <c r="LP34" s="16" t="str">
        <f>IF(LP33="","",IF(LP33=【別紙３】!$E$35,"",IF(MONTH(LP33)=MONTH(LP33+1),LP33+1,"")))</f>
        <v/>
      </c>
      <c r="LQ34" s="13" t="str">
        <f>IF(COUNTIF(祝日一覧!$E$2:$E$142,LP34),"○",IF(LT34&lt;&gt;"","○",""))</f>
        <v/>
      </c>
      <c r="LR34" s="26"/>
      <c r="LS34" s="56" t="str">
        <f t="shared" si="103"/>
        <v/>
      </c>
      <c r="LT34" s="56"/>
      <c r="LU34" s="153"/>
      <c r="LV34" s="154"/>
      <c r="LW34" s="9"/>
      <c r="LX34" s="168"/>
      <c r="LY34" s="168"/>
      <c r="LZ34" s="9"/>
      <c r="MA34" s="18"/>
      <c r="MB34" s="72" t="str">
        <f t="shared" si="26"/>
        <v/>
      </c>
      <c r="MC34" s="16" t="str">
        <f>IF(MC33="","",IF(MC33=【別紙３】!$E$35,"",IF(MONTH(MC33)=MONTH(MC33+1),MC33+1,"")))</f>
        <v/>
      </c>
      <c r="MD34" s="13" t="str">
        <f>IF(COUNTIF(祝日一覧!$E$2:$E$142,MC34),"○",IF(MG34&lt;&gt;"","○",""))</f>
        <v/>
      </c>
      <c r="ME34" s="26"/>
      <c r="MF34" s="56" t="str">
        <f t="shared" si="104"/>
        <v/>
      </c>
      <c r="MG34" s="56"/>
      <c r="MH34" s="153"/>
      <c r="MI34" s="154"/>
      <c r="MJ34" s="9"/>
      <c r="MK34" s="168"/>
      <c r="ML34" s="168"/>
      <c r="MM34" s="9"/>
      <c r="MN34" s="18"/>
      <c r="MO34" s="72" t="str">
        <f t="shared" si="27"/>
        <v/>
      </c>
      <c r="MP34" s="16" t="str">
        <f>IF(MP33="","",IF(MP33=【別紙３】!$E$35,"",IF(MONTH(MP33)=MONTH(MP33+1),MP33+1,"")))</f>
        <v/>
      </c>
      <c r="MQ34" s="13" t="str">
        <f>IF(COUNTIF(祝日一覧!$E$2:$E$142,MP34),"○",IF(MT34&lt;&gt;"","○",""))</f>
        <v/>
      </c>
      <c r="MR34" s="26"/>
      <c r="MS34" s="56" t="str">
        <f t="shared" si="105"/>
        <v/>
      </c>
      <c r="MT34" s="56"/>
      <c r="MU34" s="153"/>
      <c r="MV34" s="154"/>
      <c r="MW34" s="9"/>
      <c r="MX34" s="168"/>
      <c r="MY34" s="168"/>
      <c r="MZ34" s="9"/>
      <c r="NA34" s="18"/>
      <c r="NB34" s="72" t="str">
        <f t="shared" si="28"/>
        <v/>
      </c>
      <c r="NC34" s="16" t="str">
        <f>IF(NC33="","",IF(NC33=【別紙３】!$E$35,"",IF(MONTH(NC33)=MONTH(NC33+1),NC33+1,"")))</f>
        <v/>
      </c>
      <c r="ND34" s="13" t="str">
        <f>IF(COUNTIF(祝日一覧!$E$2:$E$142,NC34),"○",IF(NG34&lt;&gt;"","○",""))</f>
        <v/>
      </c>
      <c r="NE34" s="26"/>
      <c r="NF34" s="56" t="str">
        <f t="shared" si="106"/>
        <v/>
      </c>
      <c r="NG34" s="56"/>
      <c r="NH34" s="153"/>
      <c r="NI34" s="154"/>
      <c r="NJ34" s="9"/>
      <c r="NK34" s="168"/>
      <c r="NL34" s="168"/>
      <c r="NM34" s="9"/>
      <c r="NN34" s="18"/>
      <c r="NO34" s="72" t="str">
        <f t="shared" si="29"/>
        <v/>
      </c>
      <c r="NP34" s="16" t="str">
        <f>IF(NP33="","",IF(NP33=【別紙３】!$E$35,"",IF(MONTH(NP33)=MONTH(NP33+1),NP33+1,"")))</f>
        <v/>
      </c>
      <c r="NQ34" s="13" t="str">
        <f>IF(COUNTIF(祝日一覧!$E$2:$E$142,NP34),"○",IF(NT34&lt;&gt;"","○",""))</f>
        <v/>
      </c>
      <c r="NR34" s="26"/>
      <c r="NS34" s="56" t="str">
        <f t="shared" si="107"/>
        <v/>
      </c>
      <c r="NT34" s="56"/>
      <c r="NU34" s="153"/>
      <c r="NV34" s="154"/>
      <c r="NW34" s="9"/>
      <c r="NX34" s="168"/>
      <c r="NY34" s="168"/>
      <c r="NZ34" s="9"/>
      <c r="OA34" s="18"/>
      <c r="OB34" s="72" t="str">
        <f t="shared" si="30"/>
        <v/>
      </c>
      <c r="OC34" s="16" t="str">
        <f>IF(OC33="","",IF(OC33=【別紙３】!$E$35,"",IF(MONTH(OC33)=MONTH(OC33+1),OC33+1,"")))</f>
        <v/>
      </c>
      <c r="OD34" s="13" t="str">
        <f>IF(COUNTIF(祝日一覧!$E$2:$E$142,OC34),"○",IF(OG34&lt;&gt;"","○",""))</f>
        <v/>
      </c>
      <c r="OE34" s="26"/>
      <c r="OF34" s="56" t="str">
        <f t="shared" si="108"/>
        <v/>
      </c>
      <c r="OG34" s="56"/>
      <c r="OH34" s="153"/>
      <c r="OI34" s="154"/>
      <c r="OJ34" s="9"/>
      <c r="OK34" s="168"/>
      <c r="OL34" s="168"/>
      <c r="OM34" s="9"/>
      <c r="ON34" s="18"/>
      <c r="OO34" s="72" t="str">
        <f t="shared" si="31"/>
        <v/>
      </c>
      <c r="OP34" s="16" t="str">
        <f>IF(OP33="","",IF(OP33=【別紙３】!$E$35,"",IF(MONTH(OP33)=MONTH(OP33+1),OP33+1,"")))</f>
        <v/>
      </c>
      <c r="OQ34" s="13" t="str">
        <f>IF(COUNTIF(祝日一覧!$E$2:$E$142,OP34),"○",IF(OT34&lt;&gt;"","○",""))</f>
        <v/>
      </c>
      <c r="OR34" s="26"/>
      <c r="OS34" s="56" t="str">
        <f t="shared" si="109"/>
        <v/>
      </c>
      <c r="OT34" s="56"/>
      <c r="OU34" s="153"/>
      <c r="OV34" s="154"/>
      <c r="OW34" s="9"/>
      <c r="OX34" s="168"/>
      <c r="OY34" s="168"/>
      <c r="OZ34" s="9"/>
      <c r="PA34" s="18"/>
      <c r="PB34" s="72" t="str">
        <f t="shared" si="32"/>
        <v/>
      </c>
      <c r="PC34" s="16" t="str">
        <f>IF(PC33="","",IF(PC33=【別紙３】!$E$35,"",IF(MONTH(PC33)=MONTH(PC33+1),PC33+1,"")))</f>
        <v/>
      </c>
      <c r="PD34" s="13" t="str">
        <f>IF(COUNTIF(祝日一覧!$E$2:$E$142,PC34),"○",IF(PG34&lt;&gt;"","○",""))</f>
        <v/>
      </c>
      <c r="PE34" s="26"/>
      <c r="PF34" s="56" t="str">
        <f t="shared" si="110"/>
        <v/>
      </c>
      <c r="PG34" s="56"/>
      <c r="PH34" s="153"/>
      <c r="PI34" s="154"/>
      <c r="PJ34" s="9"/>
      <c r="PK34" s="168"/>
      <c r="PL34" s="168"/>
      <c r="PM34" s="9"/>
      <c r="PN34" s="18"/>
      <c r="PO34" s="72" t="str">
        <f t="shared" si="33"/>
        <v/>
      </c>
      <c r="PP34" s="16" t="str">
        <f>IF(PP33="","",IF(PP33=【別紙３】!$E$35,"",IF(MONTH(PP33)=MONTH(PP33+1),PP33+1,"")))</f>
        <v/>
      </c>
      <c r="PQ34" s="13" t="str">
        <f>IF(COUNTIF(祝日一覧!$E$2:$E$142,PP34),"○",IF(PT34&lt;&gt;"","○",""))</f>
        <v/>
      </c>
      <c r="PR34" s="26"/>
      <c r="PS34" s="56" t="str">
        <f t="shared" si="111"/>
        <v/>
      </c>
      <c r="PT34" s="56"/>
      <c r="PU34" s="153"/>
      <c r="PV34" s="154"/>
      <c r="PW34" s="9"/>
      <c r="PX34" s="168"/>
      <c r="PY34" s="168"/>
      <c r="PZ34" s="9"/>
      <c r="QA34" s="18"/>
      <c r="QB34" s="72" t="str">
        <f t="shared" si="34"/>
        <v/>
      </c>
      <c r="QC34" s="16" t="str">
        <f>IF(QC33="","",IF(QC33=【別紙３】!$E$35,"",IF(MONTH(QC33)=MONTH(QC33+1),QC33+1,"")))</f>
        <v/>
      </c>
      <c r="QD34" s="13" t="str">
        <f>IF(COUNTIF(祝日一覧!$E$2:$E$142,QC34),"○",IF(QG34&lt;&gt;"","○",""))</f>
        <v/>
      </c>
      <c r="QE34" s="26"/>
      <c r="QF34" s="56" t="str">
        <f t="shared" si="112"/>
        <v/>
      </c>
      <c r="QG34" s="56"/>
      <c r="QH34" s="153"/>
      <c r="QI34" s="154"/>
      <c r="QJ34" s="9"/>
      <c r="QK34" s="168"/>
      <c r="QL34" s="168"/>
      <c r="QM34" s="9"/>
      <c r="QN34" s="18"/>
      <c r="QO34" s="72" t="str">
        <f t="shared" si="35"/>
        <v/>
      </c>
      <c r="QP34" s="16" t="str">
        <f>IF(QP33="","",IF(QP33=【別紙３】!$E$35,"",IF(MONTH(QP33)=MONTH(QP33+1),QP33+1,"")))</f>
        <v/>
      </c>
      <c r="QQ34" s="13" t="str">
        <f>IF(COUNTIF(祝日一覧!$E$2:$E$142,QP34),"○",IF(QT34&lt;&gt;"","○",""))</f>
        <v/>
      </c>
      <c r="QR34" s="26"/>
      <c r="QS34" s="56" t="str">
        <f t="shared" si="113"/>
        <v/>
      </c>
      <c r="QT34" s="56"/>
      <c r="QU34" s="153"/>
      <c r="QV34" s="154"/>
      <c r="QW34" s="9"/>
      <c r="QX34" s="168"/>
      <c r="QY34" s="168"/>
      <c r="QZ34" s="9"/>
      <c r="RA34" s="18"/>
      <c r="RB34" s="72" t="str">
        <f t="shared" si="36"/>
        <v/>
      </c>
      <c r="RC34" s="16" t="str">
        <f>IF(RC33="","",IF(RC33=【別紙３】!$E$35,"",IF(MONTH(RC33)=MONTH(RC33+1),RC33+1,"")))</f>
        <v/>
      </c>
      <c r="RD34" s="13" t="str">
        <f>IF(COUNTIF(祝日一覧!$E$2:$E$142,RC34),"○",IF(RG34&lt;&gt;"","○",""))</f>
        <v/>
      </c>
      <c r="RE34" s="26"/>
      <c r="RF34" s="56" t="str">
        <f t="shared" si="114"/>
        <v/>
      </c>
      <c r="RG34" s="56"/>
      <c r="RH34" s="153"/>
      <c r="RI34" s="154"/>
      <c r="RJ34" s="9"/>
      <c r="RK34" s="168"/>
      <c r="RL34" s="168"/>
      <c r="RM34" s="9"/>
      <c r="RN34" s="18"/>
      <c r="RO34" s="72" t="str">
        <f t="shared" si="37"/>
        <v/>
      </c>
      <c r="RP34" s="16" t="str">
        <f>IF(RP33="","",IF(RP33=【別紙３】!$E$35,"",IF(MONTH(RP33)=MONTH(RP33+1),RP33+1,"")))</f>
        <v/>
      </c>
      <c r="RQ34" s="13" t="str">
        <f>IF(COUNTIF(祝日一覧!$E$2:$E$142,RP34),"○",IF(RT34&lt;&gt;"","○",""))</f>
        <v/>
      </c>
      <c r="RR34" s="26"/>
      <c r="RS34" s="56" t="str">
        <f t="shared" si="115"/>
        <v/>
      </c>
      <c r="RT34" s="56"/>
      <c r="RU34" s="153"/>
      <c r="RV34" s="154"/>
      <c r="RW34" s="9"/>
      <c r="RX34" s="168"/>
      <c r="RY34" s="168"/>
      <c r="RZ34" s="9"/>
      <c r="SA34" s="18"/>
      <c r="SB34" s="72" t="str">
        <f t="shared" si="38"/>
        <v/>
      </c>
      <c r="SC34" s="16" t="str">
        <f>IF(SC33="","",IF(SC33=【別紙３】!$E$35,"",IF(MONTH(SC33)=MONTH(SC33+1),SC33+1,"")))</f>
        <v/>
      </c>
      <c r="SD34" s="13" t="str">
        <f>IF(COUNTIF(祝日一覧!$E$2:$E$142,SC34),"○",IF(SG34&lt;&gt;"","○",""))</f>
        <v/>
      </c>
      <c r="SE34" s="26"/>
      <c r="SF34" s="56" t="str">
        <f t="shared" si="116"/>
        <v/>
      </c>
      <c r="SG34" s="56"/>
      <c r="SH34" s="153"/>
      <c r="SI34" s="154"/>
      <c r="SJ34" s="9"/>
      <c r="SK34" s="168"/>
      <c r="SL34" s="168"/>
      <c r="SM34" s="9"/>
    </row>
    <row r="35" spans="1:507" ht="15.6" customHeight="1">
      <c r="A35" s="18"/>
      <c r="B35" s="15" t="str">
        <f t="shared" si="0"/>
        <v/>
      </c>
      <c r="C35" s="16" t="str">
        <f t="shared" si="78"/>
        <v/>
      </c>
      <c r="D35" s="13" t="str">
        <f>IF(COUNTIF(祝日一覧!$E$2:$E$142,C35),"○",IF(G35&lt;&gt;"","○",""))</f>
        <v/>
      </c>
      <c r="E35" s="27"/>
      <c r="F35" s="56" t="str">
        <f t="shared" si="39"/>
        <v/>
      </c>
      <c r="G35" s="56"/>
      <c r="H35" s="153"/>
      <c r="I35" s="154"/>
      <c r="J35" s="54"/>
      <c r="K35" s="169"/>
      <c r="L35" s="19"/>
      <c r="M35" s="9"/>
      <c r="N35" s="18"/>
      <c r="O35" s="15" t="str">
        <f t="shared" si="1"/>
        <v>金</v>
      </c>
      <c r="P35" s="16">
        <f>IF(P34="","",IF(P34=【別紙３】!$E$35,"",IF(MONTH(P34)=MONTH(P34+1),P34+1,"")))</f>
        <v>44435</v>
      </c>
      <c r="Q35" s="13" t="str">
        <f>IF(COUNTIF(祝日一覧!$E$2:$E$142,P35),"○",IF(T35&lt;&gt;"","○",""))</f>
        <v/>
      </c>
      <c r="R35" s="27"/>
      <c r="S35" s="56" t="str">
        <f t="shared" si="79"/>
        <v/>
      </c>
      <c r="T35" s="56"/>
      <c r="U35" s="153"/>
      <c r="V35" s="154"/>
      <c r="W35" s="9"/>
      <c r="X35" s="169"/>
      <c r="Y35" s="19"/>
      <c r="Z35" s="9"/>
      <c r="AA35" s="18"/>
      <c r="AB35" s="15" t="str">
        <f t="shared" si="2"/>
        <v>月</v>
      </c>
      <c r="AC35" s="16">
        <f>IF(AC34="","",IF(AC34=【別紙３】!$E$35,"",IF(MONTH(AC34)=MONTH(AC34+1),AC34+1,"")))</f>
        <v>44466</v>
      </c>
      <c r="AD35" s="13" t="str">
        <f>IF(COUNTIF(祝日一覧!$E$2:$E$142,AC35),"○",IF(AG35&lt;&gt;"","○",""))</f>
        <v/>
      </c>
      <c r="AE35" s="27"/>
      <c r="AF35" s="56" t="str">
        <f t="shared" si="80"/>
        <v/>
      </c>
      <c r="AG35" s="56"/>
      <c r="AH35" s="153"/>
      <c r="AI35" s="154"/>
      <c r="AJ35" s="9"/>
      <c r="AK35" s="169"/>
      <c r="AL35" s="19"/>
      <c r="AM35" s="9"/>
      <c r="AN35" s="18"/>
      <c r="AO35" s="15" t="str">
        <f t="shared" si="3"/>
        <v>水</v>
      </c>
      <c r="AP35" s="16">
        <f>IF(AP34="","",IF(AP34=【別紙３】!$E$35,"",IF(MONTH(AP34)=MONTH(AP34+1),AP34+1,"")))</f>
        <v>44496</v>
      </c>
      <c r="AQ35" s="13" t="str">
        <f>IF(COUNTIF(祝日一覧!$E$2:$E$142,AP35),"○",IF(AT35&lt;&gt;"","○",""))</f>
        <v/>
      </c>
      <c r="AR35" s="27"/>
      <c r="AS35" s="56" t="str">
        <f t="shared" si="81"/>
        <v/>
      </c>
      <c r="AT35" s="56"/>
      <c r="AU35" s="153"/>
      <c r="AV35" s="154"/>
      <c r="AW35" s="9"/>
      <c r="AX35" s="169"/>
      <c r="AY35" s="19"/>
      <c r="AZ35" s="9"/>
      <c r="BA35" s="18"/>
      <c r="BB35" s="15" t="str">
        <f t="shared" si="4"/>
        <v>土</v>
      </c>
      <c r="BC35" s="16">
        <f>IF(BC34="","",IF(BC34=【別紙３】!$E$35,"",IF(MONTH(BC34)=MONTH(BC34+1),BC34+1,"")))</f>
        <v>44527</v>
      </c>
      <c r="BD35" s="13" t="str">
        <f>IF(COUNTIF(祝日一覧!$E$2:$E$142,BC35),"○",IF(BG35&lt;&gt;"","○",""))</f>
        <v/>
      </c>
      <c r="BE35" s="27"/>
      <c r="BF35" s="56" t="str">
        <f t="shared" si="82"/>
        <v>○</v>
      </c>
      <c r="BG35" s="56"/>
      <c r="BH35" s="153"/>
      <c r="BI35" s="154"/>
      <c r="BJ35" s="9"/>
      <c r="BK35" s="169"/>
      <c r="BL35" s="19"/>
      <c r="BM35" s="9"/>
      <c r="BN35" s="18"/>
      <c r="BO35" s="15" t="str">
        <f t="shared" si="5"/>
        <v>月</v>
      </c>
      <c r="BP35" s="16">
        <f>IF(BP34="","",IF(BP34=【別紙３】!$E$35,"",IF(MONTH(BP34)=MONTH(BP34+1),BP34+1,"")))</f>
        <v>44557</v>
      </c>
      <c r="BQ35" s="13" t="str">
        <f>IF(COUNTIF(祝日一覧!$E$2:$E$142,BP35),"○",IF(BT35&lt;&gt;"","○",""))</f>
        <v/>
      </c>
      <c r="BR35" s="27"/>
      <c r="BS35" s="56" t="str">
        <f t="shared" si="83"/>
        <v/>
      </c>
      <c r="BT35" s="56"/>
      <c r="BU35" s="153"/>
      <c r="BV35" s="154"/>
      <c r="BW35" s="9"/>
      <c r="BX35" s="169"/>
      <c r="BY35" s="19"/>
      <c r="BZ35" s="9"/>
      <c r="CA35" s="18"/>
      <c r="CB35" s="15" t="str">
        <f t="shared" si="6"/>
        <v/>
      </c>
      <c r="CC35" s="16" t="str">
        <f>IF(CC34="","",IF(CC34=【別紙３】!$E$35,"",IF(MONTH(CC34)=MONTH(CC34+1),CC34+1,"")))</f>
        <v/>
      </c>
      <c r="CD35" s="13" t="str">
        <f>IF(COUNTIF(祝日一覧!$E$2:$E$142,CC35),"○",IF(CG35&lt;&gt;"","○",""))</f>
        <v/>
      </c>
      <c r="CE35" s="27"/>
      <c r="CF35" s="56" t="str">
        <f t="shared" si="84"/>
        <v/>
      </c>
      <c r="CG35" s="56"/>
      <c r="CH35" s="153"/>
      <c r="CI35" s="154"/>
      <c r="CJ35" s="9"/>
      <c r="CK35" s="169"/>
      <c r="CL35" s="19"/>
      <c r="CM35" s="9"/>
      <c r="CN35" s="18"/>
      <c r="CO35" s="15" t="str">
        <f t="shared" si="7"/>
        <v/>
      </c>
      <c r="CP35" s="16" t="str">
        <f>IF(CP34="","",IF(CP34=【別紙３】!$E$35,"",IF(MONTH(CP34)=MONTH(CP34+1),CP34+1,"")))</f>
        <v/>
      </c>
      <c r="CQ35" s="13" t="str">
        <f>IF(COUNTIF(祝日一覧!$E$2:$E$142,CP35),"○",IF(CT35&lt;&gt;"","○",""))</f>
        <v/>
      </c>
      <c r="CR35" s="27"/>
      <c r="CS35" s="56" t="str">
        <f t="shared" si="85"/>
        <v/>
      </c>
      <c r="CT35" s="56"/>
      <c r="CU35" s="153"/>
      <c r="CV35" s="154"/>
      <c r="CW35" s="9"/>
      <c r="CX35" s="169"/>
      <c r="CY35" s="19"/>
      <c r="CZ35" s="9"/>
      <c r="DA35" s="18"/>
      <c r="DB35" s="15" t="str">
        <f t="shared" si="8"/>
        <v/>
      </c>
      <c r="DC35" s="16" t="str">
        <f>IF(DC34="","",IF(DC34=【別紙３】!$E$35,"",IF(MONTH(DC34)=MONTH(DC34+1),DC34+1,"")))</f>
        <v/>
      </c>
      <c r="DD35" s="13" t="str">
        <f>IF(COUNTIF(祝日一覧!$E$2:$E$142,DC35),"○",IF(DG35&lt;&gt;"","○",""))</f>
        <v/>
      </c>
      <c r="DE35" s="27"/>
      <c r="DF35" s="56" t="str">
        <f t="shared" si="86"/>
        <v/>
      </c>
      <c r="DG35" s="56"/>
      <c r="DH35" s="153"/>
      <c r="DI35" s="154"/>
      <c r="DJ35" s="9"/>
      <c r="DK35" s="169"/>
      <c r="DL35" s="19"/>
      <c r="DM35" s="9"/>
      <c r="DN35" s="18"/>
      <c r="DO35" s="15" t="str">
        <f t="shared" si="9"/>
        <v/>
      </c>
      <c r="DP35" s="16" t="str">
        <f>IF(DP34="","",IF(DP34=【別紙３】!$E$35,"",IF(MONTH(DP34)=MONTH(DP34+1),DP34+1,"")))</f>
        <v/>
      </c>
      <c r="DQ35" s="13" t="str">
        <f>IF(COUNTIF(祝日一覧!$E$2:$E$142,DP35),"○",IF(DT35&lt;&gt;"","○",""))</f>
        <v/>
      </c>
      <c r="DR35" s="27"/>
      <c r="DS35" s="56" t="str">
        <f t="shared" si="87"/>
        <v/>
      </c>
      <c r="DT35" s="56"/>
      <c r="DU35" s="153"/>
      <c r="DV35" s="154"/>
      <c r="DW35" s="9"/>
      <c r="DX35" s="169"/>
      <c r="DY35" s="19"/>
      <c r="DZ35" s="9"/>
      <c r="EA35" s="18"/>
      <c r="EB35" s="15" t="str">
        <f t="shared" si="10"/>
        <v/>
      </c>
      <c r="EC35" s="16" t="str">
        <f>IF(EC34="","",IF(EC34=【別紙３】!$E$35,"",IF(MONTH(EC34)=MONTH(EC34+1),EC34+1,"")))</f>
        <v/>
      </c>
      <c r="ED35" s="13" t="str">
        <f>IF(COUNTIF(祝日一覧!$E$2:$E$142,EC35),"○",IF(EG35&lt;&gt;"","○",""))</f>
        <v/>
      </c>
      <c r="EE35" s="27"/>
      <c r="EF35" s="56" t="str">
        <f t="shared" si="88"/>
        <v/>
      </c>
      <c r="EG35" s="56"/>
      <c r="EH35" s="153"/>
      <c r="EI35" s="154"/>
      <c r="EJ35" s="9"/>
      <c r="EK35" s="169"/>
      <c r="EL35" s="19"/>
      <c r="EM35" s="9"/>
      <c r="EN35" s="18"/>
      <c r="EO35" s="15" t="str">
        <f t="shared" si="11"/>
        <v/>
      </c>
      <c r="EP35" s="16" t="str">
        <f>IF(EP34="","",IF(EP34=【別紙３】!$E$35,"",IF(MONTH(EP34)=MONTH(EP34+1),EP34+1,"")))</f>
        <v/>
      </c>
      <c r="EQ35" s="13" t="str">
        <f>IF(COUNTIF(祝日一覧!$E$2:$E$142,EP35),"○",IF(ET35&lt;&gt;"","○",""))</f>
        <v/>
      </c>
      <c r="ER35" s="27"/>
      <c r="ES35" s="56" t="str">
        <f t="shared" si="89"/>
        <v/>
      </c>
      <c r="ET35" s="56"/>
      <c r="EU35" s="153"/>
      <c r="EV35" s="154"/>
      <c r="EW35" s="9"/>
      <c r="EX35" s="169"/>
      <c r="EY35" s="19"/>
      <c r="EZ35" s="9"/>
      <c r="FA35" s="18"/>
      <c r="FB35" s="15" t="str">
        <f t="shared" si="12"/>
        <v/>
      </c>
      <c r="FC35" s="16" t="str">
        <f>IF(FC34="","",IF(FC34=【別紙３】!$E$35,"",IF(MONTH(FC34)=MONTH(FC34+1),FC34+1,"")))</f>
        <v/>
      </c>
      <c r="FD35" s="13" t="str">
        <f>IF(COUNTIF(祝日一覧!$E$2:$E$142,FC35),"○",IF(FG35&lt;&gt;"","○",""))</f>
        <v/>
      </c>
      <c r="FE35" s="27"/>
      <c r="FF35" s="56" t="str">
        <f t="shared" si="90"/>
        <v/>
      </c>
      <c r="FG35" s="56"/>
      <c r="FH35" s="153"/>
      <c r="FI35" s="154"/>
      <c r="FJ35" s="9"/>
      <c r="FK35" s="169"/>
      <c r="FL35" s="19"/>
      <c r="FM35" s="9"/>
      <c r="FN35" s="18"/>
      <c r="FO35" s="15" t="str">
        <f t="shared" si="13"/>
        <v/>
      </c>
      <c r="FP35" s="16" t="str">
        <f>IF(FP34="","",IF(FP34=【別紙３】!$E$35,"",IF(MONTH(FP34)=MONTH(FP34+1),FP34+1,"")))</f>
        <v/>
      </c>
      <c r="FQ35" s="13" t="str">
        <f>IF(COUNTIF(祝日一覧!$E$2:$E$142,FP35),"○",IF(FT35&lt;&gt;"","○",""))</f>
        <v/>
      </c>
      <c r="FR35" s="27"/>
      <c r="FS35" s="56" t="str">
        <f t="shared" si="91"/>
        <v/>
      </c>
      <c r="FT35" s="56"/>
      <c r="FU35" s="153"/>
      <c r="FV35" s="154"/>
      <c r="FW35" s="9"/>
      <c r="FX35" s="169"/>
      <c r="FY35" s="19"/>
      <c r="FZ35" s="9"/>
      <c r="GA35" s="18"/>
      <c r="GB35" s="15" t="str">
        <f t="shared" si="14"/>
        <v/>
      </c>
      <c r="GC35" s="16" t="str">
        <f>IF(GC34="","",IF(GC34=【別紙３】!$E$35,"",IF(MONTH(GC34)=MONTH(GC34+1),GC34+1,"")))</f>
        <v/>
      </c>
      <c r="GD35" s="13" t="str">
        <f>IF(COUNTIF(祝日一覧!$E$2:$E$142,GC35),"○",IF(GG35&lt;&gt;"","○",""))</f>
        <v/>
      </c>
      <c r="GE35" s="26"/>
      <c r="GF35" s="56" t="str">
        <f t="shared" si="92"/>
        <v/>
      </c>
      <c r="GG35" s="56"/>
      <c r="GH35" s="153"/>
      <c r="GI35" s="154"/>
      <c r="GJ35" s="9"/>
      <c r="GK35" s="169"/>
      <c r="GL35" s="19"/>
      <c r="GM35" s="9"/>
      <c r="GN35" s="18"/>
      <c r="GO35" s="15" t="str">
        <f t="shared" si="15"/>
        <v/>
      </c>
      <c r="GP35" s="16" t="str">
        <f>IF(GP34="","",IF(GP34=【別紙３】!$E$35,"",IF(MONTH(GP34)=MONTH(GP34+1),GP34+1,"")))</f>
        <v/>
      </c>
      <c r="GQ35" s="13" t="str">
        <f>IF(COUNTIF(祝日一覧!$E$2:$E$142,GP35),"○",IF(GT35&lt;&gt;"","○",""))</f>
        <v/>
      </c>
      <c r="GR35" s="26"/>
      <c r="GS35" s="56" t="str">
        <f t="shared" si="93"/>
        <v/>
      </c>
      <c r="GT35" s="56"/>
      <c r="GU35" s="153"/>
      <c r="GV35" s="154"/>
      <c r="GW35" s="9"/>
      <c r="GX35" s="169"/>
      <c r="GY35" s="19"/>
      <c r="GZ35" s="9"/>
      <c r="HA35" s="18"/>
      <c r="HB35" s="15" t="str">
        <f t="shared" si="16"/>
        <v/>
      </c>
      <c r="HC35" s="16" t="str">
        <f>IF(HC34="","",IF(HC34=【別紙３】!$E$35,"",IF(MONTH(HC34)=MONTH(HC34+1),HC34+1,"")))</f>
        <v/>
      </c>
      <c r="HD35" s="13" t="str">
        <f>IF(COUNTIF(祝日一覧!$E$2:$E$142,HC35),"○",IF(HG35&lt;&gt;"","○",""))</f>
        <v/>
      </c>
      <c r="HE35" s="27"/>
      <c r="HF35" s="56" t="str">
        <f t="shared" si="94"/>
        <v/>
      </c>
      <c r="HG35" s="56"/>
      <c r="HH35" s="153"/>
      <c r="HI35" s="154"/>
      <c r="HJ35" s="9"/>
      <c r="HK35" s="169"/>
      <c r="HL35" s="19"/>
      <c r="HM35" s="9"/>
      <c r="HN35" s="18"/>
      <c r="HO35" s="72" t="str">
        <f t="shared" si="17"/>
        <v/>
      </c>
      <c r="HP35" s="16" t="str">
        <f>IF(HP34="","",IF(HP34=【別紙３】!$E$35,"",IF(MONTH(HP34)=MONTH(HP34+1),HP34+1,"")))</f>
        <v/>
      </c>
      <c r="HQ35" s="13" t="str">
        <f>IF(COUNTIF(祝日一覧!$E$2:$E$142,HP35),"○",IF(HT35&lt;&gt;"","○",""))</f>
        <v/>
      </c>
      <c r="HR35" s="26"/>
      <c r="HS35" s="56" t="str">
        <f t="shared" si="95"/>
        <v/>
      </c>
      <c r="HT35" s="56"/>
      <c r="HU35" s="153"/>
      <c r="HV35" s="154"/>
      <c r="HW35" s="9"/>
      <c r="HX35" s="169"/>
      <c r="HY35" s="19"/>
      <c r="HZ35" s="9"/>
      <c r="IA35" s="18"/>
      <c r="IB35" s="72" t="str">
        <f t="shared" si="18"/>
        <v/>
      </c>
      <c r="IC35" s="16" t="str">
        <f>IF(IC34="","",IF(IC34=【別紙３】!$E$35,"",IF(MONTH(IC34)=MONTH(IC34+1),IC34+1,"")))</f>
        <v/>
      </c>
      <c r="ID35" s="13" t="str">
        <f>IF(COUNTIF(祝日一覧!$E$2:$E$142,IC35),"○",IF(IG35&lt;&gt;"","○",""))</f>
        <v/>
      </c>
      <c r="IE35" s="26"/>
      <c r="IF35" s="56" t="str">
        <f t="shared" si="96"/>
        <v/>
      </c>
      <c r="IG35" s="56"/>
      <c r="IH35" s="153"/>
      <c r="II35" s="154"/>
      <c r="IJ35" s="9"/>
      <c r="IK35" s="169"/>
      <c r="IL35" s="19"/>
      <c r="IM35" s="9"/>
      <c r="IN35" s="18"/>
      <c r="IO35" s="72" t="str">
        <f t="shared" si="19"/>
        <v/>
      </c>
      <c r="IP35" s="16" t="str">
        <f>IF(IP34="","",IF(IP34=【別紙３】!$E$35,"",IF(MONTH(IP34)=MONTH(IP34+1),IP34+1,"")))</f>
        <v/>
      </c>
      <c r="IQ35" s="13" t="str">
        <f>IF(COUNTIF(祝日一覧!$E$2:$E$142,IP35),"○",IF(IT35&lt;&gt;"","○",""))</f>
        <v/>
      </c>
      <c r="IR35" s="26"/>
      <c r="IS35" s="56" t="str">
        <f t="shared" si="97"/>
        <v/>
      </c>
      <c r="IT35" s="56"/>
      <c r="IU35" s="153"/>
      <c r="IV35" s="154"/>
      <c r="IW35" s="9"/>
      <c r="IX35" s="169"/>
      <c r="IY35" s="19"/>
      <c r="IZ35" s="9"/>
      <c r="JA35" s="18"/>
      <c r="JB35" s="72" t="str">
        <f t="shared" si="20"/>
        <v/>
      </c>
      <c r="JC35" s="16" t="str">
        <f>IF(JC34="","",IF(JC34=【別紙３】!$E$35,"",IF(MONTH(JC34)=MONTH(JC34+1),JC34+1,"")))</f>
        <v/>
      </c>
      <c r="JD35" s="13" t="str">
        <f>IF(COUNTIF(祝日一覧!$E$2:$E$142,JC35),"○",IF(JG35&lt;&gt;"","○",""))</f>
        <v/>
      </c>
      <c r="JE35" s="26"/>
      <c r="JF35" s="56" t="str">
        <f t="shared" si="98"/>
        <v/>
      </c>
      <c r="JG35" s="56"/>
      <c r="JH35" s="153"/>
      <c r="JI35" s="154"/>
      <c r="JJ35" s="9"/>
      <c r="JK35" s="169"/>
      <c r="JL35" s="19"/>
      <c r="JM35" s="9"/>
      <c r="JN35" s="18"/>
      <c r="JO35" s="72" t="str">
        <f t="shared" si="21"/>
        <v/>
      </c>
      <c r="JP35" s="16" t="str">
        <f>IF(JP34="","",IF(JP34=【別紙３】!$E$35,"",IF(MONTH(JP34)=MONTH(JP34+1),JP34+1,"")))</f>
        <v/>
      </c>
      <c r="JQ35" s="13" t="str">
        <f>IF(COUNTIF(祝日一覧!$E$2:$E$142,JP35),"○",IF(JT35&lt;&gt;"","○",""))</f>
        <v/>
      </c>
      <c r="JR35" s="26"/>
      <c r="JS35" s="56" t="str">
        <f t="shared" si="99"/>
        <v/>
      </c>
      <c r="JT35" s="56"/>
      <c r="JU35" s="153"/>
      <c r="JV35" s="154"/>
      <c r="JW35" s="9"/>
      <c r="JX35" s="169"/>
      <c r="JY35" s="19"/>
      <c r="JZ35" s="9"/>
      <c r="KA35" s="18"/>
      <c r="KB35" s="72" t="str">
        <f t="shared" si="22"/>
        <v/>
      </c>
      <c r="KC35" s="16" t="str">
        <f>IF(KC34="","",IF(KC34=【別紙３】!$E$35,"",IF(MONTH(KC34)=MONTH(KC34+1),KC34+1,"")))</f>
        <v/>
      </c>
      <c r="KD35" s="13" t="str">
        <f>IF(COUNTIF(祝日一覧!$E$2:$E$142,KC35),"○",IF(KG35&lt;&gt;"","○",""))</f>
        <v/>
      </c>
      <c r="KE35" s="26"/>
      <c r="KF35" s="56" t="str">
        <f t="shared" si="100"/>
        <v/>
      </c>
      <c r="KG35" s="56"/>
      <c r="KH35" s="153"/>
      <c r="KI35" s="154"/>
      <c r="KJ35" s="9"/>
      <c r="KK35" s="169"/>
      <c r="KL35" s="19"/>
      <c r="KM35" s="9"/>
      <c r="KN35" s="18"/>
      <c r="KO35" s="72" t="str">
        <f t="shared" si="23"/>
        <v/>
      </c>
      <c r="KP35" s="16" t="str">
        <f>IF(KP34="","",IF(KP34=【別紙３】!$E$35,"",IF(MONTH(KP34)=MONTH(KP34+1),KP34+1,"")))</f>
        <v/>
      </c>
      <c r="KQ35" s="13" t="str">
        <f>IF(COUNTIF(祝日一覧!$E$2:$E$142,KP35),"○",IF(KT35&lt;&gt;"","○",""))</f>
        <v/>
      </c>
      <c r="KR35" s="26"/>
      <c r="KS35" s="56" t="str">
        <f t="shared" si="101"/>
        <v/>
      </c>
      <c r="KT35" s="56"/>
      <c r="KU35" s="153"/>
      <c r="KV35" s="154"/>
      <c r="KW35" s="9"/>
      <c r="KX35" s="169"/>
      <c r="KY35" s="19"/>
      <c r="KZ35" s="9"/>
      <c r="LA35" s="18"/>
      <c r="LB35" s="72" t="str">
        <f t="shared" si="24"/>
        <v/>
      </c>
      <c r="LC35" s="16" t="str">
        <f>IF(LC34="","",IF(LC34=【別紙３】!$E$35,"",IF(MONTH(LC34)=MONTH(LC34+1),LC34+1,"")))</f>
        <v/>
      </c>
      <c r="LD35" s="13" t="str">
        <f>IF(COUNTIF(祝日一覧!$E$2:$E$142,LC35),"○",IF(LG35&lt;&gt;"","○",""))</f>
        <v/>
      </c>
      <c r="LE35" s="26"/>
      <c r="LF35" s="56" t="str">
        <f t="shared" si="102"/>
        <v/>
      </c>
      <c r="LG35" s="56"/>
      <c r="LH35" s="153"/>
      <c r="LI35" s="154"/>
      <c r="LJ35" s="9"/>
      <c r="LK35" s="169"/>
      <c r="LL35" s="19"/>
      <c r="LM35" s="9"/>
      <c r="LN35" s="18"/>
      <c r="LO35" s="72" t="str">
        <f t="shared" si="25"/>
        <v/>
      </c>
      <c r="LP35" s="16" t="str">
        <f>IF(LP34="","",IF(LP34=【別紙３】!$E$35,"",IF(MONTH(LP34)=MONTH(LP34+1),LP34+1,"")))</f>
        <v/>
      </c>
      <c r="LQ35" s="13" t="str">
        <f>IF(COUNTIF(祝日一覧!$E$2:$E$142,LP35),"○",IF(LT35&lt;&gt;"","○",""))</f>
        <v/>
      </c>
      <c r="LR35" s="26"/>
      <c r="LS35" s="56" t="str">
        <f t="shared" si="103"/>
        <v/>
      </c>
      <c r="LT35" s="56"/>
      <c r="LU35" s="153"/>
      <c r="LV35" s="154"/>
      <c r="LW35" s="9"/>
      <c r="LX35" s="169"/>
      <c r="LY35" s="19"/>
      <c r="LZ35" s="9"/>
      <c r="MA35" s="18"/>
      <c r="MB35" s="72" t="str">
        <f t="shared" si="26"/>
        <v/>
      </c>
      <c r="MC35" s="16" t="str">
        <f>IF(MC34="","",IF(MC34=【別紙３】!$E$35,"",IF(MONTH(MC34)=MONTH(MC34+1),MC34+1,"")))</f>
        <v/>
      </c>
      <c r="MD35" s="13" t="str">
        <f>IF(COUNTIF(祝日一覧!$E$2:$E$142,MC35),"○",IF(MG35&lt;&gt;"","○",""))</f>
        <v/>
      </c>
      <c r="ME35" s="26"/>
      <c r="MF35" s="56" t="str">
        <f t="shared" si="104"/>
        <v/>
      </c>
      <c r="MG35" s="56"/>
      <c r="MH35" s="153"/>
      <c r="MI35" s="154"/>
      <c r="MJ35" s="9"/>
      <c r="MK35" s="169"/>
      <c r="ML35" s="19"/>
      <c r="MM35" s="9"/>
      <c r="MN35" s="18"/>
      <c r="MO35" s="72" t="str">
        <f t="shared" si="27"/>
        <v/>
      </c>
      <c r="MP35" s="16" t="str">
        <f>IF(MP34="","",IF(MP34=【別紙３】!$E$35,"",IF(MONTH(MP34)=MONTH(MP34+1),MP34+1,"")))</f>
        <v/>
      </c>
      <c r="MQ35" s="13" t="str">
        <f>IF(COUNTIF(祝日一覧!$E$2:$E$142,MP35),"○",IF(MT35&lt;&gt;"","○",""))</f>
        <v/>
      </c>
      <c r="MR35" s="26"/>
      <c r="MS35" s="56" t="str">
        <f t="shared" si="105"/>
        <v/>
      </c>
      <c r="MT35" s="56"/>
      <c r="MU35" s="153"/>
      <c r="MV35" s="154"/>
      <c r="MW35" s="9"/>
      <c r="MX35" s="169"/>
      <c r="MY35" s="19"/>
      <c r="MZ35" s="9"/>
      <c r="NA35" s="18"/>
      <c r="NB35" s="72" t="str">
        <f t="shared" si="28"/>
        <v/>
      </c>
      <c r="NC35" s="16" t="str">
        <f>IF(NC34="","",IF(NC34=【別紙３】!$E$35,"",IF(MONTH(NC34)=MONTH(NC34+1),NC34+1,"")))</f>
        <v/>
      </c>
      <c r="ND35" s="13" t="str">
        <f>IF(COUNTIF(祝日一覧!$E$2:$E$142,NC35),"○",IF(NG35&lt;&gt;"","○",""))</f>
        <v/>
      </c>
      <c r="NE35" s="26"/>
      <c r="NF35" s="56" t="str">
        <f t="shared" si="106"/>
        <v/>
      </c>
      <c r="NG35" s="56"/>
      <c r="NH35" s="153"/>
      <c r="NI35" s="154"/>
      <c r="NJ35" s="9"/>
      <c r="NK35" s="169"/>
      <c r="NL35" s="19"/>
      <c r="NM35" s="9"/>
      <c r="NN35" s="18"/>
      <c r="NO35" s="72" t="str">
        <f t="shared" si="29"/>
        <v/>
      </c>
      <c r="NP35" s="16" t="str">
        <f>IF(NP34="","",IF(NP34=【別紙３】!$E$35,"",IF(MONTH(NP34)=MONTH(NP34+1),NP34+1,"")))</f>
        <v/>
      </c>
      <c r="NQ35" s="13" t="str">
        <f>IF(COUNTIF(祝日一覧!$E$2:$E$142,NP35),"○",IF(NT35&lt;&gt;"","○",""))</f>
        <v/>
      </c>
      <c r="NR35" s="26"/>
      <c r="NS35" s="56" t="str">
        <f t="shared" si="107"/>
        <v/>
      </c>
      <c r="NT35" s="56"/>
      <c r="NU35" s="153"/>
      <c r="NV35" s="154"/>
      <c r="NW35" s="9"/>
      <c r="NX35" s="169"/>
      <c r="NY35" s="19"/>
      <c r="NZ35" s="9"/>
      <c r="OA35" s="18"/>
      <c r="OB35" s="72" t="str">
        <f t="shared" si="30"/>
        <v/>
      </c>
      <c r="OC35" s="16" t="str">
        <f>IF(OC34="","",IF(OC34=【別紙３】!$E$35,"",IF(MONTH(OC34)=MONTH(OC34+1),OC34+1,"")))</f>
        <v/>
      </c>
      <c r="OD35" s="13" t="str">
        <f>IF(COUNTIF(祝日一覧!$E$2:$E$142,OC35),"○",IF(OG35&lt;&gt;"","○",""))</f>
        <v/>
      </c>
      <c r="OE35" s="26"/>
      <c r="OF35" s="56" t="str">
        <f t="shared" si="108"/>
        <v/>
      </c>
      <c r="OG35" s="56"/>
      <c r="OH35" s="153"/>
      <c r="OI35" s="154"/>
      <c r="OJ35" s="9"/>
      <c r="OK35" s="169"/>
      <c r="OL35" s="19"/>
      <c r="OM35" s="9"/>
      <c r="ON35" s="18"/>
      <c r="OO35" s="72" t="str">
        <f t="shared" si="31"/>
        <v/>
      </c>
      <c r="OP35" s="16" t="str">
        <f>IF(OP34="","",IF(OP34=【別紙３】!$E$35,"",IF(MONTH(OP34)=MONTH(OP34+1),OP34+1,"")))</f>
        <v/>
      </c>
      <c r="OQ35" s="13" t="str">
        <f>IF(COUNTIF(祝日一覧!$E$2:$E$142,OP35),"○",IF(OT35&lt;&gt;"","○",""))</f>
        <v/>
      </c>
      <c r="OR35" s="26"/>
      <c r="OS35" s="56" t="str">
        <f t="shared" si="109"/>
        <v/>
      </c>
      <c r="OT35" s="56"/>
      <c r="OU35" s="153"/>
      <c r="OV35" s="154"/>
      <c r="OW35" s="9"/>
      <c r="OX35" s="169"/>
      <c r="OY35" s="19"/>
      <c r="OZ35" s="9"/>
      <c r="PA35" s="18"/>
      <c r="PB35" s="72" t="str">
        <f t="shared" si="32"/>
        <v/>
      </c>
      <c r="PC35" s="16" t="str">
        <f>IF(PC34="","",IF(PC34=【別紙３】!$E$35,"",IF(MONTH(PC34)=MONTH(PC34+1),PC34+1,"")))</f>
        <v/>
      </c>
      <c r="PD35" s="13" t="str">
        <f>IF(COUNTIF(祝日一覧!$E$2:$E$142,PC35),"○",IF(PG35&lt;&gt;"","○",""))</f>
        <v/>
      </c>
      <c r="PE35" s="26"/>
      <c r="PF35" s="56" t="str">
        <f t="shared" si="110"/>
        <v/>
      </c>
      <c r="PG35" s="56"/>
      <c r="PH35" s="153"/>
      <c r="PI35" s="154"/>
      <c r="PJ35" s="9"/>
      <c r="PK35" s="169"/>
      <c r="PL35" s="19"/>
      <c r="PM35" s="9"/>
      <c r="PN35" s="18"/>
      <c r="PO35" s="72" t="str">
        <f t="shared" si="33"/>
        <v/>
      </c>
      <c r="PP35" s="16" t="str">
        <f>IF(PP34="","",IF(PP34=【別紙３】!$E$35,"",IF(MONTH(PP34)=MONTH(PP34+1),PP34+1,"")))</f>
        <v/>
      </c>
      <c r="PQ35" s="13" t="str">
        <f>IF(COUNTIF(祝日一覧!$E$2:$E$142,PP35),"○",IF(PT35&lt;&gt;"","○",""))</f>
        <v/>
      </c>
      <c r="PR35" s="26"/>
      <c r="PS35" s="56" t="str">
        <f t="shared" si="111"/>
        <v/>
      </c>
      <c r="PT35" s="56"/>
      <c r="PU35" s="153"/>
      <c r="PV35" s="154"/>
      <c r="PW35" s="9"/>
      <c r="PX35" s="169"/>
      <c r="PY35" s="19"/>
      <c r="PZ35" s="9"/>
      <c r="QA35" s="18"/>
      <c r="QB35" s="72" t="str">
        <f t="shared" si="34"/>
        <v/>
      </c>
      <c r="QC35" s="16" t="str">
        <f>IF(QC34="","",IF(QC34=【別紙３】!$E$35,"",IF(MONTH(QC34)=MONTH(QC34+1),QC34+1,"")))</f>
        <v/>
      </c>
      <c r="QD35" s="13" t="str">
        <f>IF(COUNTIF(祝日一覧!$E$2:$E$142,QC35),"○",IF(QG35&lt;&gt;"","○",""))</f>
        <v/>
      </c>
      <c r="QE35" s="26"/>
      <c r="QF35" s="56" t="str">
        <f t="shared" si="112"/>
        <v/>
      </c>
      <c r="QG35" s="56"/>
      <c r="QH35" s="153"/>
      <c r="QI35" s="154"/>
      <c r="QJ35" s="9"/>
      <c r="QK35" s="169"/>
      <c r="QL35" s="19"/>
      <c r="QM35" s="9"/>
      <c r="QN35" s="18"/>
      <c r="QO35" s="72" t="str">
        <f t="shared" si="35"/>
        <v/>
      </c>
      <c r="QP35" s="16" t="str">
        <f>IF(QP34="","",IF(QP34=【別紙３】!$E$35,"",IF(MONTH(QP34)=MONTH(QP34+1),QP34+1,"")))</f>
        <v/>
      </c>
      <c r="QQ35" s="13" t="str">
        <f>IF(COUNTIF(祝日一覧!$E$2:$E$142,QP35),"○",IF(QT35&lt;&gt;"","○",""))</f>
        <v/>
      </c>
      <c r="QR35" s="26"/>
      <c r="QS35" s="56" t="str">
        <f t="shared" si="113"/>
        <v/>
      </c>
      <c r="QT35" s="56"/>
      <c r="QU35" s="153"/>
      <c r="QV35" s="154"/>
      <c r="QW35" s="9"/>
      <c r="QX35" s="169"/>
      <c r="QY35" s="19"/>
      <c r="QZ35" s="9"/>
      <c r="RA35" s="18"/>
      <c r="RB35" s="72" t="str">
        <f t="shared" si="36"/>
        <v/>
      </c>
      <c r="RC35" s="16" t="str">
        <f>IF(RC34="","",IF(RC34=【別紙３】!$E$35,"",IF(MONTH(RC34)=MONTH(RC34+1),RC34+1,"")))</f>
        <v/>
      </c>
      <c r="RD35" s="13" t="str">
        <f>IF(COUNTIF(祝日一覧!$E$2:$E$142,RC35),"○",IF(RG35&lt;&gt;"","○",""))</f>
        <v/>
      </c>
      <c r="RE35" s="26"/>
      <c r="RF35" s="56" t="str">
        <f t="shared" si="114"/>
        <v/>
      </c>
      <c r="RG35" s="56"/>
      <c r="RH35" s="153"/>
      <c r="RI35" s="154"/>
      <c r="RJ35" s="9"/>
      <c r="RK35" s="169"/>
      <c r="RL35" s="19"/>
      <c r="RM35" s="9"/>
      <c r="RN35" s="18"/>
      <c r="RO35" s="72" t="str">
        <f t="shared" si="37"/>
        <v/>
      </c>
      <c r="RP35" s="16" t="str">
        <f>IF(RP34="","",IF(RP34=【別紙３】!$E$35,"",IF(MONTH(RP34)=MONTH(RP34+1),RP34+1,"")))</f>
        <v/>
      </c>
      <c r="RQ35" s="13" t="str">
        <f>IF(COUNTIF(祝日一覧!$E$2:$E$142,RP35),"○",IF(RT35&lt;&gt;"","○",""))</f>
        <v/>
      </c>
      <c r="RR35" s="26"/>
      <c r="RS35" s="56" t="str">
        <f t="shared" si="115"/>
        <v/>
      </c>
      <c r="RT35" s="56"/>
      <c r="RU35" s="153"/>
      <c r="RV35" s="154"/>
      <c r="RW35" s="9"/>
      <c r="RX35" s="169"/>
      <c r="RY35" s="19"/>
      <c r="RZ35" s="9"/>
      <c r="SA35" s="18"/>
      <c r="SB35" s="72" t="str">
        <f t="shared" si="38"/>
        <v/>
      </c>
      <c r="SC35" s="16" t="str">
        <f>IF(SC34="","",IF(SC34=【別紙３】!$E$35,"",IF(MONTH(SC34)=MONTH(SC34+1),SC34+1,"")))</f>
        <v/>
      </c>
      <c r="SD35" s="13" t="str">
        <f>IF(COUNTIF(祝日一覧!$E$2:$E$142,SC35),"○",IF(SG35&lt;&gt;"","○",""))</f>
        <v/>
      </c>
      <c r="SE35" s="26"/>
      <c r="SF35" s="56" t="str">
        <f t="shared" si="116"/>
        <v/>
      </c>
      <c r="SG35" s="56"/>
      <c r="SH35" s="153"/>
      <c r="SI35" s="154"/>
      <c r="SJ35" s="9"/>
      <c r="SK35" s="169"/>
      <c r="SL35" s="19"/>
      <c r="SM35" s="9"/>
    </row>
    <row r="36" spans="1:507" ht="15.6" customHeight="1">
      <c r="A36" s="18"/>
      <c r="B36" s="15" t="str">
        <f t="shared" si="0"/>
        <v/>
      </c>
      <c r="C36" s="16" t="str">
        <f t="shared" si="78"/>
        <v/>
      </c>
      <c r="D36" s="13" t="str">
        <f>IF(COUNTIF(祝日一覧!$E$2:$E$142,C36),"○",IF(G36&lt;&gt;"","○",""))</f>
        <v/>
      </c>
      <c r="E36" s="27"/>
      <c r="F36" s="56" t="str">
        <f t="shared" si="39"/>
        <v/>
      </c>
      <c r="G36" s="56"/>
      <c r="H36" s="153"/>
      <c r="I36" s="154"/>
      <c r="J36" s="54"/>
      <c r="K36" s="169"/>
      <c r="L36" s="19"/>
      <c r="M36" s="9"/>
      <c r="N36" s="18"/>
      <c r="O36" s="15" t="str">
        <f t="shared" si="1"/>
        <v>土</v>
      </c>
      <c r="P36" s="16">
        <f>IF(P35="","",IF(P35=【別紙３】!$E$35,"",IF(MONTH(P35)=MONTH(P35+1),P35+1,"")))</f>
        <v>44436</v>
      </c>
      <c r="Q36" s="13" t="str">
        <f>IF(COUNTIF(祝日一覧!$E$2:$E$142,P36),"○",IF(T36&lt;&gt;"","○",""))</f>
        <v/>
      </c>
      <c r="R36" s="27"/>
      <c r="S36" s="56" t="str">
        <f t="shared" si="79"/>
        <v>○</v>
      </c>
      <c r="T36" s="56"/>
      <c r="U36" s="153"/>
      <c r="V36" s="154"/>
      <c r="W36" s="9"/>
      <c r="X36" s="169"/>
      <c r="Y36" s="19"/>
      <c r="Z36" s="9"/>
      <c r="AA36" s="18"/>
      <c r="AB36" s="15" t="str">
        <f t="shared" si="2"/>
        <v>火</v>
      </c>
      <c r="AC36" s="16">
        <f>IF(AC35="","",IF(AC35=【別紙３】!$E$35,"",IF(MONTH(AC35)=MONTH(AC35+1),AC35+1,"")))</f>
        <v>44467</v>
      </c>
      <c r="AD36" s="13" t="str">
        <f>IF(COUNTIF(祝日一覧!$E$2:$E$142,AC36),"○",IF(AG36&lt;&gt;"","○",""))</f>
        <v/>
      </c>
      <c r="AE36" s="27"/>
      <c r="AF36" s="56" t="str">
        <f t="shared" si="80"/>
        <v/>
      </c>
      <c r="AG36" s="56"/>
      <c r="AH36" s="153"/>
      <c r="AI36" s="154"/>
      <c r="AJ36" s="9"/>
      <c r="AK36" s="169"/>
      <c r="AL36" s="19"/>
      <c r="AM36" s="9"/>
      <c r="AN36" s="18"/>
      <c r="AO36" s="15" t="str">
        <f t="shared" si="3"/>
        <v>木</v>
      </c>
      <c r="AP36" s="16">
        <f>IF(AP35="","",IF(AP35=【別紙３】!$E$35,"",IF(MONTH(AP35)=MONTH(AP35+1),AP35+1,"")))</f>
        <v>44497</v>
      </c>
      <c r="AQ36" s="13" t="str">
        <f>IF(COUNTIF(祝日一覧!$E$2:$E$142,AP36),"○",IF(AT36&lt;&gt;"","○",""))</f>
        <v/>
      </c>
      <c r="AR36" s="27"/>
      <c r="AS36" s="56" t="str">
        <f t="shared" si="81"/>
        <v/>
      </c>
      <c r="AT36" s="56"/>
      <c r="AU36" s="153"/>
      <c r="AV36" s="154"/>
      <c r="AW36" s="9"/>
      <c r="AX36" s="169"/>
      <c r="AY36" s="19"/>
      <c r="AZ36" s="9"/>
      <c r="BA36" s="18"/>
      <c r="BB36" s="15" t="str">
        <f t="shared" si="4"/>
        <v>日</v>
      </c>
      <c r="BC36" s="16">
        <f>IF(BC35="","",IF(BC35=【別紙３】!$E$35,"",IF(MONTH(BC35)=MONTH(BC35+1),BC35+1,"")))</f>
        <v>44528</v>
      </c>
      <c r="BD36" s="13" t="str">
        <f>IF(COUNTIF(祝日一覧!$E$2:$E$142,BC36),"○",IF(BG36&lt;&gt;"","○",""))</f>
        <v/>
      </c>
      <c r="BE36" s="27"/>
      <c r="BF36" s="56" t="str">
        <f t="shared" si="82"/>
        <v>○</v>
      </c>
      <c r="BG36" s="56"/>
      <c r="BH36" s="153"/>
      <c r="BI36" s="154"/>
      <c r="BJ36" s="9"/>
      <c r="BK36" s="169"/>
      <c r="BL36" s="19"/>
      <c r="BM36" s="9"/>
      <c r="BN36" s="18"/>
      <c r="BO36" s="15" t="str">
        <f t="shared" si="5"/>
        <v>火</v>
      </c>
      <c r="BP36" s="16">
        <f>IF(BP35="","",IF(BP35=【別紙３】!$E$35,"",IF(MONTH(BP35)=MONTH(BP35+1),BP35+1,"")))</f>
        <v>44558</v>
      </c>
      <c r="BQ36" s="13" t="str">
        <f>IF(COUNTIF(祝日一覧!$E$2:$E$142,BP36),"○",IF(BT36&lt;&gt;"","○",""))</f>
        <v/>
      </c>
      <c r="BR36" s="27"/>
      <c r="BS36" s="56" t="str">
        <f t="shared" si="83"/>
        <v/>
      </c>
      <c r="BT36" s="56"/>
      <c r="BU36" s="153"/>
      <c r="BV36" s="154"/>
      <c r="BW36" s="9"/>
      <c r="BX36" s="169"/>
      <c r="BY36" s="19"/>
      <c r="BZ36" s="9"/>
      <c r="CA36" s="18"/>
      <c r="CB36" s="15" t="str">
        <f t="shared" si="6"/>
        <v/>
      </c>
      <c r="CC36" s="16" t="str">
        <f>IF(CC35="","",IF(CC35=【別紙３】!$E$35,"",IF(MONTH(CC35)=MONTH(CC35+1),CC35+1,"")))</f>
        <v/>
      </c>
      <c r="CD36" s="13" t="str">
        <f>IF(COUNTIF(祝日一覧!$E$2:$E$142,CC36),"○",IF(CG36&lt;&gt;"","○",""))</f>
        <v/>
      </c>
      <c r="CE36" s="27"/>
      <c r="CF36" s="56" t="str">
        <f t="shared" si="84"/>
        <v/>
      </c>
      <c r="CG36" s="56"/>
      <c r="CH36" s="153"/>
      <c r="CI36" s="154"/>
      <c r="CJ36" s="9"/>
      <c r="CK36" s="169"/>
      <c r="CL36" s="19"/>
      <c r="CM36" s="9"/>
      <c r="CN36" s="18"/>
      <c r="CO36" s="15" t="str">
        <f t="shared" si="7"/>
        <v/>
      </c>
      <c r="CP36" s="16" t="str">
        <f>IF(CP35="","",IF(CP35=【別紙３】!$E$35,"",IF(MONTH(CP35)=MONTH(CP35+1),CP35+1,"")))</f>
        <v/>
      </c>
      <c r="CQ36" s="13" t="str">
        <f>IF(COUNTIF(祝日一覧!$E$2:$E$142,CP36),"○",IF(CT36&lt;&gt;"","○",""))</f>
        <v/>
      </c>
      <c r="CR36" s="27"/>
      <c r="CS36" s="56" t="str">
        <f t="shared" si="85"/>
        <v/>
      </c>
      <c r="CT36" s="56"/>
      <c r="CU36" s="153"/>
      <c r="CV36" s="154"/>
      <c r="CW36" s="9"/>
      <c r="CX36" s="169"/>
      <c r="CY36" s="19"/>
      <c r="CZ36" s="9"/>
      <c r="DA36" s="18"/>
      <c r="DB36" s="15" t="str">
        <f t="shared" si="8"/>
        <v/>
      </c>
      <c r="DC36" s="16" t="str">
        <f>IF(DC35="","",IF(DC35=【別紙３】!$E$35,"",IF(MONTH(DC35)=MONTH(DC35+1),DC35+1,"")))</f>
        <v/>
      </c>
      <c r="DD36" s="13" t="str">
        <f>IF(COUNTIF(祝日一覧!$E$2:$E$142,DC36),"○",IF(DG36&lt;&gt;"","○",""))</f>
        <v/>
      </c>
      <c r="DE36" s="27"/>
      <c r="DF36" s="56" t="str">
        <f t="shared" si="86"/>
        <v/>
      </c>
      <c r="DG36" s="56"/>
      <c r="DH36" s="153"/>
      <c r="DI36" s="154"/>
      <c r="DJ36" s="9"/>
      <c r="DK36" s="169"/>
      <c r="DL36" s="19"/>
      <c r="DM36" s="9"/>
      <c r="DN36" s="18"/>
      <c r="DO36" s="15" t="str">
        <f t="shared" si="9"/>
        <v/>
      </c>
      <c r="DP36" s="16" t="str">
        <f>IF(DP35="","",IF(DP35=【別紙３】!$E$35,"",IF(MONTH(DP35)=MONTH(DP35+1),DP35+1,"")))</f>
        <v/>
      </c>
      <c r="DQ36" s="13" t="str">
        <f>IF(COUNTIF(祝日一覧!$E$2:$E$142,DP36),"○",IF(DT36&lt;&gt;"","○",""))</f>
        <v/>
      </c>
      <c r="DR36" s="27"/>
      <c r="DS36" s="56" t="str">
        <f t="shared" si="87"/>
        <v/>
      </c>
      <c r="DT36" s="56"/>
      <c r="DU36" s="153"/>
      <c r="DV36" s="154"/>
      <c r="DW36" s="9"/>
      <c r="DX36" s="169"/>
      <c r="DY36" s="19"/>
      <c r="DZ36" s="9"/>
      <c r="EA36" s="18"/>
      <c r="EB36" s="15" t="str">
        <f t="shared" si="10"/>
        <v/>
      </c>
      <c r="EC36" s="16" t="str">
        <f>IF(EC35="","",IF(EC35=【別紙３】!$E$35,"",IF(MONTH(EC35)=MONTH(EC35+1),EC35+1,"")))</f>
        <v/>
      </c>
      <c r="ED36" s="13" t="str">
        <f>IF(COUNTIF(祝日一覧!$E$2:$E$142,EC36),"○",IF(EG36&lt;&gt;"","○",""))</f>
        <v/>
      </c>
      <c r="EE36" s="27"/>
      <c r="EF36" s="56" t="str">
        <f t="shared" si="88"/>
        <v/>
      </c>
      <c r="EG36" s="56"/>
      <c r="EH36" s="153"/>
      <c r="EI36" s="154"/>
      <c r="EJ36" s="9"/>
      <c r="EK36" s="169"/>
      <c r="EL36" s="19"/>
      <c r="EM36" s="9"/>
      <c r="EN36" s="18"/>
      <c r="EO36" s="15" t="str">
        <f t="shared" si="11"/>
        <v/>
      </c>
      <c r="EP36" s="16" t="str">
        <f>IF(EP35="","",IF(EP35=【別紙３】!$E$35,"",IF(MONTH(EP35)=MONTH(EP35+1),EP35+1,"")))</f>
        <v/>
      </c>
      <c r="EQ36" s="13" t="str">
        <f>IF(COUNTIF(祝日一覧!$E$2:$E$142,EP36),"○",IF(ET36&lt;&gt;"","○",""))</f>
        <v/>
      </c>
      <c r="ER36" s="27"/>
      <c r="ES36" s="56" t="str">
        <f t="shared" si="89"/>
        <v/>
      </c>
      <c r="ET36" s="56"/>
      <c r="EU36" s="153"/>
      <c r="EV36" s="154"/>
      <c r="EW36" s="9"/>
      <c r="EX36" s="169"/>
      <c r="EY36" s="19"/>
      <c r="EZ36" s="9"/>
      <c r="FA36" s="18"/>
      <c r="FB36" s="15" t="str">
        <f t="shared" si="12"/>
        <v/>
      </c>
      <c r="FC36" s="16" t="str">
        <f>IF(FC35="","",IF(FC35=【別紙３】!$E$35,"",IF(MONTH(FC35)=MONTH(FC35+1),FC35+1,"")))</f>
        <v/>
      </c>
      <c r="FD36" s="13" t="str">
        <f>IF(COUNTIF(祝日一覧!$E$2:$E$142,FC36),"○",IF(FG36&lt;&gt;"","○",""))</f>
        <v/>
      </c>
      <c r="FE36" s="27"/>
      <c r="FF36" s="56" t="str">
        <f t="shared" si="90"/>
        <v/>
      </c>
      <c r="FG36" s="56"/>
      <c r="FH36" s="153"/>
      <c r="FI36" s="154"/>
      <c r="FJ36" s="9"/>
      <c r="FK36" s="169"/>
      <c r="FL36" s="19"/>
      <c r="FM36" s="9"/>
      <c r="FN36" s="18"/>
      <c r="FO36" s="15" t="str">
        <f t="shared" si="13"/>
        <v/>
      </c>
      <c r="FP36" s="16" t="str">
        <f>IF(FP35="","",IF(FP35=【別紙３】!$E$35,"",IF(MONTH(FP35)=MONTH(FP35+1),FP35+1,"")))</f>
        <v/>
      </c>
      <c r="FQ36" s="13" t="str">
        <f>IF(COUNTIF(祝日一覧!$E$2:$E$142,FP36),"○",IF(FT36&lt;&gt;"","○",""))</f>
        <v/>
      </c>
      <c r="FR36" s="27"/>
      <c r="FS36" s="56" t="str">
        <f t="shared" si="91"/>
        <v/>
      </c>
      <c r="FT36" s="56"/>
      <c r="FU36" s="153"/>
      <c r="FV36" s="154"/>
      <c r="FW36" s="9"/>
      <c r="FX36" s="169"/>
      <c r="FY36" s="19"/>
      <c r="FZ36" s="9"/>
      <c r="GA36" s="18"/>
      <c r="GB36" s="15" t="str">
        <f t="shared" si="14"/>
        <v/>
      </c>
      <c r="GC36" s="16" t="str">
        <f>IF(GC35="","",IF(GC35=【別紙３】!$E$35,"",IF(MONTH(GC35)=MONTH(GC35+1),GC35+1,"")))</f>
        <v/>
      </c>
      <c r="GD36" s="13" t="str">
        <f>IF(COUNTIF(祝日一覧!$E$2:$E$142,GC36),"○",IF(GG36&lt;&gt;"","○",""))</f>
        <v/>
      </c>
      <c r="GE36" s="26"/>
      <c r="GF36" s="56" t="str">
        <f t="shared" si="92"/>
        <v/>
      </c>
      <c r="GG36" s="56"/>
      <c r="GH36" s="153"/>
      <c r="GI36" s="154"/>
      <c r="GJ36" s="9"/>
      <c r="GK36" s="169"/>
      <c r="GL36" s="19"/>
      <c r="GM36" s="9"/>
      <c r="GN36" s="18"/>
      <c r="GO36" s="15" t="str">
        <f t="shared" si="15"/>
        <v/>
      </c>
      <c r="GP36" s="16" t="str">
        <f>IF(GP35="","",IF(GP35=【別紙３】!$E$35,"",IF(MONTH(GP35)=MONTH(GP35+1),GP35+1,"")))</f>
        <v/>
      </c>
      <c r="GQ36" s="13" t="str">
        <f>IF(COUNTIF(祝日一覧!$E$2:$E$142,GP36),"○",IF(GT36&lt;&gt;"","○",""))</f>
        <v/>
      </c>
      <c r="GR36" s="26"/>
      <c r="GS36" s="56" t="str">
        <f t="shared" si="93"/>
        <v/>
      </c>
      <c r="GT36" s="56"/>
      <c r="GU36" s="153"/>
      <c r="GV36" s="154"/>
      <c r="GW36" s="9"/>
      <c r="GX36" s="169"/>
      <c r="GY36" s="19"/>
      <c r="GZ36" s="9"/>
      <c r="HA36" s="18"/>
      <c r="HB36" s="15" t="str">
        <f t="shared" si="16"/>
        <v/>
      </c>
      <c r="HC36" s="16" t="str">
        <f>IF(HC35="","",IF(HC35=【別紙３】!$E$35,"",IF(MONTH(HC35)=MONTH(HC35+1),HC35+1,"")))</f>
        <v/>
      </c>
      <c r="HD36" s="13" t="str">
        <f>IF(COUNTIF(祝日一覧!$E$2:$E$142,HC36),"○",IF(HG36&lt;&gt;"","○",""))</f>
        <v/>
      </c>
      <c r="HE36" s="27"/>
      <c r="HF36" s="56" t="str">
        <f t="shared" si="94"/>
        <v/>
      </c>
      <c r="HG36" s="56"/>
      <c r="HH36" s="153"/>
      <c r="HI36" s="154"/>
      <c r="HJ36" s="9"/>
      <c r="HK36" s="169"/>
      <c r="HL36" s="19"/>
      <c r="HM36" s="9"/>
      <c r="HN36" s="18"/>
      <c r="HO36" s="72" t="str">
        <f t="shared" si="17"/>
        <v/>
      </c>
      <c r="HP36" s="16" t="str">
        <f>IF(HP35="","",IF(HP35=【別紙３】!$E$35,"",IF(MONTH(HP35)=MONTH(HP35+1),HP35+1,"")))</f>
        <v/>
      </c>
      <c r="HQ36" s="13" t="str">
        <f>IF(COUNTIF(祝日一覧!$E$2:$E$142,HP36),"○",IF(HT36&lt;&gt;"","○",""))</f>
        <v/>
      </c>
      <c r="HR36" s="26"/>
      <c r="HS36" s="56" t="str">
        <f t="shared" si="95"/>
        <v/>
      </c>
      <c r="HT36" s="56"/>
      <c r="HU36" s="153"/>
      <c r="HV36" s="154"/>
      <c r="HW36" s="9"/>
      <c r="HX36" s="169"/>
      <c r="HY36" s="19"/>
      <c r="HZ36" s="9"/>
      <c r="IA36" s="18"/>
      <c r="IB36" s="72" t="str">
        <f t="shared" si="18"/>
        <v/>
      </c>
      <c r="IC36" s="16" t="str">
        <f>IF(IC35="","",IF(IC35=【別紙３】!$E$35,"",IF(MONTH(IC35)=MONTH(IC35+1),IC35+1,"")))</f>
        <v/>
      </c>
      <c r="ID36" s="13" t="str">
        <f>IF(COUNTIF(祝日一覧!$E$2:$E$142,IC36),"○",IF(IG36&lt;&gt;"","○",""))</f>
        <v/>
      </c>
      <c r="IE36" s="26"/>
      <c r="IF36" s="56" t="str">
        <f t="shared" si="96"/>
        <v/>
      </c>
      <c r="IG36" s="56"/>
      <c r="IH36" s="153"/>
      <c r="II36" s="154"/>
      <c r="IJ36" s="9"/>
      <c r="IK36" s="169"/>
      <c r="IL36" s="19"/>
      <c r="IM36" s="9"/>
      <c r="IN36" s="18"/>
      <c r="IO36" s="72" t="str">
        <f t="shared" si="19"/>
        <v/>
      </c>
      <c r="IP36" s="16" t="str">
        <f>IF(IP35="","",IF(IP35=【別紙３】!$E$35,"",IF(MONTH(IP35)=MONTH(IP35+1),IP35+1,"")))</f>
        <v/>
      </c>
      <c r="IQ36" s="13" t="str">
        <f>IF(COUNTIF(祝日一覧!$E$2:$E$142,IP36),"○",IF(IT36&lt;&gt;"","○",""))</f>
        <v/>
      </c>
      <c r="IR36" s="26"/>
      <c r="IS36" s="56" t="str">
        <f t="shared" si="97"/>
        <v/>
      </c>
      <c r="IT36" s="56"/>
      <c r="IU36" s="153"/>
      <c r="IV36" s="154"/>
      <c r="IW36" s="9"/>
      <c r="IX36" s="169"/>
      <c r="IY36" s="19"/>
      <c r="IZ36" s="9"/>
      <c r="JA36" s="18"/>
      <c r="JB36" s="72" t="str">
        <f t="shared" si="20"/>
        <v/>
      </c>
      <c r="JC36" s="16" t="str">
        <f>IF(JC35="","",IF(JC35=【別紙３】!$E$35,"",IF(MONTH(JC35)=MONTH(JC35+1),JC35+1,"")))</f>
        <v/>
      </c>
      <c r="JD36" s="13" t="str">
        <f>IF(COUNTIF(祝日一覧!$E$2:$E$142,JC36),"○",IF(JG36&lt;&gt;"","○",""))</f>
        <v/>
      </c>
      <c r="JE36" s="26"/>
      <c r="JF36" s="56" t="str">
        <f t="shared" si="98"/>
        <v/>
      </c>
      <c r="JG36" s="56"/>
      <c r="JH36" s="153"/>
      <c r="JI36" s="154"/>
      <c r="JJ36" s="9"/>
      <c r="JK36" s="169"/>
      <c r="JL36" s="19"/>
      <c r="JM36" s="9"/>
      <c r="JN36" s="18"/>
      <c r="JO36" s="72" t="str">
        <f t="shared" si="21"/>
        <v/>
      </c>
      <c r="JP36" s="16" t="str">
        <f>IF(JP35="","",IF(JP35=【別紙３】!$E$35,"",IF(MONTH(JP35)=MONTH(JP35+1),JP35+1,"")))</f>
        <v/>
      </c>
      <c r="JQ36" s="13" t="str">
        <f>IF(COUNTIF(祝日一覧!$E$2:$E$142,JP36),"○",IF(JT36&lt;&gt;"","○",""))</f>
        <v/>
      </c>
      <c r="JR36" s="26"/>
      <c r="JS36" s="56" t="str">
        <f t="shared" si="99"/>
        <v/>
      </c>
      <c r="JT36" s="56"/>
      <c r="JU36" s="153"/>
      <c r="JV36" s="154"/>
      <c r="JW36" s="9"/>
      <c r="JX36" s="169"/>
      <c r="JY36" s="19"/>
      <c r="JZ36" s="9"/>
      <c r="KA36" s="18"/>
      <c r="KB36" s="72" t="str">
        <f t="shared" si="22"/>
        <v/>
      </c>
      <c r="KC36" s="16" t="str">
        <f>IF(KC35="","",IF(KC35=【別紙３】!$E$35,"",IF(MONTH(KC35)=MONTH(KC35+1),KC35+1,"")))</f>
        <v/>
      </c>
      <c r="KD36" s="13" t="str">
        <f>IF(COUNTIF(祝日一覧!$E$2:$E$142,KC36),"○",IF(KG36&lt;&gt;"","○",""))</f>
        <v/>
      </c>
      <c r="KE36" s="26"/>
      <c r="KF36" s="56" t="str">
        <f t="shared" si="100"/>
        <v/>
      </c>
      <c r="KG36" s="56"/>
      <c r="KH36" s="153"/>
      <c r="KI36" s="154"/>
      <c r="KJ36" s="9"/>
      <c r="KK36" s="169"/>
      <c r="KL36" s="19"/>
      <c r="KM36" s="9"/>
      <c r="KN36" s="18"/>
      <c r="KO36" s="72" t="str">
        <f t="shared" si="23"/>
        <v/>
      </c>
      <c r="KP36" s="16" t="str">
        <f>IF(KP35="","",IF(KP35=【別紙３】!$E$35,"",IF(MONTH(KP35)=MONTH(KP35+1),KP35+1,"")))</f>
        <v/>
      </c>
      <c r="KQ36" s="13" t="str">
        <f>IF(COUNTIF(祝日一覧!$E$2:$E$142,KP36),"○",IF(KT36&lt;&gt;"","○",""))</f>
        <v/>
      </c>
      <c r="KR36" s="26"/>
      <c r="KS36" s="56" t="str">
        <f t="shared" si="101"/>
        <v/>
      </c>
      <c r="KT36" s="56"/>
      <c r="KU36" s="153"/>
      <c r="KV36" s="154"/>
      <c r="KW36" s="9"/>
      <c r="KX36" s="169"/>
      <c r="KY36" s="19"/>
      <c r="KZ36" s="9"/>
      <c r="LA36" s="18"/>
      <c r="LB36" s="72" t="str">
        <f t="shared" si="24"/>
        <v/>
      </c>
      <c r="LC36" s="16" t="str">
        <f>IF(LC35="","",IF(LC35=【別紙３】!$E$35,"",IF(MONTH(LC35)=MONTH(LC35+1),LC35+1,"")))</f>
        <v/>
      </c>
      <c r="LD36" s="13" t="str">
        <f>IF(COUNTIF(祝日一覧!$E$2:$E$142,LC36),"○",IF(LG36&lt;&gt;"","○",""))</f>
        <v/>
      </c>
      <c r="LE36" s="26"/>
      <c r="LF36" s="56" t="str">
        <f t="shared" si="102"/>
        <v/>
      </c>
      <c r="LG36" s="56"/>
      <c r="LH36" s="153"/>
      <c r="LI36" s="154"/>
      <c r="LJ36" s="9"/>
      <c r="LK36" s="169"/>
      <c r="LL36" s="19"/>
      <c r="LM36" s="9"/>
      <c r="LN36" s="18"/>
      <c r="LO36" s="72" t="str">
        <f t="shared" si="25"/>
        <v/>
      </c>
      <c r="LP36" s="16" t="str">
        <f>IF(LP35="","",IF(LP35=【別紙３】!$E$35,"",IF(MONTH(LP35)=MONTH(LP35+1),LP35+1,"")))</f>
        <v/>
      </c>
      <c r="LQ36" s="13" t="str">
        <f>IF(COUNTIF(祝日一覧!$E$2:$E$142,LP36),"○",IF(LT36&lt;&gt;"","○",""))</f>
        <v/>
      </c>
      <c r="LR36" s="26"/>
      <c r="LS36" s="56" t="str">
        <f t="shared" si="103"/>
        <v/>
      </c>
      <c r="LT36" s="56"/>
      <c r="LU36" s="153"/>
      <c r="LV36" s="154"/>
      <c r="LW36" s="9"/>
      <c r="LX36" s="169"/>
      <c r="LY36" s="19"/>
      <c r="LZ36" s="9"/>
      <c r="MA36" s="18"/>
      <c r="MB36" s="72" t="str">
        <f t="shared" si="26"/>
        <v/>
      </c>
      <c r="MC36" s="16" t="str">
        <f>IF(MC35="","",IF(MC35=【別紙３】!$E$35,"",IF(MONTH(MC35)=MONTH(MC35+1),MC35+1,"")))</f>
        <v/>
      </c>
      <c r="MD36" s="13" t="str">
        <f>IF(COUNTIF(祝日一覧!$E$2:$E$142,MC36),"○",IF(MG36&lt;&gt;"","○",""))</f>
        <v/>
      </c>
      <c r="ME36" s="26"/>
      <c r="MF36" s="56" t="str">
        <f t="shared" si="104"/>
        <v/>
      </c>
      <c r="MG36" s="56"/>
      <c r="MH36" s="153"/>
      <c r="MI36" s="154"/>
      <c r="MJ36" s="9"/>
      <c r="MK36" s="169"/>
      <c r="ML36" s="19"/>
      <c r="MM36" s="9"/>
      <c r="MN36" s="18"/>
      <c r="MO36" s="72" t="str">
        <f t="shared" si="27"/>
        <v/>
      </c>
      <c r="MP36" s="16" t="str">
        <f>IF(MP35="","",IF(MP35=【別紙３】!$E$35,"",IF(MONTH(MP35)=MONTH(MP35+1),MP35+1,"")))</f>
        <v/>
      </c>
      <c r="MQ36" s="13" t="str">
        <f>IF(COUNTIF(祝日一覧!$E$2:$E$142,MP36),"○",IF(MT36&lt;&gt;"","○",""))</f>
        <v/>
      </c>
      <c r="MR36" s="26"/>
      <c r="MS36" s="56" t="str">
        <f t="shared" si="105"/>
        <v/>
      </c>
      <c r="MT36" s="56"/>
      <c r="MU36" s="153"/>
      <c r="MV36" s="154"/>
      <c r="MW36" s="9"/>
      <c r="MX36" s="169"/>
      <c r="MY36" s="19"/>
      <c r="MZ36" s="9"/>
      <c r="NA36" s="18"/>
      <c r="NB36" s="72" t="str">
        <f t="shared" si="28"/>
        <v/>
      </c>
      <c r="NC36" s="16" t="str">
        <f>IF(NC35="","",IF(NC35=【別紙３】!$E$35,"",IF(MONTH(NC35)=MONTH(NC35+1),NC35+1,"")))</f>
        <v/>
      </c>
      <c r="ND36" s="13" t="str">
        <f>IF(COUNTIF(祝日一覧!$E$2:$E$142,NC36),"○",IF(NG36&lt;&gt;"","○",""))</f>
        <v/>
      </c>
      <c r="NE36" s="26"/>
      <c r="NF36" s="56" t="str">
        <f t="shared" si="106"/>
        <v/>
      </c>
      <c r="NG36" s="56"/>
      <c r="NH36" s="153"/>
      <c r="NI36" s="154"/>
      <c r="NJ36" s="9"/>
      <c r="NK36" s="169"/>
      <c r="NL36" s="19"/>
      <c r="NM36" s="9"/>
      <c r="NN36" s="18"/>
      <c r="NO36" s="72" t="str">
        <f t="shared" si="29"/>
        <v/>
      </c>
      <c r="NP36" s="16" t="str">
        <f>IF(NP35="","",IF(NP35=【別紙３】!$E$35,"",IF(MONTH(NP35)=MONTH(NP35+1),NP35+1,"")))</f>
        <v/>
      </c>
      <c r="NQ36" s="13" t="str">
        <f>IF(COUNTIF(祝日一覧!$E$2:$E$142,NP36),"○",IF(NT36&lt;&gt;"","○",""))</f>
        <v/>
      </c>
      <c r="NR36" s="26"/>
      <c r="NS36" s="56" t="str">
        <f t="shared" si="107"/>
        <v/>
      </c>
      <c r="NT36" s="56"/>
      <c r="NU36" s="153"/>
      <c r="NV36" s="154"/>
      <c r="NW36" s="9"/>
      <c r="NX36" s="169"/>
      <c r="NY36" s="19"/>
      <c r="NZ36" s="9"/>
      <c r="OA36" s="18"/>
      <c r="OB36" s="72" t="str">
        <f t="shared" si="30"/>
        <v/>
      </c>
      <c r="OC36" s="16" t="str">
        <f>IF(OC35="","",IF(OC35=【別紙３】!$E$35,"",IF(MONTH(OC35)=MONTH(OC35+1),OC35+1,"")))</f>
        <v/>
      </c>
      <c r="OD36" s="13" t="str">
        <f>IF(COUNTIF(祝日一覧!$E$2:$E$142,OC36),"○",IF(OG36&lt;&gt;"","○",""))</f>
        <v/>
      </c>
      <c r="OE36" s="26"/>
      <c r="OF36" s="56" t="str">
        <f t="shared" si="108"/>
        <v/>
      </c>
      <c r="OG36" s="56"/>
      <c r="OH36" s="153"/>
      <c r="OI36" s="154"/>
      <c r="OJ36" s="9"/>
      <c r="OK36" s="169"/>
      <c r="OL36" s="19"/>
      <c r="OM36" s="9"/>
      <c r="ON36" s="18"/>
      <c r="OO36" s="72" t="str">
        <f t="shared" si="31"/>
        <v/>
      </c>
      <c r="OP36" s="16" t="str">
        <f>IF(OP35="","",IF(OP35=【別紙３】!$E$35,"",IF(MONTH(OP35)=MONTH(OP35+1),OP35+1,"")))</f>
        <v/>
      </c>
      <c r="OQ36" s="13" t="str">
        <f>IF(COUNTIF(祝日一覧!$E$2:$E$142,OP36),"○",IF(OT36&lt;&gt;"","○",""))</f>
        <v/>
      </c>
      <c r="OR36" s="26"/>
      <c r="OS36" s="56" t="str">
        <f t="shared" si="109"/>
        <v/>
      </c>
      <c r="OT36" s="56"/>
      <c r="OU36" s="153"/>
      <c r="OV36" s="154"/>
      <c r="OW36" s="9"/>
      <c r="OX36" s="169"/>
      <c r="OY36" s="19"/>
      <c r="OZ36" s="9"/>
      <c r="PA36" s="18"/>
      <c r="PB36" s="72" t="str">
        <f t="shared" si="32"/>
        <v/>
      </c>
      <c r="PC36" s="16" t="str">
        <f>IF(PC35="","",IF(PC35=【別紙３】!$E$35,"",IF(MONTH(PC35)=MONTH(PC35+1),PC35+1,"")))</f>
        <v/>
      </c>
      <c r="PD36" s="13" t="str">
        <f>IF(COUNTIF(祝日一覧!$E$2:$E$142,PC36),"○",IF(PG36&lt;&gt;"","○",""))</f>
        <v/>
      </c>
      <c r="PE36" s="26"/>
      <c r="PF36" s="56" t="str">
        <f t="shared" si="110"/>
        <v/>
      </c>
      <c r="PG36" s="56"/>
      <c r="PH36" s="153"/>
      <c r="PI36" s="154"/>
      <c r="PJ36" s="9"/>
      <c r="PK36" s="169"/>
      <c r="PL36" s="19"/>
      <c r="PM36" s="9"/>
      <c r="PN36" s="18"/>
      <c r="PO36" s="72" t="str">
        <f t="shared" si="33"/>
        <v/>
      </c>
      <c r="PP36" s="16" t="str">
        <f>IF(PP35="","",IF(PP35=【別紙３】!$E$35,"",IF(MONTH(PP35)=MONTH(PP35+1),PP35+1,"")))</f>
        <v/>
      </c>
      <c r="PQ36" s="13" t="str">
        <f>IF(COUNTIF(祝日一覧!$E$2:$E$142,PP36),"○",IF(PT36&lt;&gt;"","○",""))</f>
        <v/>
      </c>
      <c r="PR36" s="26"/>
      <c r="PS36" s="56" t="str">
        <f t="shared" si="111"/>
        <v/>
      </c>
      <c r="PT36" s="56"/>
      <c r="PU36" s="153"/>
      <c r="PV36" s="154"/>
      <c r="PW36" s="9"/>
      <c r="PX36" s="169"/>
      <c r="PY36" s="19"/>
      <c r="PZ36" s="9"/>
      <c r="QA36" s="18"/>
      <c r="QB36" s="72" t="str">
        <f t="shared" si="34"/>
        <v/>
      </c>
      <c r="QC36" s="16" t="str">
        <f>IF(QC35="","",IF(QC35=【別紙３】!$E$35,"",IF(MONTH(QC35)=MONTH(QC35+1),QC35+1,"")))</f>
        <v/>
      </c>
      <c r="QD36" s="13" t="str">
        <f>IF(COUNTIF(祝日一覧!$E$2:$E$142,QC36),"○",IF(QG36&lt;&gt;"","○",""))</f>
        <v/>
      </c>
      <c r="QE36" s="26"/>
      <c r="QF36" s="56" t="str">
        <f t="shared" si="112"/>
        <v/>
      </c>
      <c r="QG36" s="56"/>
      <c r="QH36" s="153"/>
      <c r="QI36" s="154"/>
      <c r="QJ36" s="9"/>
      <c r="QK36" s="169"/>
      <c r="QL36" s="19"/>
      <c r="QM36" s="9"/>
      <c r="QN36" s="18"/>
      <c r="QO36" s="72" t="str">
        <f t="shared" si="35"/>
        <v/>
      </c>
      <c r="QP36" s="16" t="str">
        <f>IF(QP35="","",IF(QP35=【別紙３】!$E$35,"",IF(MONTH(QP35)=MONTH(QP35+1),QP35+1,"")))</f>
        <v/>
      </c>
      <c r="QQ36" s="13" t="str">
        <f>IF(COUNTIF(祝日一覧!$E$2:$E$142,QP36),"○",IF(QT36&lt;&gt;"","○",""))</f>
        <v/>
      </c>
      <c r="QR36" s="26"/>
      <c r="QS36" s="56" t="str">
        <f t="shared" si="113"/>
        <v/>
      </c>
      <c r="QT36" s="56"/>
      <c r="QU36" s="153"/>
      <c r="QV36" s="154"/>
      <c r="QW36" s="9"/>
      <c r="QX36" s="169"/>
      <c r="QY36" s="19"/>
      <c r="QZ36" s="9"/>
      <c r="RA36" s="18"/>
      <c r="RB36" s="72" t="str">
        <f t="shared" si="36"/>
        <v/>
      </c>
      <c r="RC36" s="16" t="str">
        <f>IF(RC35="","",IF(RC35=【別紙３】!$E$35,"",IF(MONTH(RC35)=MONTH(RC35+1),RC35+1,"")))</f>
        <v/>
      </c>
      <c r="RD36" s="13" t="str">
        <f>IF(COUNTIF(祝日一覧!$E$2:$E$142,RC36),"○",IF(RG36&lt;&gt;"","○",""))</f>
        <v/>
      </c>
      <c r="RE36" s="26"/>
      <c r="RF36" s="56" t="str">
        <f t="shared" si="114"/>
        <v/>
      </c>
      <c r="RG36" s="56"/>
      <c r="RH36" s="153"/>
      <c r="RI36" s="154"/>
      <c r="RJ36" s="9"/>
      <c r="RK36" s="169"/>
      <c r="RL36" s="19"/>
      <c r="RM36" s="9"/>
      <c r="RN36" s="18"/>
      <c r="RO36" s="72" t="str">
        <f t="shared" si="37"/>
        <v/>
      </c>
      <c r="RP36" s="16" t="str">
        <f>IF(RP35="","",IF(RP35=【別紙３】!$E$35,"",IF(MONTH(RP35)=MONTH(RP35+1),RP35+1,"")))</f>
        <v/>
      </c>
      <c r="RQ36" s="13" t="str">
        <f>IF(COUNTIF(祝日一覧!$E$2:$E$142,RP36),"○",IF(RT36&lt;&gt;"","○",""))</f>
        <v/>
      </c>
      <c r="RR36" s="26"/>
      <c r="RS36" s="56" t="str">
        <f t="shared" si="115"/>
        <v/>
      </c>
      <c r="RT36" s="56"/>
      <c r="RU36" s="153"/>
      <c r="RV36" s="154"/>
      <c r="RW36" s="9"/>
      <c r="RX36" s="169"/>
      <c r="RY36" s="19"/>
      <c r="RZ36" s="9"/>
      <c r="SA36" s="18"/>
      <c r="SB36" s="72" t="str">
        <f t="shared" si="38"/>
        <v/>
      </c>
      <c r="SC36" s="16" t="str">
        <f>IF(SC35="","",IF(SC35=【別紙３】!$E$35,"",IF(MONTH(SC35)=MONTH(SC35+1),SC35+1,"")))</f>
        <v/>
      </c>
      <c r="SD36" s="13" t="str">
        <f>IF(COUNTIF(祝日一覧!$E$2:$E$142,SC36),"○",IF(SG36&lt;&gt;"","○",""))</f>
        <v/>
      </c>
      <c r="SE36" s="26"/>
      <c r="SF36" s="56" t="str">
        <f t="shared" si="116"/>
        <v/>
      </c>
      <c r="SG36" s="56"/>
      <c r="SH36" s="153"/>
      <c r="SI36" s="154"/>
      <c r="SJ36" s="9"/>
      <c r="SK36" s="169"/>
      <c r="SL36" s="19"/>
      <c r="SM36" s="9"/>
    </row>
    <row r="37" spans="1:507" ht="15.6" customHeight="1">
      <c r="A37" s="18"/>
      <c r="B37" s="15" t="str">
        <f t="shared" si="0"/>
        <v/>
      </c>
      <c r="C37" s="16" t="str">
        <f t="shared" si="78"/>
        <v/>
      </c>
      <c r="D37" s="13" t="str">
        <f>IF(COUNTIF(祝日一覧!$E$2:$E$142,C37),"○",IF(G37&lt;&gt;"","○",""))</f>
        <v/>
      </c>
      <c r="E37" s="27"/>
      <c r="F37" s="56" t="str">
        <f t="shared" si="39"/>
        <v/>
      </c>
      <c r="G37" s="56"/>
      <c r="H37" s="153"/>
      <c r="I37" s="154"/>
      <c r="J37" s="54"/>
      <c r="K37" s="168"/>
      <c r="L37" s="19"/>
      <c r="M37" s="9"/>
      <c r="N37" s="18"/>
      <c r="O37" s="15" t="str">
        <f t="shared" si="1"/>
        <v>日</v>
      </c>
      <c r="P37" s="16">
        <f>IF(P36="","",IF(P36=【別紙３】!$E$35,"",IF(MONTH(P36)=MONTH(P36+1),P36+1,"")))</f>
        <v>44437</v>
      </c>
      <c r="Q37" s="13" t="str">
        <f>IF(COUNTIF(祝日一覧!$E$2:$E$142,P37),"○",IF(T37&lt;&gt;"","○",""))</f>
        <v/>
      </c>
      <c r="R37" s="26"/>
      <c r="S37" s="56" t="str">
        <f t="shared" si="79"/>
        <v>○</v>
      </c>
      <c r="T37" s="56"/>
      <c r="U37" s="153"/>
      <c r="V37" s="154"/>
      <c r="W37" s="9"/>
      <c r="X37" s="168"/>
      <c r="Y37" s="19"/>
      <c r="Z37" s="9"/>
      <c r="AA37" s="18"/>
      <c r="AB37" s="15" t="str">
        <f t="shared" si="2"/>
        <v>水</v>
      </c>
      <c r="AC37" s="16">
        <f>IF(AC36="","",IF(AC36=【別紙３】!$E$35,"",IF(MONTH(AC36)=MONTH(AC36+1),AC36+1,"")))</f>
        <v>44468</v>
      </c>
      <c r="AD37" s="13" t="str">
        <f>IF(COUNTIF(祝日一覧!$E$2:$E$142,AC37),"○",IF(AG37&lt;&gt;"","○",""))</f>
        <v/>
      </c>
      <c r="AE37" s="27"/>
      <c r="AF37" s="56" t="str">
        <f t="shared" si="80"/>
        <v/>
      </c>
      <c r="AG37" s="56"/>
      <c r="AH37" s="153"/>
      <c r="AI37" s="154"/>
      <c r="AJ37" s="9"/>
      <c r="AK37" s="168"/>
      <c r="AL37" s="19"/>
      <c r="AM37" s="9"/>
      <c r="AN37" s="18"/>
      <c r="AO37" s="15" t="str">
        <f t="shared" si="3"/>
        <v>金</v>
      </c>
      <c r="AP37" s="16">
        <f>IF(AP36="","",IF(AP36=【別紙３】!$E$35,"",IF(MONTH(AP36)=MONTH(AP36+1),AP36+1,"")))</f>
        <v>44498</v>
      </c>
      <c r="AQ37" s="13" t="str">
        <f>IF(COUNTIF(祝日一覧!$E$2:$E$142,AP37),"○",IF(AT37&lt;&gt;"","○",""))</f>
        <v/>
      </c>
      <c r="AR37" s="27"/>
      <c r="AS37" s="56" t="str">
        <f t="shared" si="81"/>
        <v/>
      </c>
      <c r="AT37" s="56"/>
      <c r="AU37" s="153"/>
      <c r="AV37" s="154"/>
      <c r="AW37" s="9"/>
      <c r="AX37" s="168"/>
      <c r="AY37" s="19"/>
      <c r="AZ37" s="9"/>
      <c r="BA37" s="18"/>
      <c r="BB37" s="15" t="str">
        <f t="shared" si="4"/>
        <v>月</v>
      </c>
      <c r="BC37" s="16">
        <f>IF(BC36="","",IF(BC36=【別紙３】!$E$35,"",IF(MONTH(BC36)=MONTH(BC36+1),BC36+1,"")))</f>
        <v>44529</v>
      </c>
      <c r="BD37" s="13" t="str">
        <f>IF(COUNTIF(祝日一覧!$E$2:$E$142,BC37),"○",IF(BG37&lt;&gt;"","○",""))</f>
        <v/>
      </c>
      <c r="BE37" s="27"/>
      <c r="BF37" s="56" t="str">
        <f t="shared" si="82"/>
        <v/>
      </c>
      <c r="BG37" s="56"/>
      <c r="BH37" s="153"/>
      <c r="BI37" s="154"/>
      <c r="BJ37" s="9"/>
      <c r="BK37" s="168"/>
      <c r="BL37" s="19"/>
      <c r="BM37" s="9"/>
      <c r="BN37" s="18"/>
      <c r="BO37" s="15" t="str">
        <f t="shared" si="5"/>
        <v>水</v>
      </c>
      <c r="BP37" s="16">
        <f>IF(BP36="","",IF(BP36=【別紙３】!$E$35,"",IF(MONTH(BP36)=MONTH(BP36+1),BP36+1,"")))</f>
        <v>44559</v>
      </c>
      <c r="BQ37" s="13" t="str">
        <f>IF(COUNTIF(祝日一覧!$E$2:$E$142,BP37),"○",IF(BT37&lt;&gt;"","○",""))</f>
        <v>○</v>
      </c>
      <c r="BR37" s="27"/>
      <c r="BS37" s="56" t="str">
        <f t="shared" si="83"/>
        <v/>
      </c>
      <c r="BT37" s="56"/>
      <c r="BU37" s="153"/>
      <c r="BV37" s="154"/>
      <c r="BW37" s="9"/>
      <c r="BX37" s="168"/>
      <c r="BY37" s="19"/>
      <c r="BZ37" s="9"/>
      <c r="CA37" s="18"/>
      <c r="CB37" s="15" t="str">
        <f t="shared" si="6"/>
        <v/>
      </c>
      <c r="CC37" s="16" t="str">
        <f>IF(CC36="","",IF(CC36=【別紙３】!$E$35,"",IF(MONTH(CC36)=MONTH(CC36+1),CC36+1,"")))</f>
        <v/>
      </c>
      <c r="CD37" s="13" t="str">
        <f>IF(COUNTIF(祝日一覧!$E$2:$E$142,CC37),"○",IF(CG37&lt;&gt;"","○",""))</f>
        <v/>
      </c>
      <c r="CE37" s="27"/>
      <c r="CF37" s="56" t="str">
        <f t="shared" si="84"/>
        <v/>
      </c>
      <c r="CG37" s="56"/>
      <c r="CH37" s="153"/>
      <c r="CI37" s="154"/>
      <c r="CJ37" s="9"/>
      <c r="CK37" s="168"/>
      <c r="CL37" s="19"/>
      <c r="CM37" s="9"/>
      <c r="CN37" s="18"/>
      <c r="CO37" s="15" t="str">
        <f t="shared" si="7"/>
        <v/>
      </c>
      <c r="CP37" s="16" t="str">
        <f>IF(CP36="","",IF(CP36=【別紙３】!$E$35,"",IF(MONTH(CP36)=MONTH(CP36+1),CP36+1,"")))</f>
        <v/>
      </c>
      <c r="CQ37" s="13" t="str">
        <f>IF(COUNTIF(祝日一覧!$E$2:$E$142,CP37),"○",IF(CT37&lt;&gt;"","○",""))</f>
        <v/>
      </c>
      <c r="CR37" s="27"/>
      <c r="CS37" s="56" t="str">
        <f t="shared" si="85"/>
        <v/>
      </c>
      <c r="CT37" s="56"/>
      <c r="CU37" s="153"/>
      <c r="CV37" s="154"/>
      <c r="CW37" s="9"/>
      <c r="CX37" s="168"/>
      <c r="CY37" s="19"/>
      <c r="CZ37" s="9"/>
      <c r="DA37" s="18"/>
      <c r="DB37" s="15" t="str">
        <f t="shared" si="8"/>
        <v/>
      </c>
      <c r="DC37" s="16" t="str">
        <f>IF(DC36="","",IF(DC36=【別紙３】!$E$35,"",IF(MONTH(DC36)=MONTH(DC36+1),DC36+1,"")))</f>
        <v/>
      </c>
      <c r="DD37" s="13" t="str">
        <f>IF(COUNTIF(祝日一覧!$E$2:$E$142,DC37),"○",IF(DG37&lt;&gt;"","○",""))</f>
        <v/>
      </c>
      <c r="DE37" s="27"/>
      <c r="DF37" s="56" t="str">
        <f t="shared" si="86"/>
        <v/>
      </c>
      <c r="DG37" s="56"/>
      <c r="DH37" s="153"/>
      <c r="DI37" s="154"/>
      <c r="DJ37" s="9"/>
      <c r="DK37" s="168"/>
      <c r="DL37" s="19"/>
      <c r="DM37" s="9"/>
      <c r="DN37" s="18"/>
      <c r="DO37" s="15" t="str">
        <f t="shared" si="9"/>
        <v/>
      </c>
      <c r="DP37" s="16" t="str">
        <f>IF(DP36="","",IF(DP36=【別紙３】!$E$35,"",IF(MONTH(DP36)=MONTH(DP36+1),DP36+1,"")))</f>
        <v/>
      </c>
      <c r="DQ37" s="13" t="str">
        <f>IF(COUNTIF(祝日一覧!$E$2:$E$142,DP37),"○",IF(DT37&lt;&gt;"","○",""))</f>
        <v/>
      </c>
      <c r="DR37" s="27"/>
      <c r="DS37" s="56" t="str">
        <f t="shared" si="87"/>
        <v/>
      </c>
      <c r="DT37" s="56"/>
      <c r="DU37" s="153"/>
      <c r="DV37" s="154"/>
      <c r="DW37" s="9"/>
      <c r="DX37" s="168"/>
      <c r="DY37" s="19"/>
      <c r="DZ37" s="9"/>
      <c r="EA37" s="18"/>
      <c r="EB37" s="15" t="str">
        <f t="shared" si="10"/>
        <v/>
      </c>
      <c r="EC37" s="16" t="str">
        <f>IF(EC36="","",IF(EC36=【別紙３】!$E$35,"",IF(MONTH(EC36)=MONTH(EC36+1),EC36+1,"")))</f>
        <v/>
      </c>
      <c r="ED37" s="13" t="str">
        <f>IF(COUNTIF(祝日一覧!$E$2:$E$142,EC37),"○",IF(EG37&lt;&gt;"","○",""))</f>
        <v/>
      </c>
      <c r="EE37" s="27"/>
      <c r="EF37" s="56" t="str">
        <f t="shared" si="88"/>
        <v/>
      </c>
      <c r="EG37" s="56"/>
      <c r="EH37" s="153"/>
      <c r="EI37" s="154"/>
      <c r="EJ37" s="9"/>
      <c r="EK37" s="168"/>
      <c r="EL37" s="19"/>
      <c r="EM37" s="9"/>
      <c r="EN37" s="18"/>
      <c r="EO37" s="15" t="str">
        <f t="shared" si="11"/>
        <v/>
      </c>
      <c r="EP37" s="16" t="str">
        <f>IF(EP36="","",IF(EP36=【別紙３】!$E$35,"",IF(MONTH(EP36)=MONTH(EP36+1),EP36+1,"")))</f>
        <v/>
      </c>
      <c r="EQ37" s="13" t="str">
        <f>IF(COUNTIF(祝日一覧!$E$2:$E$142,EP37),"○",IF(ET37&lt;&gt;"","○",""))</f>
        <v/>
      </c>
      <c r="ER37" s="27"/>
      <c r="ES37" s="56" t="str">
        <f t="shared" si="89"/>
        <v/>
      </c>
      <c r="ET37" s="56"/>
      <c r="EU37" s="153"/>
      <c r="EV37" s="154"/>
      <c r="EW37" s="9"/>
      <c r="EX37" s="168"/>
      <c r="EY37" s="19"/>
      <c r="EZ37" s="9"/>
      <c r="FA37" s="18"/>
      <c r="FB37" s="15" t="str">
        <f t="shared" si="12"/>
        <v/>
      </c>
      <c r="FC37" s="16" t="str">
        <f>IF(FC36="","",IF(FC36=【別紙３】!$E$35,"",IF(MONTH(FC36)=MONTH(FC36+1),FC36+1,"")))</f>
        <v/>
      </c>
      <c r="FD37" s="13" t="str">
        <f>IF(COUNTIF(祝日一覧!$E$2:$E$142,FC37),"○",IF(FG37&lt;&gt;"","○",""))</f>
        <v/>
      </c>
      <c r="FE37" s="27"/>
      <c r="FF37" s="56" t="str">
        <f t="shared" si="90"/>
        <v/>
      </c>
      <c r="FG37" s="56"/>
      <c r="FH37" s="153"/>
      <c r="FI37" s="154"/>
      <c r="FJ37" s="9"/>
      <c r="FK37" s="168"/>
      <c r="FL37" s="19"/>
      <c r="FM37" s="9"/>
      <c r="FN37" s="18"/>
      <c r="FO37" s="15" t="str">
        <f t="shared" si="13"/>
        <v/>
      </c>
      <c r="FP37" s="16" t="str">
        <f>IF(FP36="","",IF(FP36=【別紙３】!$E$35,"",IF(MONTH(FP36)=MONTH(FP36+1),FP36+1,"")))</f>
        <v/>
      </c>
      <c r="FQ37" s="13" t="str">
        <f>IF(COUNTIF(祝日一覧!$E$2:$E$142,FP37),"○",IF(FT37&lt;&gt;"","○",""))</f>
        <v/>
      </c>
      <c r="FR37" s="27"/>
      <c r="FS37" s="56" t="str">
        <f t="shared" si="91"/>
        <v/>
      </c>
      <c r="FT37" s="56"/>
      <c r="FU37" s="153"/>
      <c r="FV37" s="154"/>
      <c r="FW37" s="9"/>
      <c r="FX37" s="168"/>
      <c r="FY37" s="19"/>
      <c r="FZ37" s="9"/>
      <c r="GA37" s="18"/>
      <c r="GB37" s="15" t="str">
        <f t="shared" si="14"/>
        <v/>
      </c>
      <c r="GC37" s="16" t="str">
        <f>IF(GC36="","",IF(GC36=【別紙３】!$E$35,"",IF(MONTH(GC36)=MONTH(GC36+1),GC36+1,"")))</f>
        <v/>
      </c>
      <c r="GD37" s="13" t="str">
        <f>IF(COUNTIF(祝日一覧!$E$2:$E$142,GC37),"○",IF(GG37&lt;&gt;"","○",""))</f>
        <v/>
      </c>
      <c r="GE37" s="26"/>
      <c r="GF37" s="56" t="str">
        <f t="shared" si="92"/>
        <v/>
      </c>
      <c r="GG37" s="56"/>
      <c r="GH37" s="153"/>
      <c r="GI37" s="154"/>
      <c r="GJ37" s="9"/>
      <c r="GK37" s="168"/>
      <c r="GL37" s="19"/>
      <c r="GM37" s="9"/>
      <c r="GN37" s="18"/>
      <c r="GO37" s="15" t="str">
        <f t="shared" si="15"/>
        <v/>
      </c>
      <c r="GP37" s="16" t="str">
        <f>IF(GP36="","",IF(GP36=【別紙３】!$E$35,"",IF(MONTH(GP36)=MONTH(GP36+1),GP36+1,"")))</f>
        <v/>
      </c>
      <c r="GQ37" s="13" t="str">
        <f>IF(COUNTIF(祝日一覧!$E$2:$E$142,GP37),"○",IF(GT37&lt;&gt;"","○",""))</f>
        <v/>
      </c>
      <c r="GR37" s="26"/>
      <c r="GS37" s="56" t="str">
        <f t="shared" si="93"/>
        <v/>
      </c>
      <c r="GT37" s="56"/>
      <c r="GU37" s="153"/>
      <c r="GV37" s="154"/>
      <c r="GW37" s="9"/>
      <c r="GX37" s="168"/>
      <c r="GY37" s="19"/>
      <c r="GZ37" s="9"/>
      <c r="HA37" s="18"/>
      <c r="HB37" s="15" t="str">
        <f t="shared" si="16"/>
        <v/>
      </c>
      <c r="HC37" s="16" t="str">
        <f>IF(HC36="","",IF(HC36=【別紙３】!$E$35,"",IF(MONTH(HC36)=MONTH(HC36+1),HC36+1,"")))</f>
        <v/>
      </c>
      <c r="HD37" s="13" t="str">
        <f>IF(COUNTIF(祝日一覧!$E$2:$E$142,HC37),"○",IF(HG37&lt;&gt;"","○",""))</f>
        <v/>
      </c>
      <c r="HE37" s="27"/>
      <c r="HF37" s="56" t="str">
        <f t="shared" si="94"/>
        <v/>
      </c>
      <c r="HG37" s="56"/>
      <c r="HH37" s="153"/>
      <c r="HI37" s="154"/>
      <c r="HJ37" s="9"/>
      <c r="HK37" s="168"/>
      <c r="HL37" s="19"/>
      <c r="HM37" s="9"/>
      <c r="HN37" s="18"/>
      <c r="HO37" s="72" t="str">
        <f t="shared" si="17"/>
        <v/>
      </c>
      <c r="HP37" s="16" t="str">
        <f>IF(HP36="","",IF(HP36=【別紙３】!$E$35,"",IF(MONTH(HP36)=MONTH(HP36+1),HP36+1,"")))</f>
        <v/>
      </c>
      <c r="HQ37" s="13" t="str">
        <f>IF(COUNTIF(祝日一覧!$E$2:$E$142,HP37),"○",IF(HT37&lt;&gt;"","○",""))</f>
        <v/>
      </c>
      <c r="HR37" s="26"/>
      <c r="HS37" s="56" t="str">
        <f t="shared" si="95"/>
        <v/>
      </c>
      <c r="HT37" s="56"/>
      <c r="HU37" s="153"/>
      <c r="HV37" s="154"/>
      <c r="HW37" s="9"/>
      <c r="HX37" s="168"/>
      <c r="HY37" s="19"/>
      <c r="HZ37" s="9"/>
      <c r="IA37" s="18"/>
      <c r="IB37" s="72" t="str">
        <f t="shared" si="18"/>
        <v/>
      </c>
      <c r="IC37" s="16" t="str">
        <f>IF(IC36="","",IF(IC36=【別紙３】!$E$35,"",IF(MONTH(IC36)=MONTH(IC36+1),IC36+1,"")))</f>
        <v/>
      </c>
      <c r="ID37" s="13" t="str">
        <f>IF(COUNTIF(祝日一覧!$E$2:$E$142,IC37),"○",IF(IG37&lt;&gt;"","○",""))</f>
        <v/>
      </c>
      <c r="IE37" s="26"/>
      <c r="IF37" s="56" t="str">
        <f t="shared" si="96"/>
        <v/>
      </c>
      <c r="IG37" s="56"/>
      <c r="IH37" s="153"/>
      <c r="II37" s="154"/>
      <c r="IJ37" s="9"/>
      <c r="IK37" s="168"/>
      <c r="IL37" s="19"/>
      <c r="IM37" s="9"/>
      <c r="IN37" s="18"/>
      <c r="IO37" s="72" t="str">
        <f t="shared" si="19"/>
        <v/>
      </c>
      <c r="IP37" s="16" t="str">
        <f>IF(IP36="","",IF(IP36=【別紙３】!$E$35,"",IF(MONTH(IP36)=MONTH(IP36+1),IP36+1,"")))</f>
        <v/>
      </c>
      <c r="IQ37" s="13" t="str">
        <f>IF(COUNTIF(祝日一覧!$E$2:$E$142,IP37),"○",IF(IT37&lt;&gt;"","○",""))</f>
        <v/>
      </c>
      <c r="IR37" s="26"/>
      <c r="IS37" s="56" t="str">
        <f t="shared" si="97"/>
        <v/>
      </c>
      <c r="IT37" s="56"/>
      <c r="IU37" s="153"/>
      <c r="IV37" s="154"/>
      <c r="IW37" s="9"/>
      <c r="IX37" s="168"/>
      <c r="IY37" s="19"/>
      <c r="IZ37" s="9"/>
      <c r="JA37" s="18"/>
      <c r="JB37" s="72" t="str">
        <f t="shared" si="20"/>
        <v/>
      </c>
      <c r="JC37" s="16" t="str">
        <f>IF(JC36="","",IF(JC36=【別紙３】!$E$35,"",IF(MONTH(JC36)=MONTH(JC36+1),JC36+1,"")))</f>
        <v/>
      </c>
      <c r="JD37" s="13" t="str">
        <f>IF(COUNTIF(祝日一覧!$E$2:$E$142,JC37),"○",IF(JG37&lt;&gt;"","○",""))</f>
        <v/>
      </c>
      <c r="JE37" s="26"/>
      <c r="JF37" s="56" t="str">
        <f t="shared" si="98"/>
        <v/>
      </c>
      <c r="JG37" s="56"/>
      <c r="JH37" s="153"/>
      <c r="JI37" s="154"/>
      <c r="JJ37" s="9"/>
      <c r="JK37" s="168"/>
      <c r="JL37" s="19"/>
      <c r="JM37" s="9"/>
      <c r="JN37" s="18"/>
      <c r="JO37" s="72" t="str">
        <f t="shared" si="21"/>
        <v/>
      </c>
      <c r="JP37" s="16" t="str">
        <f>IF(JP36="","",IF(JP36=【別紙３】!$E$35,"",IF(MONTH(JP36)=MONTH(JP36+1),JP36+1,"")))</f>
        <v/>
      </c>
      <c r="JQ37" s="13" t="str">
        <f>IF(COUNTIF(祝日一覧!$E$2:$E$142,JP37),"○",IF(JT37&lt;&gt;"","○",""))</f>
        <v/>
      </c>
      <c r="JR37" s="26"/>
      <c r="JS37" s="56" t="str">
        <f t="shared" si="99"/>
        <v/>
      </c>
      <c r="JT37" s="56"/>
      <c r="JU37" s="153"/>
      <c r="JV37" s="154"/>
      <c r="JW37" s="9"/>
      <c r="JX37" s="168"/>
      <c r="JY37" s="19"/>
      <c r="JZ37" s="9"/>
      <c r="KA37" s="18"/>
      <c r="KB37" s="72" t="str">
        <f t="shared" si="22"/>
        <v/>
      </c>
      <c r="KC37" s="16" t="str">
        <f>IF(KC36="","",IF(KC36=【別紙３】!$E$35,"",IF(MONTH(KC36)=MONTH(KC36+1),KC36+1,"")))</f>
        <v/>
      </c>
      <c r="KD37" s="13" t="str">
        <f>IF(COUNTIF(祝日一覧!$E$2:$E$142,KC37),"○",IF(KG37&lt;&gt;"","○",""))</f>
        <v/>
      </c>
      <c r="KE37" s="26"/>
      <c r="KF37" s="56" t="str">
        <f t="shared" si="100"/>
        <v/>
      </c>
      <c r="KG37" s="56"/>
      <c r="KH37" s="153"/>
      <c r="KI37" s="154"/>
      <c r="KJ37" s="9"/>
      <c r="KK37" s="168"/>
      <c r="KL37" s="19"/>
      <c r="KM37" s="9"/>
      <c r="KN37" s="18"/>
      <c r="KO37" s="72" t="str">
        <f t="shared" si="23"/>
        <v/>
      </c>
      <c r="KP37" s="16" t="str">
        <f>IF(KP36="","",IF(KP36=【別紙３】!$E$35,"",IF(MONTH(KP36)=MONTH(KP36+1),KP36+1,"")))</f>
        <v/>
      </c>
      <c r="KQ37" s="13" t="str">
        <f>IF(COUNTIF(祝日一覧!$E$2:$E$142,KP37),"○",IF(KT37&lt;&gt;"","○",""))</f>
        <v/>
      </c>
      <c r="KR37" s="26"/>
      <c r="KS37" s="56" t="str">
        <f t="shared" si="101"/>
        <v/>
      </c>
      <c r="KT37" s="56"/>
      <c r="KU37" s="153"/>
      <c r="KV37" s="154"/>
      <c r="KW37" s="9"/>
      <c r="KX37" s="168"/>
      <c r="KY37" s="19"/>
      <c r="KZ37" s="9"/>
      <c r="LA37" s="18"/>
      <c r="LB37" s="72" t="str">
        <f t="shared" si="24"/>
        <v/>
      </c>
      <c r="LC37" s="16" t="str">
        <f>IF(LC36="","",IF(LC36=【別紙３】!$E$35,"",IF(MONTH(LC36)=MONTH(LC36+1),LC36+1,"")))</f>
        <v/>
      </c>
      <c r="LD37" s="13" t="str">
        <f>IF(COUNTIF(祝日一覧!$E$2:$E$142,LC37),"○",IF(LG37&lt;&gt;"","○",""))</f>
        <v/>
      </c>
      <c r="LE37" s="26"/>
      <c r="LF37" s="56" t="str">
        <f t="shared" si="102"/>
        <v/>
      </c>
      <c r="LG37" s="56"/>
      <c r="LH37" s="153"/>
      <c r="LI37" s="154"/>
      <c r="LJ37" s="9"/>
      <c r="LK37" s="168"/>
      <c r="LL37" s="19"/>
      <c r="LM37" s="9"/>
      <c r="LN37" s="18"/>
      <c r="LO37" s="72" t="str">
        <f t="shared" si="25"/>
        <v/>
      </c>
      <c r="LP37" s="16" t="str">
        <f>IF(LP36="","",IF(LP36=【別紙３】!$E$35,"",IF(MONTH(LP36)=MONTH(LP36+1),LP36+1,"")))</f>
        <v/>
      </c>
      <c r="LQ37" s="13" t="str">
        <f>IF(COUNTIF(祝日一覧!$E$2:$E$142,LP37),"○",IF(LT37&lt;&gt;"","○",""))</f>
        <v/>
      </c>
      <c r="LR37" s="26"/>
      <c r="LS37" s="56" t="str">
        <f t="shared" si="103"/>
        <v/>
      </c>
      <c r="LT37" s="56"/>
      <c r="LU37" s="153"/>
      <c r="LV37" s="154"/>
      <c r="LW37" s="9"/>
      <c r="LX37" s="168"/>
      <c r="LY37" s="19"/>
      <c r="LZ37" s="9"/>
      <c r="MA37" s="18"/>
      <c r="MB37" s="72" t="str">
        <f t="shared" si="26"/>
        <v/>
      </c>
      <c r="MC37" s="16" t="str">
        <f>IF(MC36="","",IF(MC36=【別紙３】!$E$35,"",IF(MONTH(MC36)=MONTH(MC36+1),MC36+1,"")))</f>
        <v/>
      </c>
      <c r="MD37" s="13" t="str">
        <f>IF(COUNTIF(祝日一覧!$E$2:$E$142,MC37),"○",IF(MG37&lt;&gt;"","○",""))</f>
        <v/>
      </c>
      <c r="ME37" s="26"/>
      <c r="MF37" s="56" t="str">
        <f t="shared" si="104"/>
        <v/>
      </c>
      <c r="MG37" s="56"/>
      <c r="MH37" s="153"/>
      <c r="MI37" s="154"/>
      <c r="MJ37" s="9"/>
      <c r="MK37" s="168"/>
      <c r="ML37" s="19"/>
      <c r="MM37" s="9"/>
      <c r="MN37" s="18"/>
      <c r="MO37" s="72" t="str">
        <f t="shared" si="27"/>
        <v/>
      </c>
      <c r="MP37" s="16" t="str">
        <f>IF(MP36="","",IF(MP36=【別紙３】!$E$35,"",IF(MONTH(MP36)=MONTH(MP36+1),MP36+1,"")))</f>
        <v/>
      </c>
      <c r="MQ37" s="13" t="str">
        <f>IF(COUNTIF(祝日一覧!$E$2:$E$142,MP37),"○",IF(MT37&lt;&gt;"","○",""))</f>
        <v/>
      </c>
      <c r="MR37" s="26"/>
      <c r="MS37" s="56" t="str">
        <f t="shared" si="105"/>
        <v/>
      </c>
      <c r="MT37" s="56"/>
      <c r="MU37" s="153"/>
      <c r="MV37" s="154"/>
      <c r="MW37" s="9"/>
      <c r="MX37" s="168"/>
      <c r="MY37" s="19"/>
      <c r="MZ37" s="9"/>
      <c r="NA37" s="18"/>
      <c r="NB37" s="72" t="str">
        <f t="shared" si="28"/>
        <v/>
      </c>
      <c r="NC37" s="16" t="str">
        <f>IF(NC36="","",IF(NC36=【別紙３】!$E$35,"",IF(MONTH(NC36)=MONTH(NC36+1),NC36+1,"")))</f>
        <v/>
      </c>
      <c r="ND37" s="13" t="str">
        <f>IF(COUNTIF(祝日一覧!$E$2:$E$142,NC37),"○",IF(NG37&lt;&gt;"","○",""))</f>
        <v/>
      </c>
      <c r="NE37" s="26"/>
      <c r="NF37" s="56" t="str">
        <f t="shared" si="106"/>
        <v/>
      </c>
      <c r="NG37" s="56"/>
      <c r="NH37" s="153"/>
      <c r="NI37" s="154"/>
      <c r="NJ37" s="9"/>
      <c r="NK37" s="168"/>
      <c r="NL37" s="19"/>
      <c r="NM37" s="9"/>
      <c r="NN37" s="18"/>
      <c r="NO37" s="72" t="str">
        <f t="shared" si="29"/>
        <v/>
      </c>
      <c r="NP37" s="16" t="str">
        <f>IF(NP36="","",IF(NP36=【別紙３】!$E$35,"",IF(MONTH(NP36)=MONTH(NP36+1),NP36+1,"")))</f>
        <v/>
      </c>
      <c r="NQ37" s="13" t="str">
        <f>IF(COUNTIF(祝日一覧!$E$2:$E$142,NP37),"○",IF(NT37&lt;&gt;"","○",""))</f>
        <v/>
      </c>
      <c r="NR37" s="26"/>
      <c r="NS37" s="56" t="str">
        <f t="shared" si="107"/>
        <v/>
      </c>
      <c r="NT37" s="56"/>
      <c r="NU37" s="153"/>
      <c r="NV37" s="154"/>
      <c r="NW37" s="9"/>
      <c r="NX37" s="168"/>
      <c r="NY37" s="19"/>
      <c r="NZ37" s="9"/>
      <c r="OA37" s="18"/>
      <c r="OB37" s="72" t="str">
        <f t="shared" si="30"/>
        <v/>
      </c>
      <c r="OC37" s="16" t="str">
        <f>IF(OC36="","",IF(OC36=【別紙３】!$E$35,"",IF(MONTH(OC36)=MONTH(OC36+1),OC36+1,"")))</f>
        <v/>
      </c>
      <c r="OD37" s="13" t="str">
        <f>IF(COUNTIF(祝日一覧!$E$2:$E$142,OC37),"○",IF(OG37&lt;&gt;"","○",""))</f>
        <v/>
      </c>
      <c r="OE37" s="26"/>
      <c r="OF37" s="56" t="str">
        <f t="shared" si="108"/>
        <v/>
      </c>
      <c r="OG37" s="56"/>
      <c r="OH37" s="153"/>
      <c r="OI37" s="154"/>
      <c r="OJ37" s="9"/>
      <c r="OK37" s="168"/>
      <c r="OL37" s="19"/>
      <c r="OM37" s="9"/>
      <c r="ON37" s="18"/>
      <c r="OO37" s="72" t="str">
        <f t="shared" si="31"/>
        <v/>
      </c>
      <c r="OP37" s="16" t="str">
        <f>IF(OP36="","",IF(OP36=【別紙３】!$E$35,"",IF(MONTH(OP36)=MONTH(OP36+1),OP36+1,"")))</f>
        <v/>
      </c>
      <c r="OQ37" s="13" t="str">
        <f>IF(COUNTIF(祝日一覧!$E$2:$E$142,OP37),"○",IF(OT37&lt;&gt;"","○",""))</f>
        <v/>
      </c>
      <c r="OR37" s="26"/>
      <c r="OS37" s="56" t="str">
        <f t="shared" si="109"/>
        <v/>
      </c>
      <c r="OT37" s="56"/>
      <c r="OU37" s="153"/>
      <c r="OV37" s="154"/>
      <c r="OW37" s="9"/>
      <c r="OX37" s="168"/>
      <c r="OY37" s="19"/>
      <c r="OZ37" s="9"/>
      <c r="PA37" s="18"/>
      <c r="PB37" s="72" t="str">
        <f t="shared" si="32"/>
        <v/>
      </c>
      <c r="PC37" s="16" t="str">
        <f>IF(PC36="","",IF(PC36=【別紙３】!$E$35,"",IF(MONTH(PC36)=MONTH(PC36+1),PC36+1,"")))</f>
        <v/>
      </c>
      <c r="PD37" s="13" t="str">
        <f>IF(COUNTIF(祝日一覧!$E$2:$E$142,PC37),"○",IF(PG37&lt;&gt;"","○",""))</f>
        <v/>
      </c>
      <c r="PE37" s="26"/>
      <c r="PF37" s="56" t="str">
        <f t="shared" si="110"/>
        <v/>
      </c>
      <c r="PG37" s="56"/>
      <c r="PH37" s="153"/>
      <c r="PI37" s="154"/>
      <c r="PJ37" s="9"/>
      <c r="PK37" s="168"/>
      <c r="PL37" s="19"/>
      <c r="PM37" s="9"/>
      <c r="PN37" s="18"/>
      <c r="PO37" s="72" t="str">
        <f t="shared" si="33"/>
        <v/>
      </c>
      <c r="PP37" s="16" t="str">
        <f>IF(PP36="","",IF(PP36=【別紙３】!$E$35,"",IF(MONTH(PP36)=MONTH(PP36+1),PP36+1,"")))</f>
        <v/>
      </c>
      <c r="PQ37" s="13" t="str">
        <f>IF(COUNTIF(祝日一覧!$E$2:$E$142,PP37),"○",IF(PT37&lt;&gt;"","○",""))</f>
        <v/>
      </c>
      <c r="PR37" s="26"/>
      <c r="PS37" s="56" t="str">
        <f t="shared" si="111"/>
        <v/>
      </c>
      <c r="PT37" s="56"/>
      <c r="PU37" s="153"/>
      <c r="PV37" s="154"/>
      <c r="PW37" s="9"/>
      <c r="PX37" s="168"/>
      <c r="PY37" s="19"/>
      <c r="PZ37" s="9"/>
      <c r="QA37" s="18"/>
      <c r="QB37" s="72" t="str">
        <f t="shared" si="34"/>
        <v/>
      </c>
      <c r="QC37" s="16" t="str">
        <f>IF(QC36="","",IF(QC36=【別紙３】!$E$35,"",IF(MONTH(QC36)=MONTH(QC36+1),QC36+1,"")))</f>
        <v/>
      </c>
      <c r="QD37" s="13" t="str">
        <f>IF(COUNTIF(祝日一覧!$E$2:$E$142,QC37),"○",IF(QG37&lt;&gt;"","○",""))</f>
        <v/>
      </c>
      <c r="QE37" s="26"/>
      <c r="QF37" s="56" t="str">
        <f t="shared" si="112"/>
        <v/>
      </c>
      <c r="QG37" s="56"/>
      <c r="QH37" s="153"/>
      <c r="QI37" s="154"/>
      <c r="QJ37" s="9"/>
      <c r="QK37" s="168"/>
      <c r="QL37" s="19"/>
      <c r="QM37" s="9"/>
      <c r="QN37" s="18"/>
      <c r="QO37" s="72" t="str">
        <f t="shared" si="35"/>
        <v/>
      </c>
      <c r="QP37" s="16" t="str">
        <f>IF(QP36="","",IF(QP36=【別紙３】!$E$35,"",IF(MONTH(QP36)=MONTH(QP36+1),QP36+1,"")))</f>
        <v/>
      </c>
      <c r="QQ37" s="13" t="str">
        <f>IF(COUNTIF(祝日一覧!$E$2:$E$142,QP37),"○",IF(QT37&lt;&gt;"","○",""))</f>
        <v/>
      </c>
      <c r="QR37" s="26"/>
      <c r="QS37" s="56" t="str">
        <f t="shared" si="113"/>
        <v/>
      </c>
      <c r="QT37" s="56"/>
      <c r="QU37" s="153"/>
      <c r="QV37" s="154"/>
      <c r="QW37" s="9"/>
      <c r="QX37" s="168"/>
      <c r="QY37" s="19"/>
      <c r="QZ37" s="9"/>
      <c r="RA37" s="18"/>
      <c r="RB37" s="72" t="str">
        <f t="shared" si="36"/>
        <v/>
      </c>
      <c r="RC37" s="16" t="str">
        <f>IF(RC36="","",IF(RC36=【別紙３】!$E$35,"",IF(MONTH(RC36)=MONTH(RC36+1),RC36+1,"")))</f>
        <v/>
      </c>
      <c r="RD37" s="13" t="str">
        <f>IF(COUNTIF(祝日一覧!$E$2:$E$142,RC37),"○",IF(RG37&lt;&gt;"","○",""))</f>
        <v/>
      </c>
      <c r="RE37" s="26"/>
      <c r="RF37" s="56" t="str">
        <f t="shared" si="114"/>
        <v/>
      </c>
      <c r="RG37" s="56"/>
      <c r="RH37" s="153"/>
      <c r="RI37" s="154"/>
      <c r="RJ37" s="9"/>
      <c r="RK37" s="168"/>
      <c r="RL37" s="19"/>
      <c r="RM37" s="9"/>
      <c r="RN37" s="18"/>
      <c r="RO37" s="72" t="str">
        <f t="shared" si="37"/>
        <v/>
      </c>
      <c r="RP37" s="16" t="str">
        <f>IF(RP36="","",IF(RP36=【別紙３】!$E$35,"",IF(MONTH(RP36)=MONTH(RP36+1),RP36+1,"")))</f>
        <v/>
      </c>
      <c r="RQ37" s="13" t="str">
        <f>IF(COUNTIF(祝日一覧!$E$2:$E$142,RP37),"○",IF(RT37&lt;&gt;"","○",""))</f>
        <v/>
      </c>
      <c r="RR37" s="26"/>
      <c r="RS37" s="56" t="str">
        <f t="shared" si="115"/>
        <v/>
      </c>
      <c r="RT37" s="56"/>
      <c r="RU37" s="153"/>
      <c r="RV37" s="154"/>
      <c r="RW37" s="9"/>
      <c r="RX37" s="168"/>
      <c r="RY37" s="19"/>
      <c r="RZ37" s="9"/>
      <c r="SA37" s="18"/>
      <c r="SB37" s="72" t="str">
        <f t="shared" si="38"/>
        <v/>
      </c>
      <c r="SC37" s="16" t="str">
        <f>IF(SC36="","",IF(SC36=【別紙３】!$E$35,"",IF(MONTH(SC36)=MONTH(SC36+1),SC36+1,"")))</f>
        <v/>
      </c>
      <c r="SD37" s="13" t="str">
        <f>IF(COUNTIF(祝日一覧!$E$2:$E$142,SC37),"○",IF(SG37&lt;&gt;"","○",""))</f>
        <v/>
      </c>
      <c r="SE37" s="26"/>
      <c r="SF37" s="56" t="str">
        <f t="shared" si="116"/>
        <v/>
      </c>
      <c r="SG37" s="56"/>
      <c r="SH37" s="153"/>
      <c r="SI37" s="154"/>
      <c r="SJ37" s="9"/>
      <c r="SK37" s="168"/>
      <c r="SL37" s="19"/>
      <c r="SM37" s="9"/>
    </row>
    <row r="38" spans="1:507" ht="15.6" customHeight="1">
      <c r="A38" s="18"/>
      <c r="B38" s="15" t="str">
        <f t="shared" si="0"/>
        <v/>
      </c>
      <c r="C38" s="16" t="str">
        <f t="shared" si="78"/>
        <v/>
      </c>
      <c r="D38" s="13" t="str">
        <f>IF(COUNTIF(祝日一覧!$E$2:$E$142,C38),"○",IF(G38&lt;&gt;"","○",""))</f>
        <v/>
      </c>
      <c r="E38" s="27"/>
      <c r="F38" s="56" t="str">
        <f t="shared" si="39"/>
        <v/>
      </c>
      <c r="G38" s="56"/>
      <c r="H38" s="153"/>
      <c r="I38" s="154"/>
      <c r="J38" s="54"/>
      <c r="K38" s="168"/>
      <c r="L38" s="19"/>
      <c r="M38" s="9"/>
      <c r="N38" s="18"/>
      <c r="O38" s="15" t="str">
        <f t="shared" si="1"/>
        <v>月</v>
      </c>
      <c r="P38" s="16">
        <f>IF(P37="","",IF(P37=【別紙３】!$E$35,"",IF(MONTH(P37)=MONTH(P37+1),P37+1,"")))</f>
        <v>44438</v>
      </c>
      <c r="Q38" s="13" t="str">
        <f>IF(COUNTIF(祝日一覧!$E$2:$E$142,P38),"○",IF(T38&lt;&gt;"","○",""))</f>
        <v/>
      </c>
      <c r="R38" s="27"/>
      <c r="S38" s="56" t="str">
        <f t="shared" si="79"/>
        <v/>
      </c>
      <c r="T38" s="56"/>
      <c r="U38" s="153"/>
      <c r="V38" s="154"/>
      <c r="W38" s="9"/>
      <c r="X38" s="168"/>
      <c r="Y38" s="19"/>
      <c r="Z38" s="9"/>
      <c r="AA38" s="18"/>
      <c r="AB38" s="15" t="str">
        <f t="shared" si="2"/>
        <v>木</v>
      </c>
      <c r="AC38" s="16">
        <f>IF(AC37="","",IF(AC37=【別紙３】!$E$35,"",IF(MONTH(AC37)=MONTH(AC37+1),AC37+1,"")))</f>
        <v>44469</v>
      </c>
      <c r="AD38" s="13" t="str">
        <f>IF(COUNTIF(祝日一覧!$E$2:$E$142,AC38),"○",IF(AG38&lt;&gt;"","○",""))</f>
        <v/>
      </c>
      <c r="AE38" s="27"/>
      <c r="AF38" s="56" t="str">
        <f t="shared" si="80"/>
        <v/>
      </c>
      <c r="AG38" s="56"/>
      <c r="AH38" s="153"/>
      <c r="AI38" s="154"/>
      <c r="AJ38" s="9"/>
      <c r="AK38" s="168"/>
      <c r="AL38" s="19"/>
      <c r="AM38" s="9"/>
      <c r="AN38" s="18"/>
      <c r="AO38" s="15" t="str">
        <f t="shared" si="3"/>
        <v>土</v>
      </c>
      <c r="AP38" s="16">
        <f>IF(AP37="","",IF(AP37=【別紙３】!$E$35,"",IF(MONTH(AP37)=MONTH(AP37+1),AP37+1,"")))</f>
        <v>44499</v>
      </c>
      <c r="AQ38" s="13" t="str">
        <f>IF(COUNTIF(祝日一覧!$E$2:$E$142,AP38),"○",IF(AT38&lt;&gt;"","○",""))</f>
        <v/>
      </c>
      <c r="AR38" s="27"/>
      <c r="AS38" s="56" t="str">
        <f t="shared" si="81"/>
        <v>○</v>
      </c>
      <c r="AT38" s="56"/>
      <c r="AU38" s="153"/>
      <c r="AV38" s="154"/>
      <c r="AW38" s="9"/>
      <c r="AX38" s="168"/>
      <c r="AY38" s="19"/>
      <c r="AZ38" s="9"/>
      <c r="BA38" s="18"/>
      <c r="BB38" s="15" t="str">
        <f t="shared" si="4"/>
        <v>火</v>
      </c>
      <c r="BC38" s="16">
        <f>IF(BC37="","",IF(BC37=【別紙３】!$E$35,"",IF(MONTH(BC37)=MONTH(BC37+1),BC37+1,"")))</f>
        <v>44530</v>
      </c>
      <c r="BD38" s="13" t="str">
        <f>IF(COUNTIF(祝日一覧!$E$2:$E$142,BC38),"○",IF(BG38&lt;&gt;"","○",""))</f>
        <v/>
      </c>
      <c r="BE38" s="27"/>
      <c r="BF38" s="56" t="str">
        <f t="shared" si="82"/>
        <v/>
      </c>
      <c r="BG38" s="56"/>
      <c r="BH38" s="153"/>
      <c r="BI38" s="154"/>
      <c r="BJ38" s="9"/>
      <c r="BK38" s="168"/>
      <c r="BL38" s="19"/>
      <c r="BM38" s="9"/>
      <c r="BN38" s="18"/>
      <c r="BO38" s="15" t="str">
        <f t="shared" si="5"/>
        <v>木</v>
      </c>
      <c r="BP38" s="16">
        <f>IF(BP37="","",IF(BP37=【別紙３】!$E$35,"",IF(MONTH(BP37)=MONTH(BP37+1),BP37+1,"")))</f>
        <v>44560</v>
      </c>
      <c r="BQ38" s="13" t="str">
        <f>IF(COUNTIF(祝日一覧!$E$2:$E$142,BP38),"○",IF(BT38&lt;&gt;"","○",""))</f>
        <v>○</v>
      </c>
      <c r="BR38" s="27"/>
      <c r="BS38" s="56" t="str">
        <f t="shared" si="83"/>
        <v/>
      </c>
      <c r="BT38" s="56"/>
      <c r="BU38" s="153"/>
      <c r="BV38" s="154"/>
      <c r="BW38" s="9"/>
      <c r="BX38" s="168"/>
      <c r="BY38" s="19"/>
      <c r="BZ38" s="9"/>
      <c r="CA38" s="18"/>
      <c r="CB38" s="15" t="str">
        <f t="shared" si="6"/>
        <v/>
      </c>
      <c r="CC38" s="16" t="str">
        <f>IF(CC37="","",IF(CC37=【別紙３】!$E$35,"",IF(MONTH(CC37)=MONTH(CC37+1),CC37+1,"")))</f>
        <v/>
      </c>
      <c r="CD38" s="13" t="str">
        <f>IF(COUNTIF(祝日一覧!$E$2:$E$142,CC38),"○",IF(CG38&lt;&gt;"","○",""))</f>
        <v/>
      </c>
      <c r="CE38" s="27"/>
      <c r="CF38" s="56" t="str">
        <f t="shared" si="84"/>
        <v/>
      </c>
      <c r="CG38" s="56"/>
      <c r="CH38" s="153"/>
      <c r="CI38" s="154"/>
      <c r="CJ38" s="9"/>
      <c r="CK38" s="168"/>
      <c r="CL38" s="19"/>
      <c r="CM38" s="9"/>
      <c r="CN38" s="18"/>
      <c r="CO38" s="15" t="str">
        <f t="shared" si="7"/>
        <v/>
      </c>
      <c r="CP38" s="16" t="str">
        <f>IF(CP37="","",IF(CP37=【別紙３】!$E$35,"",IF(MONTH(CP37)=MONTH(CP37+1),CP37+1,"")))</f>
        <v/>
      </c>
      <c r="CQ38" s="13" t="str">
        <f>IF(COUNTIF(祝日一覧!$E$2:$E$142,CP38),"○",IF(CT38&lt;&gt;"","○",""))</f>
        <v/>
      </c>
      <c r="CR38" s="27"/>
      <c r="CS38" s="56" t="str">
        <f t="shared" si="85"/>
        <v/>
      </c>
      <c r="CT38" s="56"/>
      <c r="CU38" s="153"/>
      <c r="CV38" s="154"/>
      <c r="CW38" s="9"/>
      <c r="CX38" s="168"/>
      <c r="CY38" s="19"/>
      <c r="CZ38" s="9"/>
      <c r="DA38" s="18"/>
      <c r="DB38" s="15" t="str">
        <f t="shared" si="8"/>
        <v/>
      </c>
      <c r="DC38" s="16" t="str">
        <f>IF(DC37="","",IF(DC37=【別紙３】!$E$35,"",IF(MONTH(DC37)=MONTH(DC37+1),DC37+1,"")))</f>
        <v/>
      </c>
      <c r="DD38" s="13" t="str">
        <f>IF(COUNTIF(祝日一覧!$E$2:$E$142,DC38),"○",IF(DG38&lt;&gt;"","○",""))</f>
        <v/>
      </c>
      <c r="DE38" s="27"/>
      <c r="DF38" s="56" t="str">
        <f t="shared" si="86"/>
        <v/>
      </c>
      <c r="DG38" s="56"/>
      <c r="DH38" s="153"/>
      <c r="DI38" s="154"/>
      <c r="DJ38" s="9"/>
      <c r="DK38" s="168"/>
      <c r="DL38" s="19"/>
      <c r="DM38" s="9"/>
      <c r="DN38" s="18"/>
      <c r="DO38" s="15" t="str">
        <f t="shared" si="9"/>
        <v/>
      </c>
      <c r="DP38" s="16" t="str">
        <f>IF(DP37="","",IF(DP37=【別紙３】!$E$35,"",IF(MONTH(DP37)=MONTH(DP37+1),DP37+1,"")))</f>
        <v/>
      </c>
      <c r="DQ38" s="13" t="str">
        <f>IF(COUNTIF(祝日一覧!$E$2:$E$142,DP38),"○",IF(DT38&lt;&gt;"","○",""))</f>
        <v/>
      </c>
      <c r="DR38" s="27"/>
      <c r="DS38" s="56" t="str">
        <f t="shared" si="87"/>
        <v/>
      </c>
      <c r="DT38" s="56"/>
      <c r="DU38" s="153"/>
      <c r="DV38" s="154"/>
      <c r="DW38" s="9"/>
      <c r="DX38" s="168"/>
      <c r="DY38" s="19"/>
      <c r="DZ38" s="9"/>
      <c r="EA38" s="18"/>
      <c r="EB38" s="15" t="str">
        <f t="shared" si="10"/>
        <v/>
      </c>
      <c r="EC38" s="16" t="str">
        <f>IF(EC37="","",IF(EC37=【別紙３】!$E$35,"",IF(MONTH(EC37)=MONTH(EC37+1),EC37+1,"")))</f>
        <v/>
      </c>
      <c r="ED38" s="13" t="str">
        <f>IF(COUNTIF(祝日一覧!$E$2:$E$142,EC38),"○",IF(EG38&lt;&gt;"","○",""))</f>
        <v/>
      </c>
      <c r="EE38" s="27"/>
      <c r="EF38" s="56" t="str">
        <f t="shared" si="88"/>
        <v/>
      </c>
      <c r="EG38" s="56"/>
      <c r="EH38" s="153"/>
      <c r="EI38" s="154"/>
      <c r="EJ38" s="9"/>
      <c r="EK38" s="168"/>
      <c r="EL38" s="19"/>
      <c r="EM38" s="9"/>
      <c r="EN38" s="18"/>
      <c r="EO38" s="15" t="str">
        <f t="shared" si="11"/>
        <v/>
      </c>
      <c r="EP38" s="16" t="str">
        <f>IF(EP37="","",IF(EP37=【別紙３】!$E$35,"",IF(MONTH(EP37)=MONTH(EP37+1),EP37+1,"")))</f>
        <v/>
      </c>
      <c r="EQ38" s="13" t="str">
        <f>IF(COUNTIF(祝日一覧!$E$2:$E$142,EP38),"○",IF(ET38&lt;&gt;"","○",""))</f>
        <v/>
      </c>
      <c r="ER38" s="27"/>
      <c r="ES38" s="56" t="str">
        <f t="shared" si="89"/>
        <v/>
      </c>
      <c r="ET38" s="56"/>
      <c r="EU38" s="153"/>
      <c r="EV38" s="154"/>
      <c r="EW38" s="9"/>
      <c r="EX38" s="168"/>
      <c r="EY38" s="19"/>
      <c r="EZ38" s="9"/>
      <c r="FA38" s="18"/>
      <c r="FB38" s="15" t="str">
        <f t="shared" si="12"/>
        <v/>
      </c>
      <c r="FC38" s="16" t="str">
        <f>IF(FC37="","",IF(FC37=【別紙３】!$E$35,"",IF(MONTH(FC37)=MONTH(FC37+1),FC37+1,"")))</f>
        <v/>
      </c>
      <c r="FD38" s="13" t="str">
        <f>IF(COUNTIF(祝日一覧!$E$2:$E$142,FC38),"○",IF(FG38&lt;&gt;"","○",""))</f>
        <v/>
      </c>
      <c r="FE38" s="27"/>
      <c r="FF38" s="56" t="str">
        <f t="shared" si="90"/>
        <v/>
      </c>
      <c r="FG38" s="56"/>
      <c r="FH38" s="153"/>
      <c r="FI38" s="154"/>
      <c r="FJ38" s="9"/>
      <c r="FK38" s="168"/>
      <c r="FL38" s="19"/>
      <c r="FM38" s="9"/>
      <c r="FN38" s="18"/>
      <c r="FO38" s="15" t="str">
        <f t="shared" si="13"/>
        <v/>
      </c>
      <c r="FP38" s="16" t="str">
        <f>IF(FP37="","",IF(FP37=【別紙３】!$E$35,"",IF(MONTH(FP37)=MONTH(FP37+1),FP37+1,"")))</f>
        <v/>
      </c>
      <c r="FQ38" s="13" t="str">
        <f>IF(COUNTIF(祝日一覧!$E$2:$E$142,FP38),"○",IF(FT38&lt;&gt;"","○",""))</f>
        <v/>
      </c>
      <c r="FR38" s="27"/>
      <c r="FS38" s="56" t="str">
        <f t="shared" si="91"/>
        <v/>
      </c>
      <c r="FT38" s="56"/>
      <c r="FU38" s="153"/>
      <c r="FV38" s="154"/>
      <c r="FW38" s="9"/>
      <c r="FX38" s="168"/>
      <c r="FY38" s="19"/>
      <c r="FZ38" s="9"/>
      <c r="GA38" s="18"/>
      <c r="GB38" s="15" t="str">
        <f t="shared" si="14"/>
        <v/>
      </c>
      <c r="GC38" s="16" t="str">
        <f>IF(GC37="","",IF(GC37=【別紙３】!$E$35,"",IF(MONTH(GC37)=MONTH(GC37+1),GC37+1,"")))</f>
        <v/>
      </c>
      <c r="GD38" s="13" t="str">
        <f>IF(COUNTIF(祝日一覧!$E$2:$E$142,GC38),"○",IF(GG38&lt;&gt;"","○",""))</f>
        <v/>
      </c>
      <c r="GE38" s="26"/>
      <c r="GF38" s="56" t="str">
        <f t="shared" si="92"/>
        <v/>
      </c>
      <c r="GG38" s="56"/>
      <c r="GH38" s="153"/>
      <c r="GI38" s="154"/>
      <c r="GJ38" s="9"/>
      <c r="GK38" s="168"/>
      <c r="GL38" s="19"/>
      <c r="GM38" s="9"/>
      <c r="GN38" s="18"/>
      <c r="GO38" s="15" t="str">
        <f t="shared" si="15"/>
        <v/>
      </c>
      <c r="GP38" s="16" t="str">
        <f>IF(GP37="","",IF(GP37=【別紙３】!$E$35,"",IF(MONTH(GP37)=MONTH(GP37+1),GP37+1,"")))</f>
        <v/>
      </c>
      <c r="GQ38" s="13" t="str">
        <f>IF(COUNTIF(祝日一覧!$E$2:$E$142,GP38),"○",IF(GT38&lt;&gt;"","○",""))</f>
        <v/>
      </c>
      <c r="GR38" s="26"/>
      <c r="GS38" s="56" t="str">
        <f t="shared" si="93"/>
        <v/>
      </c>
      <c r="GT38" s="56"/>
      <c r="GU38" s="153"/>
      <c r="GV38" s="154"/>
      <c r="GW38" s="9"/>
      <c r="GX38" s="168"/>
      <c r="GY38" s="19"/>
      <c r="GZ38" s="9"/>
      <c r="HA38" s="18"/>
      <c r="HB38" s="15" t="str">
        <f t="shared" si="16"/>
        <v/>
      </c>
      <c r="HC38" s="16" t="str">
        <f>IF(HC37="","",IF(HC37=【別紙３】!$E$35,"",IF(MONTH(HC37)=MONTH(HC37+1),HC37+1,"")))</f>
        <v/>
      </c>
      <c r="HD38" s="13" t="str">
        <f>IF(COUNTIF(祝日一覧!$E$2:$E$142,HC38),"○",IF(HG38&lt;&gt;"","○",""))</f>
        <v/>
      </c>
      <c r="HE38" s="27"/>
      <c r="HF38" s="56" t="str">
        <f t="shared" si="94"/>
        <v/>
      </c>
      <c r="HG38" s="56"/>
      <c r="HH38" s="153"/>
      <c r="HI38" s="154"/>
      <c r="HJ38" s="9"/>
      <c r="HK38" s="168"/>
      <c r="HL38" s="19"/>
      <c r="HM38" s="9"/>
      <c r="HN38" s="18"/>
      <c r="HO38" s="72" t="str">
        <f t="shared" si="17"/>
        <v/>
      </c>
      <c r="HP38" s="16" t="str">
        <f>IF(HP37="","",IF(HP37=【別紙３】!$E$35,"",IF(MONTH(HP37)=MONTH(HP37+1),HP37+1,"")))</f>
        <v/>
      </c>
      <c r="HQ38" s="13" t="str">
        <f>IF(COUNTIF(祝日一覧!$E$2:$E$142,HP38),"○",IF(HT38&lt;&gt;"","○",""))</f>
        <v/>
      </c>
      <c r="HR38" s="26"/>
      <c r="HS38" s="56" t="str">
        <f t="shared" si="95"/>
        <v/>
      </c>
      <c r="HT38" s="56"/>
      <c r="HU38" s="153"/>
      <c r="HV38" s="154"/>
      <c r="HW38" s="9"/>
      <c r="HX38" s="168"/>
      <c r="HY38" s="19"/>
      <c r="HZ38" s="9"/>
      <c r="IA38" s="18"/>
      <c r="IB38" s="72" t="str">
        <f t="shared" si="18"/>
        <v/>
      </c>
      <c r="IC38" s="16" t="str">
        <f>IF(IC37="","",IF(IC37=【別紙３】!$E$35,"",IF(MONTH(IC37)=MONTH(IC37+1),IC37+1,"")))</f>
        <v/>
      </c>
      <c r="ID38" s="13" t="str">
        <f>IF(COUNTIF(祝日一覧!$E$2:$E$142,IC38),"○",IF(IG38&lt;&gt;"","○",""))</f>
        <v/>
      </c>
      <c r="IE38" s="26"/>
      <c r="IF38" s="56" t="str">
        <f t="shared" si="96"/>
        <v/>
      </c>
      <c r="IG38" s="56"/>
      <c r="IH38" s="153"/>
      <c r="II38" s="154"/>
      <c r="IJ38" s="9"/>
      <c r="IK38" s="168"/>
      <c r="IL38" s="19"/>
      <c r="IM38" s="9"/>
      <c r="IN38" s="18"/>
      <c r="IO38" s="72" t="str">
        <f t="shared" si="19"/>
        <v/>
      </c>
      <c r="IP38" s="16" t="str">
        <f>IF(IP37="","",IF(IP37=【別紙３】!$E$35,"",IF(MONTH(IP37)=MONTH(IP37+1),IP37+1,"")))</f>
        <v/>
      </c>
      <c r="IQ38" s="13" t="str">
        <f>IF(COUNTIF(祝日一覧!$E$2:$E$142,IP38),"○",IF(IT38&lt;&gt;"","○",""))</f>
        <v/>
      </c>
      <c r="IR38" s="26"/>
      <c r="IS38" s="56" t="str">
        <f t="shared" si="97"/>
        <v/>
      </c>
      <c r="IT38" s="56"/>
      <c r="IU38" s="153"/>
      <c r="IV38" s="154"/>
      <c r="IW38" s="9"/>
      <c r="IX38" s="168"/>
      <c r="IY38" s="19"/>
      <c r="IZ38" s="9"/>
      <c r="JA38" s="18"/>
      <c r="JB38" s="72" t="str">
        <f t="shared" si="20"/>
        <v/>
      </c>
      <c r="JC38" s="16" t="str">
        <f>IF(JC37="","",IF(JC37=【別紙３】!$E$35,"",IF(MONTH(JC37)=MONTH(JC37+1),JC37+1,"")))</f>
        <v/>
      </c>
      <c r="JD38" s="13" t="str">
        <f>IF(COUNTIF(祝日一覧!$E$2:$E$142,JC38),"○",IF(JG38&lt;&gt;"","○",""))</f>
        <v/>
      </c>
      <c r="JE38" s="26"/>
      <c r="JF38" s="56" t="str">
        <f t="shared" si="98"/>
        <v/>
      </c>
      <c r="JG38" s="56"/>
      <c r="JH38" s="153"/>
      <c r="JI38" s="154"/>
      <c r="JJ38" s="9"/>
      <c r="JK38" s="168"/>
      <c r="JL38" s="19"/>
      <c r="JM38" s="9"/>
      <c r="JN38" s="18"/>
      <c r="JO38" s="72" t="str">
        <f t="shared" si="21"/>
        <v/>
      </c>
      <c r="JP38" s="16" t="str">
        <f>IF(JP37="","",IF(JP37=【別紙３】!$E$35,"",IF(MONTH(JP37)=MONTH(JP37+1),JP37+1,"")))</f>
        <v/>
      </c>
      <c r="JQ38" s="13" t="str">
        <f>IF(COUNTIF(祝日一覧!$E$2:$E$142,JP38),"○",IF(JT38&lt;&gt;"","○",""))</f>
        <v/>
      </c>
      <c r="JR38" s="26"/>
      <c r="JS38" s="56" t="str">
        <f t="shared" si="99"/>
        <v/>
      </c>
      <c r="JT38" s="56"/>
      <c r="JU38" s="153"/>
      <c r="JV38" s="154"/>
      <c r="JW38" s="9"/>
      <c r="JX38" s="168"/>
      <c r="JY38" s="19"/>
      <c r="JZ38" s="9"/>
      <c r="KA38" s="18"/>
      <c r="KB38" s="72" t="str">
        <f t="shared" si="22"/>
        <v/>
      </c>
      <c r="KC38" s="16" t="str">
        <f>IF(KC37="","",IF(KC37=【別紙３】!$E$35,"",IF(MONTH(KC37)=MONTH(KC37+1),KC37+1,"")))</f>
        <v/>
      </c>
      <c r="KD38" s="13" t="str">
        <f>IF(COUNTIF(祝日一覧!$E$2:$E$142,KC38),"○",IF(KG38&lt;&gt;"","○",""))</f>
        <v/>
      </c>
      <c r="KE38" s="26"/>
      <c r="KF38" s="56" t="str">
        <f t="shared" si="100"/>
        <v/>
      </c>
      <c r="KG38" s="56"/>
      <c r="KH38" s="153"/>
      <c r="KI38" s="154"/>
      <c r="KJ38" s="9"/>
      <c r="KK38" s="168"/>
      <c r="KL38" s="19"/>
      <c r="KM38" s="9"/>
      <c r="KN38" s="18"/>
      <c r="KO38" s="72" t="str">
        <f t="shared" si="23"/>
        <v/>
      </c>
      <c r="KP38" s="16" t="str">
        <f>IF(KP37="","",IF(KP37=【別紙３】!$E$35,"",IF(MONTH(KP37)=MONTH(KP37+1),KP37+1,"")))</f>
        <v/>
      </c>
      <c r="KQ38" s="13" t="str">
        <f>IF(COUNTIF(祝日一覧!$E$2:$E$142,KP38),"○",IF(KT38&lt;&gt;"","○",""))</f>
        <v/>
      </c>
      <c r="KR38" s="26"/>
      <c r="KS38" s="56" t="str">
        <f t="shared" si="101"/>
        <v/>
      </c>
      <c r="KT38" s="56"/>
      <c r="KU38" s="153"/>
      <c r="KV38" s="154"/>
      <c r="KW38" s="9"/>
      <c r="KX38" s="168"/>
      <c r="KY38" s="19"/>
      <c r="KZ38" s="9"/>
      <c r="LA38" s="18"/>
      <c r="LB38" s="72" t="str">
        <f t="shared" si="24"/>
        <v/>
      </c>
      <c r="LC38" s="16" t="str">
        <f>IF(LC37="","",IF(LC37=【別紙３】!$E$35,"",IF(MONTH(LC37)=MONTH(LC37+1),LC37+1,"")))</f>
        <v/>
      </c>
      <c r="LD38" s="13" t="str">
        <f>IF(COUNTIF(祝日一覧!$E$2:$E$142,LC38),"○",IF(LG38&lt;&gt;"","○",""))</f>
        <v/>
      </c>
      <c r="LE38" s="26"/>
      <c r="LF38" s="56" t="str">
        <f t="shared" si="102"/>
        <v/>
      </c>
      <c r="LG38" s="56"/>
      <c r="LH38" s="153"/>
      <c r="LI38" s="154"/>
      <c r="LJ38" s="9"/>
      <c r="LK38" s="168"/>
      <c r="LL38" s="19"/>
      <c r="LM38" s="9"/>
      <c r="LN38" s="18"/>
      <c r="LO38" s="72" t="str">
        <f t="shared" si="25"/>
        <v/>
      </c>
      <c r="LP38" s="16" t="str">
        <f>IF(LP37="","",IF(LP37=【別紙３】!$E$35,"",IF(MONTH(LP37)=MONTH(LP37+1),LP37+1,"")))</f>
        <v/>
      </c>
      <c r="LQ38" s="13" t="str">
        <f>IF(COUNTIF(祝日一覧!$E$2:$E$142,LP38),"○",IF(LT38&lt;&gt;"","○",""))</f>
        <v/>
      </c>
      <c r="LR38" s="26"/>
      <c r="LS38" s="56" t="str">
        <f t="shared" si="103"/>
        <v/>
      </c>
      <c r="LT38" s="56"/>
      <c r="LU38" s="153"/>
      <c r="LV38" s="154"/>
      <c r="LW38" s="9"/>
      <c r="LX38" s="168"/>
      <c r="LY38" s="19"/>
      <c r="LZ38" s="9"/>
      <c r="MA38" s="18"/>
      <c r="MB38" s="72" t="str">
        <f t="shared" si="26"/>
        <v/>
      </c>
      <c r="MC38" s="16" t="str">
        <f>IF(MC37="","",IF(MC37=【別紙３】!$E$35,"",IF(MONTH(MC37)=MONTH(MC37+1),MC37+1,"")))</f>
        <v/>
      </c>
      <c r="MD38" s="13" t="str">
        <f>IF(COUNTIF(祝日一覧!$E$2:$E$142,MC38),"○",IF(MG38&lt;&gt;"","○",""))</f>
        <v/>
      </c>
      <c r="ME38" s="26"/>
      <c r="MF38" s="56" t="str">
        <f t="shared" si="104"/>
        <v/>
      </c>
      <c r="MG38" s="56"/>
      <c r="MH38" s="153"/>
      <c r="MI38" s="154"/>
      <c r="MJ38" s="9"/>
      <c r="MK38" s="168"/>
      <c r="ML38" s="19"/>
      <c r="MM38" s="9"/>
      <c r="MN38" s="18"/>
      <c r="MO38" s="72" t="str">
        <f t="shared" si="27"/>
        <v/>
      </c>
      <c r="MP38" s="16" t="str">
        <f>IF(MP37="","",IF(MP37=【別紙３】!$E$35,"",IF(MONTH(MP37)=MONTH(MP37+1),MP37+1,"")))</f>
        <v/>
      </c>
      <c r="MQ38" s="13" t="str">
        <f>IF(COUNTIF(祝日一覧!$E$2:$E$142,MP38),"○",IF(MT38&lt;&gt;"","○",""))</f>
        <v/>
      </c>
      <c r="MR38" s="26"/>
      <c r="MS38" s="56" t="str">
        <f t="shared" si="105"/>
        <v/>
      </c>
      <c r="MT38" s="56"/>
      <c r="MU38" s="153"/>
      <c r="MV38" s="154"/>
      <c r="MW38" s="9"/>
      <c r="MX38" s="168"/>
      <c r="MY38" s="19"/>
      <c r="MZ38" s="9"/>
      <c r="NA38" s="18"/>
      <c r="NB38" s="72" t="str">
        <f t="shared" si="28"/>
        <v/>
      </c>
      <c r="NC38" s="16" t="str">
        <f>IF(NC37="","",IF(NC37=【別紙３】!$E$35,"",IF(MONTH(NC37)=MONTH(NC37+1),NC37+1,"")))</f>
        <v/>
      </c>
      <c r="ND38" s="13" t="str">
        <f>IF(COUNTIF(祝日一覧!$E$2:$E$142,NC38),"○",IF(NG38&lt;&gt;"","○",""))</f>
        <v/>
      </c>
      <c r="NE38" s="26"/>
      <c r="NF38" s="56" t="str">
        <f t="shared" si="106"/>
        <v/>
      </c>
      <c r="NG38" s="56"/>
      <c r="NH38" s="153"/>
      <c r="NI38" s="154"/>
      <c r="NJ38" s="9"/>
      <c r="NK38" s="168"/>
      <c r="NL38" s="19"/>
      <c r="NM38" s="9"/>
      <c r="NN38" s="18"/>
      <c r="NO38" s="72" t="str">
        <f t="shared" si="29"/>
        <v/>
      </c>
      <c r="NP38" s="16" t="str">
        <f>IF(NP37="","",IF(NP37=【別紙３】!$E$35,"",IF(MONTH(NP37)=MONTH(NP37+1),NP37+1,"")))</f>
        <v/>
      </c>
      <c r="NQ38" s="13" t="str">
        <f>IF(COUNTIF(祝日一覧!$E$2:$E$142,NP38),"○",IF(NT38&lt;&gt;"","○",""))</f>
        <v/>
      </c>
      <c r="NR38" s="26"/>
      <c r="NS38" s="56" t="str">
        <f t="shared" si="107"/>
        <v/>
      </c>
      <c r="NT38" s="56"/>
      <c r="NU38" s="153"/>
      <c r="NV38" s="154"/>
      <c r="NW38" s="9"/>
      <c r="NX38" s="168"/>
      <c r="NY38" s="19"/>
      <c r="NZ38" s="9"/>
      <c r="OA38" s="18"/>
      <c r="OB38" s="72" t="str">
        <f t="shared" si="30"/>
        <v/>
      </c>
      <c r="OC38" s="16" t="str">
        <f>IF(OC37="","",IF(OC37=【別紙３】!$E$35,"",IF(MONTH(OC37)=MONTH(OC37+1),OC37+1,"")))</f>
        <v/>
      </c>
      <c r="OD38" s="13" t="str">
        <f>IF(COUNTIF(祝日一覧!$E$2:$E$142,OC38),"○",IF(OG38&lt;&gt;"","○",""))</f>
        <v/>
      </c>
      <c r="OE38" s="26"/>
      <c r="OF38" s="56" t="str">
        <f t="shared" si="108"/>
        <v/>
      </c>
      <c r="OG38" s="56"/>
      <c r="OH38" s="153"/>
      <c r="OI38" s="154"/>
      <c r="OJ38" s="9"/>
      <c r="OK38" s="168"/>
      <c r="OL38" s="19"/>
      <c r="OM38" s="9"/>
      <c r="ON38" s="18"/>
      <c r="OO38" s="72" t="str">
        <f t="shared" si="31"/>
        <v/>
      </c>
      <c r="OP38" s="16" t="str">
        <f>IF(OP37="","",IF(OP37=【別紙３】!$E$35,"",IF(MONTH(OP37)=MONTH(OP37+1),OP37+1,"")))</f>
        <v/>
      </c>
      <c r="OQ38" s="13" t="str">
        <f>IF(COUNTIF(祝日一覧!$E$2:$E$142,OP38),"○",IF(OT38&lt;&gt;"","○",""))</f>
        <v/>
      </c>
      <c r="OR38" s="26"/>
      <c r="OS38" s="56" t="str">
        <f t="shared" si="109"/>
        <v/>
      </c>
      <c r="OT38" s="56"/>
      <c r="OU38" s="153"/>
      <c r="OV38" s="154"/>
      <c r="OW38" s="9"/>
      <c r="OX38" s="168"/>
      <c r="OY38" s="19"/>
      <c r="OZ38" s="9"/>
      <c r="PA38" s="18"/>
      <c r="PB38" s="72" t="str">
        <f t="shared" si="32"/>
        <v/>
      </c>
      <c r="PC38" s="16" t="str">
        <f>IF(PC37="","",IF(PC37=【別紙３】!$E$35,"",IF(MONTH(PC37)=MONTH(PC37+1),PC37+1,"")))</f>
        <v/>
      </c>
      <c r="PD38" s="13" t="str">
        <f>IF(COUNTIF(祝日一覧!$E$2:$E$142,PC38),"○",IF(PG38&lt;&gt;"","○",""))</f>
        <v/>
      </c>
      <c r="PE38" s="26"/>
      <c r="PF38" s="56" t="str">
        <f t="shared" si="110"/>
        <v/>
      </c>
      <c r="PG38" s="56"/>
      <c r="PH38" s="153"/>
      <c r="PI38" s="154"/>
      <c r="PJ38" s="9"/>
      <c r="PK38" s="168"/>
      <c r="PL38" s="19"/>
      <c r="PM38" s="9"/>
      <c r="PN38" s="18"/>
      <c r="PO38" s="72" t="str">
        <f t="shared" si="33"/>
        <v/>
      </c>
      <c r="PP38" s="16" t="str">
        <f>IF(PP37="","",IF(PP37=【別紙３】!$E$35,"",IF(MONTH(PP37)=MONTH(PP37+1),PP37+1,"")))</f>
        <v/>
      </c>
      <c r="PQ38" s="13" t="str">
        <f>IF(COUNTIF(祝日一覧!$E$2:$E$142,PP38),"○",IF(PT38&lt;&gt;"","○",""))</f>
        <v/>
      </c>
      <c r="PR38" s="26"/>
      <c r="PS38" s="56" t="str">
        <f t="shared" si="111"/>
        <v/>
      </c>
      <c r="PT38" s="56"/>
      <c r="PU38" s="153"/>
      <c r="PV38" s="154"/>
      <c r="PW38" s="9"/>
      <c r="PX38" s="168"/>
      <c r="PY38" s="19"/>
      <c r="PZ38" s="9"/>
      <c r="QA38" s="18"/>
      <c r="QB38" s="72" t="str">
        <f t="shared" si="34"/>
        <v/>
      </c>
      <c r="QC38" s="16" t="str">
        <f>IF(QC37="","",IF(QC37=【別紙３】!$E$35,"",IF(MONTH(QC37)=MONTH(QC37+1),QC37+1,"")))</f>
        <v/>
      </c>
      <c r="QD38" s="13" t="str">
        <f>IF(COUNTIF(祝日一覧!$E$2:$E$142,QC38),"○",IF(QG38&lt;&gt;"","○",""))</f>
        <v/>
      </c>
      <c r="QE38" s="26"/>
      <c r="QF38" s="56" t="str">
        <f t="shared" si="112"/>
        <v/>
      </c>
      <c r="QG38" s="56"/>
      <c r="QH38" s="153"/>
      <c r="QI38" s="154"/>
      <c r="QJ38" s="9"/>
      <c r="QK38" s="168"/>
      <c r="QL38" s="19"/>
      <c r="QM38" s="9"/>
      <c r="QN38" s="18"/>
      <c r="QO38" s="72" t="str">
        <f t="shared" si="35"/>
        <v/>
      </c>
      <c r="QP38" s="16" t="str">
        <f>IF(QP37="","",IF(QP37=【別紙３】!$E$35,"",IF(MONTH(QP37)=MONTH(QP37+1),QP37+1,"")))</f>
        <v/>
      </c>
      <c r="QQ38" s="13" t="str">
        <f>IF(COUNTIF(祝日一覧!$E$2:$E$142,QP38),"○",IF(QT38&lt;&gt;"","○",""))</f>
        <v/>
      </c>
      <c r="QR38" s="26"/>
      <c r="QS38" s="56" t="str">
        <f t="shared" si="113"/>
        <v/>
      </c>
      <c r="QT38" s="56"/>
      <c r="QU38" s="153"/>
      <c r="QV38" s="154"/>
      <c r="QW38" s="9"/>
      <c r="QX38" s="168"/>
      <c r="QY38" s="19"/>
      <c r="QZ38" s="9"/>
      <c r="RA38" s="18"/>
      <c r="RB38" s="72" t="str">
        <f t="shared" si="36"/>
        <v/>
      </c>
      <c r="RC38" s="16" t="str">
        <f>IF(RC37="","",IF(RC37=【別紙３】!$E$35,"",IF(MONTH(RC37)=MONTH(RC37+1),RC37+1,"")))</f>
        <v/>
      </c>
      <c r="RD38" s="13" t="str">
        <f>IF(COUNTIF(祝日一覧!$E$2:$E$142,RC38),"○",IF(RG38&lt;&gt;"","○",""))</f>
        <v/>
      </c>
      <c r="RE38" s="26"/>
      <c r="RF38" s="56" t="str">
        <f t="shared" si="114"/>
        <v/>
      </c>
      <c r="RG38" s="56"/>
      <c r="RH38" s="153"/>
      <c r="RI38" s="154"/>
      <c r="RJ38" s="9"/>
      <c r="RK38" s="168"/>
      <c r="RL38" s="19"/>
      <c r="RM38" s="9"/>
      <c r="RN38" s="18"/>
      <c r="RO38" s="72" t="str">
        <f t="shared" si="37"/>
        <v/>
      </c>
      <c r="RP38" s="16" t="str">
        <f>IF(RP37="","",IF(RP37=【別紙３】!$E$35,"",IF(MONTH(RP37)=MONTH(RP37+1),RP37+1,"")))</f>
        <v/>
      </c>
      <c r="RQ38" s="13" t="str">
        <f>IF(COUNTIF(祝日一覧!$E$2:$E$142,RP38),"○",IF(RT38&lt;&gt;"","○",""))</f>
        <v/>
      </c>
      <c r="RR38" s="26"/>
      <c r="RS38" s="56" t="str">
        <f t="shared" si="115"/>
        <v/>
      </c>
      <c r="RT38" s="56"/>
      <c r="RU38" s="153"/>
      <c r="RV38" s="154"/>
      <c r="RW38" s="9"/>
      <c r="RX38" s="168"/>
      <c r="RY38" s="19"/>
      <c r="RZ38" s="9"/>
      <c r="SA38" s="18"/>
      <c r="SB38" s="72" t="str">
        <f t="shared" si="38"/>
        <v/>
      </c>
      <c r="SC38" s="16" t="str">
        <f>IF(SC37="","",IF(SC37=【別紙３】!$E$35,"",IF(MONTH(SC37)=MONTH(SC37+1),SC37+1,"")))</f>
        <v/>
      </c>
      <c r="SD38" s="13" t="str">
        <f>IF(COUNTIF(祝日一覧!$E$2:$E$142,SC38),"○",IF(SG38&lt;&gt;"","○",""))</f>
        <v/>
      </c>
      <c r="SE38" s="26"/>
      <c r="SF38" s="56" t="str">
        <f t="shared" si="116"/>
        <v/>
      </c>
      <c r="SG38" s="56"/>
      <c r="SH38" s="153"/>
      <c r="SI38" s="154"/>
      <c r="SJ38" s="9"/>
      <c r="SK38" s="168"/>
      <c r="SL38" s="19"/>
      <c r="SM38" s="9"/>
    </row>
    <row r="39" spans="1:507" ht="15.6" customHeight="1">
      <c r="A39" s="18"/>
      <c r="B39" s="15" t="str">
        <f t="shared" si="0"/>
        <v/>
      </c>
      <c r="C39" s="16" t="str">
        <f t="shared" si="78"/>
        <v/>
      </c>
      <c r="D39" s="13" t="str">
        <f>IF(COUNTIF(祝日一覧!$E$2:$E$142,C39),"○",IF(G39&lt;&gt;"","○",""))</f>
        <v/>
      </c>
      <c r="E39" s="27"/>
      <c r="F39" s="56" t="str">
        <f t="shared" si="39"/>
        <v/>
      </c>
      <c r="G39" s="56"/>
      <c r="H39" s="153"/>
      <c r="I39" s="154"/>
      <c r="J39" s="54"/>
      <c r="K39" s="168"/>
      <c r="L39" s="34"/>
      <c r="M39" s="9"/>
      <c r="N39" s="18"/>
      <c r="O39" s="15" t="str">
        <f t="shared" si="1"/>
        <v>火</v>
      </c>
      <c r="P39" s="16">
        <f>IF(P38="","",IF(P38=【別紙３】!$E$35,"",IF(MONTH(P38)=MONTH(P38+1),P38+1,"")))</f>
        <v>44439</v>
      </c>
      <c r="Q39" s="13" t="str">
        <f>IF(COUNTIF(祝日一覧!$E$2:$E$142,P39),"○",IF(T39&lt;&gt;"","○",""))</f>
        <v/>
      </c>
      <c r="R39" s="27"/>
      <c r="S39" s="56" t="str">
        <f t="shared" si="79"/>
        <v/>
      </c>
      <c r="T39" s="56"/>
      <c r="U39" s="153"/>
      <c r="V39" s="154"/>
      <c r="W39" s="9"/>
      <c r="X39" s="168"/>
      <c r="Y39" s="34"/>
      <c r="Z39" s="9"/>
      <c r="AA39" s="18"/>
      <c r="AB39" s="15" t="str">
        <f t="shared" si="2"/>
        <v/>
      </c>
      <c r="AC39" s="16" t="str">
        <f>IF(AC38="","",IF(AC38=【別紙３】!$E$35,"",IF(MONTH(AC38)=MONTH(AC38+1),AC38+1,"")))</f>
        <v/>
      </c>
      <c r="AD39" s="13" t="str">
        <f>IF(COUNTIF(祝日一覧!$E$2:$E$142,AC39),"○",IF(AG39&lt;&gt;"","○",""))</f>
        <v/>
      </c>
      <c r="AE39" s="27"/>
      <c r="AF39" s="56" t="str">
        <f t="shared" si="80"/>
        <v/>
      </c>
      <c r="AG39" s="56"/>
      <c r="AH39" s="153"/>
      <c r="AI39" s="154"/>
      <c r="AJ39" s="9"/>
      <c r="AK39" s="168"/>
      <c r="AL39" s="34"/>
      <c r="AM39" s="9"/>
      <c r="AN39" s="18"/>
      <c r="AO39" s="15" t="str">
        <f t="shared" si="3"/>
        <v>日</v>
      </c>
      <c r="AP39" s="16">
        <f>IF(AP38="","",IF(AP38=【別紙３】!$E$35,"",IF(MONTH(AP38)=MONTH(AP38+1),AP38+1,"")))</f>
        <v>44500</v>
      </c>
      <c r="AQ39" s="13" t="str">
        <f>IF(COUNTIF(祝日一覧!$E$2:$E$142,AP39),"○",IF(AT39&lt;&gt;"","○",""))</f>
        <v/>
      </c>
      <c r="AR39" s="27"/>
      <c r="AS39" s="56" t="str">
        <f t="shared" si="81"/>
        <v>○</v>
      </c>
      <c r="AT39" s="56"/>
      <c r="AU39" s="153"/>
      <c r="AV39" s="154"/>
      <c r="AW39" s="9"/>
      <c r="AX39" s="168"/>
      <c r="AY39" s="34"/>
      <c r="AZ39" s="9"/>
      <c r="BA39" s="18"/>
      <c r="BB39" s="15" t="str">
        <f t="shared" si="4"/>
        <v/>
      </c>
      <c r="BC39" s="16" t="str">
        <f>IF(BC38="","",IF(BC38=【別紙３】!$E$35,"",IF(MONTH(BC38)=MONTH(BC38+1),BC38+1,"")))</f>
        <v/>
      </c>
      <c r="BD39" s="13" t="str">
        <f>IF(COUNTIF(祝日一覧!$E$2:$E$142,BC39),"○",IF(BG39&lt;&gt;"","○",""))</f>
        <v/>
      </c>
      <c r="BE39" s="27"/>
      <c r="BF39" s="56" t="str">
        <f t="shared" si="82"/>
        <v/>
      </c>
      <c r="BG39" s="56"/>
      <c r="BH39" s="153"/>
      <c r="BI39" s="154"/>
      <c r="BJ39" s="9"/>
      <c r="BK39" s="168"/>
      <c r="BL39" s="34"/>
      <c r="BM39" s="9"/>
      <c r="BN39" s="18"/>
      <c r="BO39" s="15" t="str">
        <f t="shared" si="5"/>
        <v>金</v>
      </c>
      <c r="BP39" s="16">
        <f>IF(BP38="","",IF(BP38=【別紙３】!$E$35,"",IF(MONTH(BP38)=MONTH(BP38+1),BP38+1,"")))</f>
        <v>44561</v>
      </c>
      <c r="BQ39" s="13" t="str">
        <f>IF(COUNTIF(祝日一覧!$E$2:$E$142,BP39),"○",IF(BT39&lt;&gt;"","○",""))</f>
        <v>○</v>
      </c>
      <c r="BR39" s="27"/>
      <c r="BS39" s="56" t="str">
        <f t="shared" si="83"/>
        <v/>
      </c>
      <c r="BT39" s="56"/>
      <c r="BU39" s="153"/>
      <c r="BV39" s="154"/>
      <c r="BW39" s="9"/>
      <c r="BX39" s="168"/>
      <c r="BY39" s="34"/>
      <c r="BZ39" s="9"/>
      <c r="CA39" s="18"/>
      <c r="CB39" s="15" t="str">
        <f t="shared" si="6"/>
        <v/>
      </c>
      <c r="CC39" s="16" t="str">
        <f>IF(CC38="","",IF(CC38=【別紙３】!$E$35,"",IF(MONTH(CC38)=MONTH(CC38+1),CC38+1,"")))</f>
        <v/>
      </c>
      <c r="CD39" s="13" t="str">
        <f>IF(COUNTIF(祝日一覧!$E$2:$E$142,CC39),"○",IF(CG39&lt;&gt;"","○",""))</f>
        <v/>
      </c>
      <c r="CE39" s="27"/>
      <c r="CF39" s="56" t="str">
        <f t="shared" si="84"/>
        <v/>
      </c>
      <c r="CG39" s="56"/>
      <c r="CH39" s="153"/>
      <c r="CI39" s="154"/>
      <c r="CJ39" s="9"/>
      <c r="CK39" s="168"/>
      <c r="CL39" s="34"/>
      <c r="CM39" s="9"/>
      <c r="CN39" s="18"/>
      <c r="CO39" s="15" t="str">
        <f t="shared" si="7"/>
        <v/>
      </c>
      <c r="CP39" s="16" t="str">
        <f>IF(CP38="","",IF(CP38=【別紙３】!$E$35,"",IF(MONTH(CP38)=MONTH(CP38+1),CP38+1,"")))</f>
        <v/>
      </c>
      <c r="CQ39" s="13" t="str">
        <f>IF(COUNTIF(祝日一覧!$E$2:$E$142,CP39),"○",IF(CT39&lt;&gt;"","○",""))</f>
        <v/>
      </c>
      <c r="CR39" s="27"/>
      <c r="CS39" s="56" t="str">
        <f t="shared" si="85"/>
        <v/>
      </c>
      <c r="CT39" s="56"/>
      <c r="CU39" s="153"/>
      <c r="CV39" s="154"/>
      <c r="CW39" s="9"/>
      <c r="CX39" s="168"/>
      <c r="CY39" s="34"/>
      <c r="CZ39" s="9"/>
      <c r="DA39" s="18"/>
      <c r="DB39" s="15" t="str">
        <f t="shared" si="8"/>
        <v/>
      </c>
      <c r="DC39" s="16" t="str">
        <f>IF(DC38="","",IF(DC38=【別紙３】!$E$35,"",IF(MONTH(DC38)=MONTH(DC38+1),DC38+1,"")))</f>
        <v/>
      </c>
      <c r="DD39" s="13" t="str">
        <f>IF(COUNTIF(祝日一覧!$E$2:$E$142,DC39),"○",IF(DG39&lt;&gt;"","○",""))</f>
        <v/>
      </c>
      <c r="DE39" s="27"/>
      <c r="DF39" s="56" t="str">
        <f t="shared" si="86"/>
        <v/>
      </c>
      <c r="DG39" s="56"/>
      <c r="DH39" s="153"/>
      <c r="DI39" s="154"/>
      <c r="DJ39" s="9"/>
      <c r="DK39" s="168"/>
      <c r="DL39" s="34"/>
      <c r="DM39" s="9"/>
      <c r="DN39" s="18"/>
      <c r="DO39" s="15" t="str">
        <f t="shared" si="9"/>
        <v/>
      </c>
      <c r="DP39" s="16" t="str">
        <f>IF(DP38="","",IF(DP38=【別紙３】!$E$35,"",IF(MONTH(DP38)=MONTH(DP38+1),DP38+1,"")))</f>
        <v/>
      </c>
      <c r="DQ39" s="13" t="str">
        <f>IF(COUNTIF(祝日一覧!$E$2:$E$142,DP39),"○",IF(DT39&lt;&gt;"","○",""))</f>
        <v/>
      </c>
      <c r="DR39" s="27"/>
      <c r="DS39" s="56" t="str">
        <f t="shared" si="87"/>
        <v/>
      </c>
      <c r="DT39" s="56"/>
      <c r="DU39" s="153"/>
      <c r="DV39" s="154"/>
      <c r="DW39" s="9"/>
      <c r="DX39" s="168"/>
      <c r="DY39" s="34"/>
      <c r="DZ39" s="9"/>
      <c r="EA39" s="18"/>
      <c r="EB39" s="15" t="str">
        <f t="shared" si="10"/>
        <v/>
      </c>
      <c r="EC39" s="16" t="str">
        <f>IF(EC38="","",IF(EC38=【別紙３】!$E$35,"",IF(MONTH(EC38)=MONTH(EC38+1),EC38+1,"")))</f>
        <v/>
      </c>
      <c r="ED39" s="13" t="str">
        <f>IF(COUNTIF(祝日一覧!$E$2:$E$142,EC39),"○",IF(EG39&lt;&gt;"","○",""))</f>
        <v/>
      </c>
      <c r="EE39" s="27"/>
      <c r="EF39" s="56" t="str">
        <f t="shared" si="88"/>
        <v/>
      </c>
      <c r="EG39" s="56"/>
      <c r="EH39" s="153"/>
      <c r="EI39" s="154"/>
      <c r="EJ39" s="9"/>
      <c r="EK39" s="168"/>
      <c r="EL39" s="34"/>
      <c r="EM39" s="9"/>
      <c r="EN39" s="18"/>
      <c r="EO39" s="15" t="str">
        <f t="shared" si="11"/>
        <v/>
      </c>
      <c r="EP39" s="16" t="str">
        <f>IF(EP38="","",IF(EP38=【別紙３】!$E$35,"",IF(MONTH(EP38)=MONTH(EP38+1),EP38+1,"")))</f>
        <v/>
      </c>
      <c r="EQ39" s="13" t="str">
        <f>IF(COUNTIF(祝日一覧!$E$2:$E$142,EP39),"○",IF(ET39&lt;&gt;"","○",""))</f>
        <v/>
      </c>
      <c r="ER39" s="27"/>
      <c r="ES39" s="56" t="str">
        <f t="shared" si="89"/>
        <v/>
      </c>
      <c r="ET39" s="56"/>
      <c r="EU39" s="153"/>
      <c r="EV39" s="154"/>
      <c r="EW39" s="9"/>
      <c r="EX39" s="168"/>
      <c r="EY39" s="34"/>
      <c r="EZ39" s="9"/>
      <c r="FA39" s="18"/>
      <c r="FB39" s="15" t="str">
        <f t="shared" si="12"/>
        <v/>
      </c>
      <c r="FC39" s="16" t="str">
        <f>IF(FC38="","",IF(FC38=【別紙３】!$E$35,"",IF(MONTH(FC38)=MONTH(FC38+1),FC38+1,"")))</f>
        <v/>
      </c>
      <c r="FD39" s="13" t="str">
        <f>IF(COUNTIF(祝日一覧!$E$2:$E$142,FC39),"○",IF(FG39&lt;&gt;"","○",""))</f>
        <v/>
      </c>
      <c r="FE39" s="27"/>
      <c r="FF39" s="56" t="str">
        <f t="shared" si="90"/>
        <v/>
      </c>
      <c r="FG39" s="56"/>
      <c r="FH39" s="153"/>
      <c r="FI39" s="154"/>
      <c r="FJ39" s="9"/>
      <c r="FK39" s="168"/>
      <c r="FL39" s="34"/>
      <c r="FM39" s="9"/>
      <c r="FN39" s="18"/>
      <c r="FO39" s="15" t="str">
        <f t="shared" si="13"/>
        <v/>
      </c>
      <c r="FP39" s="16" t="str">
        <f>IF(FP38="","",IF(FP38=【別紙３】!$E$35,"",IF(MONTH(FP38)=MONTH(FP38+1),FP38+1,"")))</f>
        <v/>
      </c>
      <c r="FQ39" s="13" t="str">
        <f>IF(COUNTIF(祝日一覧!$E$2:$E$142,FP39),"○",IF(FT39&lt;&gt;"","○",""))</f>
        <v/>
      </c>
      <c r="FR39" s="27"/>
      <c r="FS39" s="56" t="str">
        <f t="shared" si="91"/>
        <v/>
      </c>
      <c r="FT39" s="56"/>
      <c r="FU39" s="153"/>
      <c r="FV39" s="154"/>
      <c r="FW39" s="9"/>
      <c r="FX39" s="168"/>
      <c r="FY39" s="34"/>
      <c r="FZ39" s="9"/>
      <c r="GA39" s="18"/>
      <c r="GB39" s="15" t="str">
        <f t="shared" si="14"/>
        <v/>
      </c>
      <c r="GC39" s="16" t="str">
        <f>IF(GC38="","",IF(GC38=【別紙３】!$E$35,"",IF(MONTH(GC38)=MONTH(GC38+1),GC38+1,"")))</f>
        <v/>
      </c>
      <c r="GD39" s="13" t="str">
        <f>IF(COUNTIF(祝日一覧!$E$2:$E$142,GC39),"○",IF(GG39&lt;&gt;"","○",""))</f>
        <v/>
      </c>
      <c r="GE39" s="26"/>
      <c r="GF39" s="56" t="str">
        <f t="shared" si="92"/>
        <v/>
      </c>
      <c r="GG39" s="56"/>
      <c r="GH39" s="153"/>
      <c r="GI39" s="154"/>
      <c r="GJ39" s="9"/>
      <c r="GK39" s="168"/>
      <c r="GL39" s="34"/>
      <c r="GM39" s="9"/>
      <c r="GN39" s="18"/>
      <c r="GO39" s="15" t="str">
        <f t="shared" si="15"/>
        <v/>
      </c>
      <c r="GP39" s="16" t="str">
        <f>IF(GP38="","",IF(GP38=【別紙３】!$E$35,"",IF(MONTH(GP38)=MONTH(GP38+1),GP38+1,"")))</f>
        <v/>
      </c>
      <c r="GQ39" s="13" t="str">
        <f>IF(COUNTIF(祝日一覧!$E$2:$E$142,GP39),"○",IF(GT39&lt;&gt;"","○",""))</f>
        <v/>
      </c>
      <c r="GR39" s="26"/>
      <c r="GS39" s="56" t="str">
        <f t="shared" si="93"/>
        <v/>
      </c>
      <c r="GT39" s="56"/>
      <c r="GU39" s="153"/>
      <c r="GV39" s="154"/>
      <c r="GW39" s="9"/>
      <c r="GX39" s="168"/>
      <c r="GY39" s="34"/>
      <c r="GZ39" s="9"/>
      <c r="HA39" s="18"/>
      <c r="HB39" s="15" t="str">
        <f t="shared" si="16"/>
        <v/>
      </c>
      <c r="HC39" s="16" t="str">
        <f>IF(HC38="","",IF(HC38=【別紙３】!$E$35,"",IF(MONTH(HC38)=MONTH(HC38+1),HC38+1,"")))</f>
        <v/>
      </c>
      <c r="HD39" s="13" t="str">
        <f>IF(COUNTIF(祝日一覧!$E$2:$E$142,HC39),"○",IF(HG39&lt;&gt;"","○",""))</f>
        <v/>
      </c>
      <c r="HE39" s="27"/>
      <c r="HF39" s="56" t="str">
        <f t="shared" si="94"/>
        <v/>
      </c>
      <c r="HG39" s="56"/>
      <c r="HH39" s="153"/>
      <c r="HI39" s="154"/>
      <c r="HJ39" s="9"/>
      <c r="HK39" s="168"/>
      <c r="HL39" s="34"/>
      <c r="HM39" s="9"/>
      <c r="HN39" s="18"/>
      <c r="HO39" s="72" t="str">
        <f t="shared" si="17"/>
        <v/>
      </c>
      <c r="HP39" s="16" t="str">
        <f>IF(HP38="","",IF(HP38=【別紙３】!$E$35,"",IF(MONTH(HP38)=MONTH(HP38+1),HP38+1,"")))</f>
        <v/>
      </c>
      <c r="HQ39" s="13" t="str">
        <f>IF(COUNTIF(祝日一覧!$E$2:$E$142,HP39),"○",IF(HT39&lt;&gt;"","○",""))</f>
        <v/>
      </c>
      <c r="HR39" s="26"/>
      <c r="HS39" s="56" t="str">
        <f t="shared" si="95"/>
        <v/>
      </c>
      <c r="HT39" s="56"/>
      <c r="HU39" s="153"/>
      <c r="HV39" s="154"/>
      <c r="HW39" s="9"/>
      <c r="HX39" s="168"/>
      <c r="HY39" s="34"/>
      <c r="HZ39" s="9"/>
      <c r="IA39" s="18"/>
      <c r="IB39" s="72" t="str">
        <f t="shared" si="18"/>
        <v/>
      </c>
      <c r="IC39" s="16" t="str">
        <f>IF(IC38="","",IF(IC38=【別紙３】!$E$35,"",IF(MONTH(IC38)=MONTH(IC38+1),IC38+1,"")))</f>
        <v/>
      </c>
      <c r="ID39" s="13" t="str">
        <f>IF(COUNTIF(祝日一覧!$E$2:$E$142,IC39),"○",IF(IG39&lt;&gt;"","○",""))</f>
        <v/>
      </c>
      <c r="IE39" s="26"/>
      <c r="IF39" s="56" t="str">
        <f t="shared" si="96"/>
        <v/>
      </c>
      <c r="IG39" s="56"/>
      <c r="IH39" s="153"/>
      <c r="II39" s="154"/>
      <c r="IJ39" s="9"/>
      <c r="IK39" s="168"/>
      <c r="IL39" s="34"/>
      <c r="IM39" s="9"/>
      <c r="IN39" s="18"/>
      <c r="IO39" s="72" t="str">
        <f t="shared" si="19"/>
        <v/>
      </c>
      <c r="IP39" s="16" t="str">
        <f>IF(IP38="","",IF(IP38=【別紙３】!$E$35,"",IF(MONTH(IP38)=MONTH(IP38+1),IP38+1,"")))</f>
        <v/>
      </c>
      <c r="IQ39" s="13" t="str">
        <f>IF(COUNTIF(祝日一覧!$E$2:$E$142,IP39),"○",IF(IT39&lt;&gt;"","○",""))</f>
        <v/>
      </c>
      <c r="IR39" s="26"/>
      <c r="IS39" s="56" t="str">
        <f t="shared" si="97"/>
        <v/>
      </c>
      <c r="IT39" s="56"/>
      <c r="IU39" s="153"/>
      <c r="IV39" s="154"/>
      <c r="IW39" s="9"/>
      <c r="IX39" s="168"/>
      <c r="IY39" s="34"/>
      <c r="IZ39" s="9"/>
      <c r="JA39" s="18"/>
      <c r="JB39" s="72" t="str">
        <f t="shared" si="20"/>
        <v/>
      </c>
      <c r="JC39" s="16" t="str">
        <f>IF(JC38="","",IF(JC38=【別紙３】!$E$35,"",IF(MONTH(JC38)=MONTH(JC38+1),JC38+1,"")))</f>
        <v/>
      </c>
      <c r="JD39" s="13" t="str">
        <f>IF(COUNTIF(祝日一覧!$E$2:$E$142,JC39),"○",IF(JG39&lt;&gt;"","○",""))</f>
        <v/>
      </c>
      <c r="JE39" s="26"/>
      <c r="JF39" s="56" t="str">
        <f t="shared" si="98"/>
        <v/>
      </c>
      <c r="JG39" s="56"/>
      <c r="JH39" s="153"/>
      <c r="JI39" s="154"/>
      <c r="JJ39" s="9"/>
      <c r="JK39" s="168"/>
      <c r="JL39" s="34"/>
      <c r="JM39" s="9"/>
      <c r="JN39" s="18"/>
      <c r="JO39" s="72" t="str">
        <f t="shared" si="21"/>
        <v/>
      </c>
      <c r="JP39" s="16" t="str">
        <f>IF(JP38="","",IF(JP38=【別紙３】!$E$35,"",IF(MONTH(JP38)=MONTH(JP38+1),JP38+1,"")))</f>
        <v/>
      </c>
      <c r="JQ39" s="13" t="str">
        <f>IF(COUNTIF(祝日一覧!$E$2:$E$142,JP39),"○",IF(JT39&lt;&gt;"","○",""))</f>
        <v/>
      </c>
      <c r="JR39" s="26"/>
      <c r="JS39" s="56" t="str">
        <f t="shared" si="99"/>
        <v/>
      </c>
      <c r="JT39" s="56"/>
      <c r="JU39" s="153"/>
      <c r="JV39" s="154"/>
      <c r="JW39" s="9"/>
      <c r="JX39" s="168"/>
      <c r="JY39" s="34"/>
      <c r="JZ39" s="9"/>
      <c r="KA39" s="18"/>
      <c r="KB39" s="72" t="str">
        <f t="shared" si="22"/>
        <v/>
      </c>
      <c r="KC39" s="16" t="str">
        <f>IF(KC38="","",IF(KC38=【別紙３】!$E$35,"",IF(MONTH(KC38)=MONTH(KC38+1),KC38+1,"")))</f>
        <v/>
      </c>
      <c r="KD39" s="13" t="str">
        <f>IF(COUNTIF(祝日一覧!$E$2:$E$142,KC39),"○",IF(KG39&lt;&gt;"","○",""))</f>
        <v/>
      </c>
      <c r="KE39" s="26"/>
      <c r="KF39" s="56" t="str">
        <f t="shared" si="100"/>
        <v/>
      </c>
      <c r="KG39" s="56"/>
      <c r="KH39" s="153"/>
      <c r="KI39" s="154"/>
      <c r="KJ39" s="9"/>
      <c r="KK39" s="168"/>
      <c r="KL39" s="34"/>
      <c r="KM39" s="9"/>
      <c r="KN39" s="18"/>
      <c r="KO39" s="72" t="str">
        <f t="shared" si="23"/>
        <v/>
      </c>
      <c r="KP39" s="16" t="str">
        <f>IF(KP38="","",IF(KP38=【別紙３】!$E$35,"",IF(MONTH(KP38)=MONTH(KP38+1),KP38+1,"")))</f>
        <v/>
      </c>
      <c r="KQ39" s="13" t="str">
        <f>IF(COUNTIF(祝日一覧!$E$2:$E$142,KP39),"○",IF(KT39&lt;&gt;"","○",""))</f>
        <v/>
      </c>
      <c r="KR39" s="26"/>
      <c r="KS39" s="56" t="str">
        <f t="shared" si="101"/>
        <v/>
      </c>
      <c r="KT39" s="56"/>
      <c r="KU39" s="153"/>
      <c r="KV39" s="154"/>
      <c r="KW39" s="9"/>
      <c r="KX39" s="168"/>
      <c r="KY39" s="34"/>
      <c r="KZ39" s="9"/>
      <c r="LA39" s="18"/>
      <c r="LB39" s="72" t="str">
        <f t="shared" si="24"/>
        <v/>
      </c>
      <c r="LC39" s="16" t="str">
        <f>IF(LC38="","",IF(LC38=【別紙３】!$E$35,"",IF(MONTH(LC38)=MONTH(LC38+1),LC38+1,"")))</f>
        <v/>
      </c>
      <c r="LD39" s="13" t="str">
        <f>IF(COUNTIF(祝日一覧!$E$2:$E$142,LC39),"○",IF(LG39&lt;&gt;"","○",""))</f>
        <v/>
      </c>
      <c r="LE39" s="26"/>
      <c r="LF39" s="56" t="str">
        <f t="shared" si="102"/>
        <v/>
      </c>
      <c r="LG39" s="56"/>
      <c r="LH39" s="153"/>
      <c r="LI39" s="154"/>
      <c r="LJ39" s="9"/>
      <c r="LK39" s="168"/>
      <c r="LL39" s="34"/>
      <c r="LM39" s="9"/>
      <c r="LN39" s="18"/>
      <c r="LO39" s="72" t="str">
        <f t="shared" si="25"/>
        <v/>
      </c>
      <c r="LP39" s="16" t="str">
        <f>IF(LP38="","",IF(LP38=【別紙３】!$E$35,"",IF(MONTH(LP38)=MONTH(LP38+1),LP38+1,"")))</f>
        <v/>
      </c>
      <c r="LQ39" s="13" t="str">
        <f>IF(COUNTIF(祝日一覧!$E$2:$E$142,LP39),"○",IF(LT39&lt;&gt;"","○",""))</f>
        <v/>
      </c>
      <c r="LR39" s="26"/>
      <c r="LS39" s="56" t="str">
        <f t="shared" si="103"/>
        <v/>
      </c>
      <c r="LT39" s="56"/>
      <c r="LU39" s="153"/>
      <c r="LV39" s="154"/>
      <c r="LW39" s="9"/>
      <c r="LX39" s="168"/>
      <c r="LY39" s="34"/>
      <c r="LZ39" s="9"/>
      <c r="MA39" s="18"/>
      <c r="MB39" s="72" t="str">
        <f t="shared" si="26"/>
        <v/>
      </c>
      <c r="MC39" s="16" t="str">
        <f>IF(MC38="","",IF(MC38=【別紙３】!$E$35,"",IF(MONTH(MC38)=MONTH(MC38+1),MC38+1,"")))</f>
        <v/>
      </c>
      <c r="MD39" s="13" t="str">
        <f>IF(COUNTIF(祝日一覧!$E$2:$E$142,MC39),"○",IF(MG39&lt;&gt;"","○",""))</f>
        <v/>
      </c>
      <c r="ME39" s="26"/>
      <c r="MF39" s="56" t="str">
        <f t="shared" si="104"/>
        <v/>
      </c>
      <c r="MG39" s="56"/>
      <c r="MH39" s="153"/>
      <c r="MI39" s="154"/>
      <c r="MJ39" s="9"/>
      <c r="MK39" s="168"/>
      <c r="ML39" s="34"/>
      <c r="MM39" s="9"/>
      <c r="MN39" s="18"/>
      <c r="MO39" s="72" t="str">
        <f t="shared" si="27"/>
        <v/>
      </c>
      <c r="MP39" s="16" t="str">
        <f>IF(MP38="","",IF(MP38=【別紙３】!$E$35,"",IF(MONTH(MP38)=MONTH(MP38+1),MP38+1,"")))</f>
        <v/>
      </c>
      <c r="MQ39" s="13" t="str">
        <f>IF(COUNTIF(祝日一覧!$E$2:$E$142,MP39),"○",IF(MT39&lt;&gt;"","○",""))</f>
        <v/>
      </c>
      <c r="MR39" s="26"/>
      <c r="MS39" s="56" t="str">
        <f t="shared" si="105"/>
        <v/>
      </c>
      <c r="MT39" s="56"/>
      <c r="MU39" s="153"/>
      <c r="MV39" s="154"/>
      <c r="MW39" s="9"/>
      <c r="MX39" s="168"/>
      <c r="MY39" s="34"/>
      <c r="MZ39" s="9"/>
      <c r="NA39" s="18"/>
      <c r="NB39" s="72" t="str">
        <f t="shared" si="28"/>
        <v/>
      </c>
      <c r="NC39" s="16" t="str">
        <f>IF(NC38="","",IF(NC38=【別紙３】!$E$35,"",IF(MONTH(NC38)=MONTH(NC38+1),NC38+1,"")))</f>
        <v/>
      </c>
      <c r="ND39" s="13" t="str">
        <f>IF(COUNTIF(祝日一覧!$E$2:$E$142,NC39),"○",IF(NG39&lt;&gt;"","○",""))</f>
        <v/>
      </c>
      <c r="NE39" s="26"/>
      <c r="NF39" s="56" t="str">
        <f t="shared" si="106"/>
        <v/>
      </c>
      <c r="NG39" s="56"/>
      <c r="NH39" s="153"/>
      <c r="NI39" s="154"/>
      <c r="NJ39" s="9"/>
      <c r="NK39" s="168"/>
      <c r="NL39" s="34"/>
      <c r="NM39" s="9"/>
      <c r="NN39" s="18"/>
      <c r="NO39" s="72" t="str">
        <f t="shared" si="29"/>
        <v/>
      </c>
      <c r="NP39" s="16" t="str">
        <f>IF(NP38="","",IF(NP38=【別紙３】!$E$35,"",IF(MONTH(NP38)=MONTH(NP38+1),NP38+1,"")))</f>
        <v/>
      </c>
      <c r="NQ39" s="13" t="str">
        <f>IF(COUNTIF(祝日一覧!$E$2:$E$142,NP39),"○",IF(NT39&lt;&gt;"","○",""))</f>
        <v/>
      </c>
      <c r="NR39" s="26"/>
      <c r="NS39" s="56" t="str">
        <f t="shared" si="107"/>
        <v/>
      </c>
      <c r="NT39" s="56"/>
      <c r="NU39" s="153"/>
      <c r="NV39" s="154"/>
      <c r="NW39" s="9"/>
      <c r="NX39" s="168"/>
      <c r="NY39" s="34"/>
      <c r="NZ39" s="9"/>
      <c r="OA39" s="18"/>
      <c r="OB39" s="72" t="str">
        <f t="shared" si="30"/>
        <v/>
      </c>
      <c r="OC39" s="16" t="str">
        <f>IF(OC38="","",IF(OC38=【別紙３】!$E$35,"",IF(MONTH(OC38)=MONTH(OC38+1),OC38+1,"")))</f>
        <v/>
      </c>
      <c r="OD39" s="13" t="str">
        <f>IF(COUNTIF(祝日一覧!$E$2:$E$142,OC39),"○",IF(OG39&lt;&gt;"","○",""))</f>
        <v/>
      </c>
      <c r="OE39" s="26"/>
      <c r="OF39" s="56" t="str">
        <f t="shared" si="108"/>
        <v/>
      </c>
      <c r="OG39" s="56"/>
      <c r="OH39" s="153"/>
      <c r="OI39" s="154"/>
      <c r="OJ39" s="9"/>
      <c r="OK39" s="168"/>
      <c r="OL39" s="34"/>
      <c r="OM39" s="9"/>
      <c r="ON39" s="18"/>
      <c r="OO39" s="72" t="str">
        <f t="shared" si="31"/>
        <v/>
      </c>
      <c r="OP39" s="16" t="str">
        <f>IF(OP38="","",IF(OP38=【別紙３】!$E$35,"",IF(MONTH(OP38)=MONTH(OP38+1),OP38+1,"")))</f>
        <v/>
      </c>
      <c r="OQ39" s="13" t="str">
        <f>IF(COUNTIF(祝日一覧!$E$2:$E$142,OP39),"○",IF(OT39&lt;&gt;"","○",""))</f>
        <v/>
      </c>
      <c r="OR39" s="26"/>
      <c r="OS39" s="56" t="str">
        <f t="shared" si="109"/>
        <v/>
      </c>
      <c r="OT39" s="56"/>
      <c r="OU39" s="153"/>
      <c r="OV39" s="154"/>
      <c r="OW39" s="9"/>
      <c r="OX39" s="168"/>
      <c r="OY39" s="34"/>
      <c r="OZ39" s="9"/>
      <c r="PA39" s="18"/>
      <c r="PB39" s="72" t="str">
        <f t="shared" si="32"/>
        <v/>
      </c>
      <c r="PC39" s="16" t="str">
        <f>IF(PC38="","",IF(PC38=【別紙３】!$E$35,"",IF(MONTH(PC38)=MONTH(PC38+1),PC38+1,"")))</f>
        <v/>
      </c>
      <c r="PD39" s="13" t="str">
        <f>IF(COUNTIF(祝日一覧!$E$2:$E$142,PC39),"○",IF(PG39&lt;&gt;"","○",""))</f>
        <v/>
      </c>
      <c r="PE39" s="26"/>
      <c r="PF39" s="56" t="str">
        <f t="shared" si="110"/>
        <v/>
      </c>
      <c r="PG39" s="56"/>
      <c r="PH39" s="153"/>
      <c r="PI39" s="154"/>
      <c r="PJ39" s="9"/>
      <c r="PK39" s="168"/>
      <c r="PL39" s="34"/>
      <c r="PM39" s="9"/>
      <c r="PN39" s="18"/>
      <c r="PO39" s="72" t="str">
        <f t="shared" si="33"/>
        <v/>
      </c>
      <c r="PP39" s="16" t="str">
        <f>IF(PP38="","",IF(PP38=【別紙３】!$E$35,"",IF(MONTH(PP38)=MONTH(PP38+1),PP38+1,"")))</f>
        <v/>
      </c>
      <c r="PQ39" s="13" t="str">
        <f>IF(COUNTIF(祝日一覧!$E$2:$E$142,PP39),"○",IF(PT39&lt;&gt;"","○",""))</f>
        <v/>
      </c>
      <c r="PR39" s="26"/>
      <c r="PS39" s="56" t="str">
        <f t="shared" si="111"/>
        <v/>
      </c>
      <c r="PT39" s="56"/>
      <c r="PU39" s="153"/>
      <c r="PV39" s="154"/>
      <c r="PW39" s="9"/>
      <c r="PX39" s="168"/>
      <c r="PY39" s="34"/>
      <c r="PZ39" s="9"/>
      <c r="QA39" s="18"/>
      <c r="QB39" s="72" t="str">
        <f t="shared" si="34"/>
        <v/>
      </c>
      <c r="QC39" s="16" t="str">
        <f>IF(QC38="","",IF(QC38=【別紙３】!$E$35,"",IF(MONTH(QC38)=MONTH(QC38+1),QC38+1,"")))</f>
        <v/>
      </c>
      <c r="QD39" s="13" t="str">
        <f>IF(COUNTIF(祝日一覧!$E$2:$E$142,QC39),"○",IF(QG39&lt;&gt;"","○",""))</f>
        <v/>
      </c>
      <c r="QE39" s="26"/>
      <c r="QF39" s="56" t="str">
        <f t="shared" si="112"/>
        <v/>
      </c>
      <c r="QG39" s="56"/>
      <c r="QH39" s="153"/>
      <c r="QI39" s="154"/>
      <c r="QJ39" s="9"/>
      <c r="QK39" s="168"/>
      <c r="QL39" s="34"/>
      <c r="QM39" s="9"/>
      <c r="QN39" s="18"/>
      <c r="QO39" s="72" t="str">
        <f t="shared" si="35"/>
        <v/>
      </c>
      <c r="QP39" s="16" t="str">
        <f>IF(QP38="","",IF(QP38=【別紙３】!$E$35,"",IF(MONTH(QP38)=MONTH(QP38+1),QP38+1,"")))</f>
        <v/>
      </c>
      <c r="QQ39" s="13" t="str">
        <f>IF(COUNTIF(祝日一覧!$E$2:$E$142,QP39),"○",IF(QT39&lt;&gt;"","○",""))</f>
        <v/>
      </c>
      <c r="QR39" s="26"/>
      <c r="QS39" s="56" t="str">
        <f t="shared" si="113"/>
        <v/>
      </c>
      <c r="QT39" s="56"/>
      <c r="QU39" s="153"/>
      <c r="QV39" s="154"/>
      <c r="QW39" s="9"/>
      <c r="QX39" s="168"/>
      <c r="QY39" s="34"/>
      <c r="QZ39" s="9"/>
      <c r="RA39" s="18"/>
      <c r="RB39" s="72" t="str">
        <f t="shared" si="36"/>
        <v/>
      </c>
      <c r="RC39" s="16" t="str">
        <f>IF(RC38="","",IF(RC38=【別紙３】!$E$35,"",IF(MONTH(RC38)=MONTH(RC38+1),RC38+1,"")))</f>
        <v/>
      </c>
      <c r="RD39" s="13" t="str">
        <f>IF(COUNTIF(祝日一覧!$E$2:$E$142,RC39),"○",IF(RG39&lt;&gt;"","○",""))</f>
        <v/>
      </c>
      <c r="RE39" s="26"/>
      <c r="RF39" s="56" t="str">
        <f t="shared" si="114"/>
        <v/>
      </c>
      <c r="RG39" s="56"/>
      <c r="RH39" s="153"/>
      <c r="RI39" s="154"/>
      <c r="RJ39" s="9"/>
      <c r="RK39" s="168"/>
      <c r="RL39" s="34"/>
      <c r="RM39" s="9"/>
      <c r="RN39" s="18"/>
      <c r="RO39" s="72" t="str">
        <f t="shared" si="37"/>
        <v/>
      </c>
      <c r="RP39" s="16" t="str">
        <f>IF(RP38="","",IF(RP38=【別紙３】!$E$35,"",IF(MONTH(RP38)=MONTH(RP38+1),RP38+1,"")))</f>
        <v/>
      </c>
      <c r="RQ39" s="13" t="str">
        <f>IF(COUNTIF(祝日一覧!$E$2:$E$142,RP39),"○",IF(RT39&lt;&gt;"","○",""))</f>
        <v/>
      </c>
      <c r="RR39" s="26"/>
      <c r="RS39" s="56" t="str">
        <f t="shared" si="115"/>
        <v/>
      </c>
      <c r="RT39" s="56"/>
      <c r="RU39" s="153"/>
      <c r="RV39" s="154"/>
      <c r="RW39" s="9"/>
      <c r="RX39" s="168"/>
      <c r="RY39" s="34"/>
      <c r="RZ39" s="9"/>
      <c r="SA39" s="18"/>
      <c r="SB39" s="72" t="str">
        <f t="shared" si="38"/>
        <v/>
      </c>
      <c r="SC39" s="16" t="str">
        <f>IF(SC38="","",IF(SC38=【別紙３】!$E$35,"",IF(MONTH(SC38)=MONTH(SC38+1),SC38+1,"")))</f>
        <v/>
      </c>
      <c r="SD39" s="13" t="str">
        <f>IF(COUNTIF(祝日一覧!$E$2:$E$142,SC39),"○",IF(SG39&lt;&gt;"","○",""))</f>
        <v/>
      </c>
      <c r="SE39" s="26"/>
      <c r="SF39" s="56" t="str">
        <f t="shared" si="116"/>
        <v/>
      </c>
      <c r="SG39" s="56"/>
      <c r="SH39" s="153"/>
      <c r="SI39" s="154"/>
      <c r="SJ39" s="9"/>
      <c r="SK39" s="168"/>
      <c r="SL39" s="34"/>
      <c r="SM39" s="9"/>
    </row>
    <row r="40" spans="1:507" ht="15.6" customHeight="1">
      <c r="A40" s="19"/>
      <c r="B40" s="15" t="str">
        <f t="shared" si="0"/>
        <v/>
      </c>
      <c r="C40" s="16" t="str">
        <f t="shared" si="78"/>
        <v/>
      </c>
      <c r="D40" s="13" t="str">
        <f>IF(COUNTIF(祝日一覧!$E$2:$E$142,C40),"○",IF(G40&lt;&gt;"","○",""))</f>
        <v/>
      </c>
      <c r="E40" s="27"/>
      <c r="F40" s="56" t="str">
        <f t="shared" si="39"/>
        <v/>
      </c>
      <c r="G40" s="56"/>
      <c r="H40" s="153"/>
      <c r="I40" s="154"/>
      <c r="J40" s="54"/>
      <c r="K40" s="168"/>
      <c r="L40" s="19"/>
      <c r="M40" s="9"/>
      <c r="N40" s="19"/>
      <c r="O40" s="15" t="str">
        <f t="shared" si="1"/>
        <v/>
      </c>
      <c r="P40" s="16" t="str">
        <f>IF(P39="","",IF(P39=【別紙３】!$E$35,"",IF(MONTH(P39)=MONTH(P39+1),P39+1,"")))</f>
        <v/>
      </c>
      <c r="Q40" s="13" t="str">
        <f>IF(COUNTIF(祝日一覧!$E$2:$E$142,P40),"○",IF(T40&lt;&gt;"","○",""))</f>
        <v/>
      </c>
      <c r="R40" s="27"/>
      <c r="S40" s="56" t="str">
        <f t="shared" si="79"/>
        <v/>
      </c>
      <c r="T40" s="56"/>
      <c r="U40" s="153"/>
      <c r="V40" s="154"/>
      <c r="W40" s="9"/>
      <c r="X40" s="168"/>
      <c r="Y40" s="19"/>
      <c r="Z40" s="9"/>
      <c r="AA40" s="19"/>
      <c r="AB40" s="15" t="str">
        <f t="shared" si="2"/>
        <v/>
      </c>
      <c r="AC40" s="16" t="str">
        <f>IF(AC39="","",IF(AC39=【別紙３】!$E$35,"",IF(MONTH(AC39)=MONTH(AC39+1),AC39+1,"")))</f>
        <v/>
      </c>
      <c r="AD40" s="13" t="str">
        <f>IF(COUNTIF(祝日一覧!$E$2:$E$142,AC40),"○",IF(AG40&lt;&gt;"","○",""))</f>
        <v/>
      </c>
      <c r="AE40" s="27"/>
      <c r="AF40" s="56" t="str">
        <f t="shared" si="80"/>
        <v/>
      </c>
      <c r="AG40" s="56"/>
      <c r="AH40" s="153"/>
      <c r="AI40" s="154"/>
      <c r="AJ40" s="9"/>
      <c r="AK40" s="168"/>
      <c r="AL40" s="19"/>
      <c r="AM40" s="9"/>
      <c r="AN40" s="19"/>
      <c r="AO40" s="15" t="str">
        <f t="shared" si="3"/>
        <v/>
      </c>
      <c r="AP40" s="16" t="str">
        <f>IF(AP39="","",IF(AP39=【別紙３】!$E$35,"",IF(MONTH(AP39)=MONTH(AP39+1),AP39+1,"")))</f>
        <v/>
      </c>
      <c r="AQ40" s="13" t="str">
        <f>IF(COUNTIF(祝日一覧!$E$2:$E$142,AP40),"○",IF(AT40&lt;&gt;"","○",""))</f>
        <v/>
      </c>
      <c r="AR40" s="27"/>
      <c r="AS40" s="56" t="str">
        <f t="shared" si="81"/>
        <v/>
      </c>
      <c r="AT40" s="56"/>
      <c r="AU40" s="153"/>
      <c r="AV40" s="154"/>
      <c r="AW40" s="9"/>
      <c r="AX40" s="168"/>
      <c r="AY40" s="19"/>
      <c r="AZ40" s="9"/>
      <c r="BA40" s="19"/>
      <c r="BB40" s="15" t="str">
        <f t="shared" si="4"/>
        <v/>
      </c>
      <c r="BC40" s="16" t="str">
        <f>IF(BC39="","",IF(BC39=【別紙３】!$E$35,"",IF(MONTH(BC39)=MONTH(BC39+1),BC39+1,"")))</f>
        <v/>
      </c>
      <c r="BD40" s="13" t="str">
        <f>IF(COUNTIF(祝日一覧!$E$2:$E$142,BC40),"○",IF(BG40&lt;&gt;"","○",""))</f>
        <v/>
      </c>
      <c r="BE40" s="27"/>
      <c r="BF40" s="56" t="str">
        <f t="shared" si="82"/>
        <v/>
      </c>
      <c r="BG40" s="56"/>
      <c r="BH40" s="153"/>
      <c r="BI40" s="154"/>
      <c r="BJ40" s="9"/>
      <c r="BK40" s="168"/>
      <c r="BL40" s="19"/>
      <c r="BM40" s="9"/>
      <c r="BN40" s="19"/>
      <c r="BO40" s="15" t="str">
        <f t="shared" si="5"/>
        <v/>
      </c>
      <c r="BP40" s="16" t="str">
        <f>IF(BP39="","",IF(BP39=【別紙３】!$E$35,"",IF(MONTH(BP39)=MONTH(BP39+1),BP39+1,"")))</f>
        <v/>
      </c>
      <c r="BQ40" s="13" t="str">
        <f>IF(COUNTIF(祝日一覧!$E$2:$E$142,BP40),"○",IF(BT40&lt;&gt;"","○",""))</f>
        <v/>
      </c>
      <c r="BR40" s="27"/>
      <c r="BS40" s="56" t="str">
        <f t="shared" si="83"/>
        <v/>
      </c>
      <c r="BT40" s="56"/>
      <c r="BU40" s="153"/>
      <c r="BV40" s="154"/>
      <c r="BW40" s="9"/>
      <c r="BX40" s="168"/>
      <c r="BY40" s="19"/>
      <c r="BZ40" s="9"/>
      <c r="CA40" s="19"/>
      <c r="CB40" s="15" t="str">
        <f t="shared" si="6"/>
        <v/>
      </c>
      <c r="CC40" s="16" t="str">
        <f>IF(CC39="","",IF(CC39=【別紙３】!$E$35,"",IF(MONTH(CC39)=MONTH(CC39+1),CC39+1,"")))</f>
        <v/>
      </c>
      <c r="CD40" s="13" t="str">
        <f>IF(COUNTIF(祝日一覧!$E$2:$E$142,CC40),"○",IF(CG40&lt;&gt;"","○",""))</f>
        <v/>
      </c>
      <c r="CE40" s="27"/>
      <c r="CF40" s="56" t="str">
        <f t="shared" si="84"/>
        <v/>
      </c>
      <c r="CG40" s="56"/>
      <c r="CH40" s="153"/>
      <c r="CI40" s="154"/>
      <c r="CJ40" s="9"/>
      <c r="CK40" s="168"/>
      <c r="CL40" s="19"/>
      <c r="CM40" s="9"/>
      <c r="CN40" s="19"/>
      <c r="CO40" s="15" t="str">
        <f t="shared" si="7"/>
        <v/>
      </c>
      <c r="CP40" s="16" t="str">
        <f>IF(CP39="","",IF(CP39=【別紙３】!$E$35,"",IF(MONTH(CP39)=MONTH(CP39+1),CP39+1,"")))</f>
        <v/>
      </c>
      <c r="CQ40" s="13" t="str">
        <f>IF(COUNTIF(祝日一覧!$E$2:$E$142,CP40),"○",IF(CT40&lt;&gt;"","○",""))</f>
        <v/>
      </c>
      <c r="CR40" s="27"/>
      <c r="CS40" s="56" t="str">
        <f t="shared" si="85"/>
        <v/>
      </c>
      <c r="CT40" s="56"/>
      <c r="CU40" s="153"/>
      <c r="CV40" s="154"/>
      <c r="CW40" s="9"/>
      <c r="CX40" s="168"/>
      <c r="CY40" s="19"/>
      <c r="CZ40" s="9"/>
      <c r="DA40" s="19"/>
      <c r="DB40" s="15" t="str">
        <f t="shared" si="8"/>
        <v/>
      </c>
      <c r="DC40" s="16" t="str">
        <f>IF(DC39="","",IF(DC39=【別紙３】!$E$35,"",IF(MONTH(DC39)=MONTH(DC39+1),DC39+1,"")))</f>
        <v/>
      </c>
      <c r="DD40" s="13" t="str">
        <f>IF(COUNTIF(祝日一覧!$E$2:$E$142,DC40),"○",IF(DG40&lt;&gt;"","○",""))</f>
        <v/>
      </c>
      <c r="DE40" s="27"/>
      <c r="DF40" s="56" t="str">
        <f t="shared" si="86"/>
        <v/>
      </c>
      <c r="DG40" s="56"/>
      <c r="DH40" s="153"/>
      <c r="DI40" s="154"/>
      <c r="DJ40" s="9"/>
      <c r="DK40" s="168"/>
      <c r="DL40" s="19"/>
      <c r="DM40" s="9"/>
      <c r="DN40" s="19"/>
      <c r="DO40" s="15" t="str">
        <f t="shared" si="9"/>
        <v/>
      </c>
      <c r="DP40" s="16" t="str">
        <f>IF(DP39="","",IF(DP39=【別紙３】!$E$35,"",IF(MONTH(DP39)=MONTH(DP39+1),DP39+1,"")))</f>
        <v/>
      </c>
      <c r="DQ40" s="13" t="str">
        <f>IF(COUNTIF(祝日一覧!$E$2:$E$142,DP40),"○",IF(DT40&lt;&gt;"","○",""))</f>
        <v/>
      </c>
      <c r="DR40" s="27"/>
      <c r="DS40" s="56" t="str">
        <f t="shared" si="87"/>
        <v/>
      </c>
      <c r="DT40" s="56"/>
      <c r="DU40" s="153"/>
      <c r="DV40" s="154"/>
      <c r="DW40" s="9"/>
      <c r="DX40" s="168"/>
      <c r="DY40" s="19"/>
      <c r="DZ40" s="9"/>
      <c r="EA40" s="19"/>
      <c r="EB40" s="15" t="str">
        <f t="shared" si="10"/>
        <v/>
      </c>
      <c r="EC40" s="16" t="str">
        <f>IF(EC39="","",IF(EC39=【別紙３】!$E$35,"",IF(MONTH(EC39)=MONTH(EC39+1),EC39+1,"")))</f>
        <v/>
      </c>
      <c r="ED40" s="13" t="str">
        <f>IF(COUNTIF(祝日一覧!$E$2:$E$142,EC40),"○",IF(EG40&lt;&gt;"","○",""))</f>
        <v/>
      </c>
      <c r="EE40" s="27"/>
      <c r="EF40" s="56" t="str">
        <f t="shared" si="88"/>
        <v/>
      </c>
      <c r="EG40" s="56"/>
      <c r="EH40" s="153"/>
      <c r="EI40" s="154"/>
      <c r="EJ40" s="9"/>
      <c r="EK40" s="168"/>
      <c r="EL40" s="19"/>
      <c r="EM40" s="9"/>
      <c r="EN40" s="19"/>
      <c r="EO40" s="15" t="str">
        <f t="shared" si="11"/>
        <v/>
      </c>
      <c r="EP40" s="16" t="str">
        <f>IF(EP39="","",IF(EP39=【別紙３】!$E$35,"",IF(MONTH(EP39)=MONTH(EP39+1),EP39+1,"")))</f>
        <v/>
      </c>
      <c r="EQ40" s="13" t="str">
        <f>IF(COUNTIF(祝日一覧!$E$2:$E$142,EP40),"○",IF(ET40&lt;&gt;"","○",""))</f>
        <v/>
      </c>
      <c r="ER40" s="27"/>
      <c r="ES40" s="56" t="str">
        <f t="shared" si="89"/>
        <v/>
      </c>
      <c r="ET40" s="56"/>
      <c r="EU40" s="153"/>
      <c r="EV40" s="154"/>
      <c r="EW40" s="9"/>
      <c r="EX40" s="168"/>
      <c r="EY40" s="19"/>
      <c r="EZ40" s="9"/>
      <c r="FA40" s="19"/>
      <c r="FB40" s="15" t="str">
        <f t="shared" si="12"/>
        <v/>
      </c>
      <c r="FC40" s="16" t="str">
        <f>IF(FC39="","",IF(FC39=【別紙３】!$E$35,"",IF(MONTH(FC39)=MONTH(FC39+1),FC39+1,"")))</f>
        <v/>
      </c>
      <c r="FD40" s="13" t="str">
        <f>IF(COUNTIF(祝日一覧!$E$2:$E$142,FC40),"○",IF(FG40&lt;&gt;"","○",""))</f>
        <v/>
      </c>
      <c r="FE40" s="27"/>
      <c r="FF40" s="56" t="str">
        <f t="shared" si="90"/>
        <v/>
      </c>
      <c r="FG40" s="56"/>
      <c r="FH40" s="153"/>
      <c r="FI40" s="154"/>
      <c r="FJ40" s="9"/>
      <c r="FK40" s="168"/>
      <c r="FL40" s="19"/>
      <c r="FM40" s="9"/>
      <c r="FN40" s="19"/>
      <c r="FO40" s="15" t="str">
        <f t="shared" si="13"/>
        <v/>
      </c>
      <c r="FP40" s="16" t="str">
        <f>IF(FP39="","",IF(FP39=【別紙３】!$E$35,"",IF(MONTH(FP39)=MONTH(FP39+1),FP39+1,"")))</f>
        <v/>
      </c>
      <c r="FQ40" s="13" t="str">
        <f>IF(COUNTIF(祝日一覧!$E$2:$E$142,FP40),"○",IF(FT40&lt;&gt;"","○",""))</f>
        <v/>
      </c>
      <c r="FR40" s="27"/>
      <c r="FS40" s="56" t="str">
        <f t="shared" si="91"/>
        <v/>
      </c>
      <c r="FT40" s="56"/>
      <c r="FU40" s="153"/>
      <c r="FV40" s="154"/>
      <c r="FW40" s="9"/>
      <c r="FX40" s="168"/>
      <c r="FY40" s="19"/>
      <c r="FZ40" s="9"/>
      <c r="GA40" s="19"/>
      <c r="GB40" s="15" t="str">
        <f t="shared" si="14"/>
        <v/>
      </c>
      <c r="GC40" s="16" t="str">
        <f>IF(GC39="","",IF(GC39=【別紙３】!$E$35,"",IF(MONTH(GC39)=MONTH(GC39+1),GC39+1,"")))</f>
        <v/>
      </c>
      <c r="GD40" s="13" t="str">
        <f>IF(COUNTIF(祝日一覧!$E$2:$E$142,GC40),"○",IF(GG40&lt;&gt;"","○",""))</f>
        <v/>
      </c>
      <c r="GE40" s="26"/>
      <c r="GF40" s="56" t="str">
        <f t="shared" si="92"/>
        <v/>
      </c>
      <c r="GG40" s="56"/>
      <c r="GH40" s="153"/>
      <c r="GI40" s="154"/>
      <c r="GJ40" s="9"/>
      <c r="GK40" s="168"/>
      <c r="GL40" s="19"/>
      <c r="GM40" s="9"/>
      <c r="GN40" s="19"/>
      <c r="GO40" s="15" t="str">
        <f t="shared" si="15"/>
        <v/>
      </c>
      <c r="GP40" s="16" t="str">
        <f>IF(GP39="","",IF(GP39=【別紙３】!$E$35,"",IF(MONTH(GP39)=MONTH(GP39+1),GP39+1,"")))</f>
        <v/>
      </c>
      <c r="GQ40" s="13" t="str">
        <f>IF(COUNTIF(祝日一覧!$E$2:$E$142,GP40),"○",IF(GT40&lt;&gt;"","○",""))</f>
        <v/>
      </c>
      <c r="GR40" s="26"/>
      <c r="GS40" s="56" t="str">
        <f t="shared" si="93"/>
        <v/>
      </c>
      <c r="GT40" s="56"/>
      <c r="GU40" s="153"/>
      <c r="GV40" s="154"/>
      <c r="GW40" s="9"/>
      <c r="GX40" s="168"/>
      <c r="GY40" s="19"/>
      <c r="GZ40" s="9"/>
      <c r="HA40" s="19"/>
      <c r="HB40" s="15" t="str">
        <f t="shared" si="16"/>
        <v/>
      </c>
      <c r="HC40" s="16" t="str">
        <f>IF(HC39="","",IF(HC39=【別紙３】!$E$35,"",IF(MONTH(HC39)=MONTH(HC39+1),HC39+1,"")))</f>
        <v/>
      </c>
      <c r="HD40" s="13" t="str">
        <f>IF(COUNTIF(祝日一覧!$E$2:$E$142,HC40),"○",IF(HG40&lt;&gt;"","○",""))</f>
        <v/>
      </c>
      <c r="HE40" s="27"/>
      <c r="HF40" s="56" t="str">
        <f t="shared" si="94"/>
        <v/>
      </c>
      <c r="HG40" s="56"/>
      <c r="HH40" s="153"/>
      <c r="HI40" s="154"/>
      <c r="HJ40" s="9"/>
      <c r="HK40" s="168"/>
      <c r="HL40" s="19"/>
      <c r="HM40" s="9"/>
      <c r="HN40" s="19"/>
      <c r="HO40" s="72" t="str">
        <f t="shared" si="17"/>
        <v/>
      </c>
      <c r="HP40" s="16" t="str">
        <f>IF(HP39="","",IF(HP39=【別紙３】!$E$35,"",IF(MONTH(HP39)=MONTH(HP39+1),HP39+1,"")))</f>
        <v/>
      </c>
      <c r="HQ40" s="13" t="str">
        <f>IF(COUNTIF(祝日一覧!$E$2:$E$142,HP40),"○",IF(HT40&lt;&gt;"","○",""))</f>
        <v/>
      </c>
      <c r="HR40" s="26"/>
      <c r="HS40" s="56" t="str">
        <f t="shared" si="95"/>
        <v/>
      </c>
      <c r="HT40" s="56"/>
      <c r="HU40" s="153"/>
      <c r="HV40" s="154"/>
      <c r="HW40" s="9"/>
      <c r="HX40" s="168"/>
      <c r="HY40" s="19"/>
      <c r="HZ40" s="9"/>
      <c r="IA40" s="19"/>
      <c r="IB40" s="72" t="str">
        <f t="shared" si="18"/>
        <v/>
      </c>
      <c r="IC40" s="16" t="str">
        <f>IF(IC39="","",IF(IC39=【別紙３】!$E$35,"",IF(MONTH(IC39)=MONTH(IC39+1),IC39+1,"")))</f>
        <v/>
      </c>
      <c r="ID40" s="13" t="str">
        <f>IF(COUNTIF(祝日一覧!$E$2:$E$142,IC40),"○",IF(IG40&lt;&gt;"","○",""))</f>
        <v/>
      </c>
      <c r="IE40" s="26"/>
      <c r="IF40" s="56" t="str">
        <f t="shared" si="96"/>
        <v/>
      </c>
      <c r="IG40" s="56"/>
      <c r="IH40" s="153"/>
      <c r="II40" s="154"/>
      <c r="IJ40" s="9"/>
      <c r="IK40" s="168"/>
      <c r="IL40" s="19"/>
      <c r="IM40" s="9"/>
      <c r="IN40" s="19"/>
      <c r="IO40" s="72" t="str">
        <f t="shared" si="19"/>
        <v/>
      </c>
      <c r="IP40" s="16" t="str">
        <f>IF(IP39="","",IF(IP39=【別紙３】!$E$35,"",IF(MONTH(IP39)=MONTH(IP39+1),IP39+1,"")))</f>
        <v/>
      </c>
      <c r="IQ40" s="13" t="str">
        <f>IF(COUNTIF(祝日一覧!$E$2:$E$142,IP40),"○",IF(IT40&lt;&gt;"","○",""))</f>
        <v/>
      </c>
      <c r="IR40" s="26"/>
      <c r="IS40" s="56" t="str">
        <f t="shared" si="97"/>
        <v/>
      </c>
      <c r="IT40" s="56"/>
      <c r="IU40" s="153"/>
      <c r="IV40" s="154"/>
      <c r="IW40" s="9"/>
      <c r="IX40" s="168"/>
      <c r="IY40" s="19"/>
      <c r="IZ40" s="9"/>
      <c r="JA40" s="19"/>
      <c r="JB40" s="72" t="str">
        <f t="shared" si="20"/>
        <v/>
      </c>
      <c r="JC40" s="16" t="str">
        <f>IF(JC39="","",IF(JC39=【別紙３】!$E$35,"",IF(MONTH(JC39)=MONTH(JC39+1),JC39+1,"")))</f>
        <v/>
      </c>
      <c r="JD40" s="13" t="str">
        <f>IF(COUNTIF(祝日一覧!$E$2:$E$142,JC40),"○",IF(JG40&lt;&gt;"","○",""))</f>
        <v/>
      </c>
      <c r="JE40" s="26"/>
      <c r="JF40" s="56" t="str">
        <f t="shared" si="98"/>
        <v/>
      </c>
      <c r="JG40" s="56"/>
      <c r="JH40" s="153"/>
      <c r="JI40" s="154"/>
      <c r="JJ40" s="9"/>
      <c r="JK40" s="168"/>
      <c r="JL40" s="19"/>
      <c r="JM40" s="9"/>
      <c r="JN40" s="19"/>
      <c r="JO40" s="72" t="str">
        <f t="shared" si="21"/>
        <v/>
      </c>
      <c r="JP40" s="16" t="str">
        <f>IF(JP39="","",IF(JP39=【別紙３】!$E$35,"",IF(MONTH(JP39)=MONTH(JP39+1),JP39+1,"")))</f>
        <v/>
      </c>
      <c r="JQ40" s="13" t="str">
        <f>IF(COUNTIF(祝日一覧!$E$2:$E$142,JP40),"○",IF(JT40&lt;&gt;"","○",""))</f>
        <v/>
      </c>
      <c r="JR40" s="26"/>
      <c r="JS40" s="56" t="str">
        <f t="shared" si="99"/>
        <v/>
      </c>
      <c r="JT40" s="56"/>
      <c r="JU40" s="153"/>
      <c r="JV40" s="154"/>
      <c r="JW40" s="9"/>
      <c r="JX40" s="168"/>
      <c r="JY40" s="19"/>
      <c r="JZ40" s="9"/>
      <c r="KA40" s="19"/>
      <c r="KB40" s="72" t="str">
        <f t="shared" si="22"/>
        <v/>
      </c>
      <c r="KC40" s="16" t="str">
        <f>IF(KC39="","",IF(KC39=【別紙３】!$E$35,"",IF(MONTH(KC39)=MONTH(KC39+1),KC39+1,"")))</f>
        <v/>
      </c>
      <c r="KD40" s="13" t="str">
        <f>IF(COUNTIF(祝日一覧!$E$2:$E$142,KC40),"○",IF(KG40&lt;&gt;"","○",""))</f>
        <v/>
      </c>
      <c r="KE40" s="26"/>
      <c r="KF40" s="56" t="str">
        <f t="shared" si="100"/>
        <v/>
      </c>
      <c r="KG40" s="56"/>
      <c r="KH40" s="153"/>
      <c r="KI40" s="154"/>
      <c r="KJ40" s="9"/>
      <c r="KK40" s="168"/>
      <c r="KL40" s="19"/>
      <c r="KM40" s="9"/>
      <c r="KN40" s="19"/>
      <c r="KO40" s="72" t="str">
        <f t="shared" si="23"/>
        <v/>
      </c>
      <c r="KP40" s="16" t="str">
        <f>IF(KP39="","",IF(KP39=【別紙３】!$E$35,"",IF(MONTH(KP39)=MONTH(KP39+1),KP39+1,"")))</f>
        <v/>
      </c>
      <c r="KQ40" s="13" t="str">
        <f>IF(COUNTIF(祝日一覧!$E$2:$E$142,KP40),"○",IF(KT40&lt;&gt;"","○",""))</f>
        <v/>
      </c>
      <c r="KR40" s="26"/>
      <c r="KS40" s="56" t="str">
        <f t="shared" si="101"/>
        <v/>
      </c>
      <c r="KT40" s="56"/>
      <c r="KU40" s="153"/>
      <c r="KV40" s="154"/>
      <c r="KW40" s="9"/>
      <c r="KX40" s="168"/>
      <c r="KY40" s="19"/>
      <c r="KZ40" s="9"/>
      <c r="LA40" s="19"/>
      <c r="LB40" s="72" t="str">
        <f t="shared" si="24"/>
        <v/>
      </c>
      <c r="LC40" s="16" t="str">
        <f>IF(LC39="","",IF(LC39=【別紙３】!$E$35,"",IF(MONTH(LC39)=MONTH(LC39+1),LC39+1,"")))</f>
        <v/>
      </c>
      <c r="LD40" s="13" t="str">
        <f>IF(COUNTIF(祝日一覧!$E$2:$E$142,LC40),"○",IF(LG40&lt;&gt;"","○",""))</f>
        <v/>
      </c>
      <c r="LE40" s="26"/>
      <c r="LF40" s="56" t="str">
        <f t="shared" si="102"/>
        <v/>
      </c>
      <c r="LG40" s="56"/>
      <c r="LH40" s="153"/>
      <c r="LI40" s="154"/>
      <c r="LJ40" s="9"/>
      <c r="LK40" s="168"/>
      <c r="LL40" s="19"/>
      <c r="LM40" s="9"/>
      <c r="LN40" s="19"/>
      <c r="LO40" s="72" t="str">
        <f t="shared" si="25"/>
        <v/>
      </c>
      <c r="LP40" s="16" t="str">
        <f>IF(LP39="","",IF(LP39=【別紙３】!$E$35,"",IF(MONTH(LP39)=MONTH(LP39+1),LP39+1,"")))</f>
        <v/>
      </c>
      <c r="LQ40" s="13" t="str">
        <f>IF(COUNTIF(祝日一覧!$E$2:$E$142,LP40),"○",IF(LT40&lt;&gt;"","○",""))</f>
        <v/>
      </c>
      <c r="LR40" s="26"/>
      <c r="LS40" s="56" t="str">
        <f t="shared" si="103"/>
        <v/>
      </c>
      <c r="LT40" s="56"/>
      <c r="LU40" s="153"/>
      <c r="LV40" s="154"/>
      <c r="LW40" s="9"/>
      <c r="LX40" s="168"/>
      <c r="LY40" s="19"/>
      <c r="LZ40" s="9"/>
      <c r="MA40" s="19"/>
      <c r="MB40" s="72" t="str">
        <f t="shared" si="26"/>
        <v/>
      </c>
      <c r="MC40" s="16" t="str">
        <f>IF(MC39="","",IF(MC39=【別紙３】!$E$35,"",IF(MONTH(MC39)=MONTH(MC39+1),MC39+1,"")))</f>
        <v/>
      </c>
      <c r="MD40" s="13" t="str">
        <f>IF(COUNTIF(祝日一覧!$E$2:$E$142,MC40),"○",IF(MG40&lt;&gt;"","○",""))</f>
        <v/>
      </c>
      <c r="ME40" s="26"/>
      <c r="MF40" s="56" t="str">
        <f t="shared" si="104"/>
        <v/>
      </c>
      <c r="MG40" s="56"/>
      <c r="MH40" s="153"/>
      <c r="MI40" s="154"/>
      <c r="MJ40" s="9"/>
      <c r="MK40" s="168"/>
      <c r="ML40" s="19"/>
      <c r="MM40" s="9"/>
      <c r="MN40" s="19"/>
      <c r="MO40" s="72" t="str">
        <f t="shared" si="27"/>
        <v/>
      </c>
      <c r="MP40" s="16" t="str">
        <f>IF(MP39="","",IF(MP39=【別紙３】!$E$35,"",IF(MONTH(MP39)=MONTH(MP39+1),MP39+1,"")))</f>
        <v/>
      </c>
      <c r="MQ40" s="13" t="str">
        <f>IF(COUNTIF(祝日一覧!$E$2:$E$142,MP40),"○",IF(MT40&lt;&gt;"","○",""))</f>
        <v/>
      </c>
      <c r="MR40" s="26"/>
      <c r="MS40" s="56" t="str">
        <f t="shared" si="105"/>
        <v/>
      </c>
      <c r="MT40" s="56"/>
      <c r="MU40" s="153"/>
      <c r="MV40" s="154"/>
      <c r="MW40" s="9"/>
      <c r="MX40" s="168"/>
      <c r="MY40" s="19"/>
      <c r="MZ40" s="9"/>
      <c r="NA40" s="19"/>
      <c r="NB40" s="72" t="str">
        <f t="shared" si="28"/>
        <v/>
      </c>
      <c r="NC40" s="16" t="str">
        <f>IF(NC39="","",IF(NC39=【別紙３】!$E$35,"",IF(MONTH(NC39)=MONTH(NC39+1),NC39+1,"")))</f>
        <v/>
      </c>
      <c r="ND40" s="13" t="str">
        <f>IF(COUNTIF(祝日一覧!$E$2:$E$142,NC40),"○",IF(NG40&lt;&gt;"","○",""))</f>
        <v/>
      </c>
      <c r="NE40" s="26"/>
      <c r="NF40" s="56" t="str">
        <f t="shared" si="106"/>
        <v/>
      </c>
      <c r="NG40" s="56"/>
      <c r="NH40" s="153"/>
      <c r="NI40" s="154"/>
      <c r="NJ40" s="9"/>
      <c r="NK40" s="168"/>
      <c r="NL40" s="19"/>
      <c r="NM40" s="9"/>
      <c r="NN40" s="19"/>
      <c r="NO40" s="72" t="str">
        <f t="shared" si="29"/>
        <v/>
      </c>
      <c r="NP40" s="16" t="str">
        <f>IF(NP39="","",IF(NP39=【別紙３】!$E$35,"",IF(MONTH(NP39)=MONTH(NP39+1),NP39+1,"")))</f>
        <v/>
      </c>
      <c r="NQ40" s="13" t="str">
        <f>IF(COUNTIF(祝日一覧!$E$2:$E$142,NP40),"○",IF(NT40&lt;&gt;"","○",""))</f>
        <v/>
      </c>
      <c r="NR40" s="26"/>
      <c r="NS40" s="56" t="str">
        <f t="shared" si="107"/>
        <v/>
      </c>
      <c r="NT40" s="56"/>
      <c r="NU40" s="153"/>
      <c r="NV40" s="154"/>
      <c r="NW40" s="9"/>
      <c r="NX40" s="168"/>
      <c r="NY40" s="19"/>
      <c r="NZ40" s="9"/>
      <c r="OA40" s="19"/>
      <c r="OB40" s="72" t="str">
        <f t="shared" si="30"/>
        <v/>
      </c>
      <c r="OC40" s="16" t="str">
        <f>IF(OC39="","",IF(OC39=【別紙３】!$E$35,"",IF(MONTH(OC39)=MONTH(OC39+1),OC39+1,"")))</f>
        <v/>
      </c>
      <c r="OD40" s="13" t="str">
        <f>IF(COUNTIF(祝日一覧!$E$2:$E$142,OC40),"○",IF(OG40&lt;&gt;"","○",""))</f>
        <v/>
      </c>
      <c r="OE40" s="26"/>
      <c r="OF40" s="56" t="str">
        <f t="shared" si="108"/>
        <v/>
      </c>
      <c r="OG40" s="56"/>
      <c r="OH40" s="153"/>
      <c r="OI40" s="154"/>
      <c r="OJ40" s="9"/>
      <c r="OK40" s="168"/>
      <c r="OL40" s="19"/>
      <c r="OM40" s="9"/>
      <c r="ON40" s="19"/>
      <c r="OO40" s="72" t="str">
        <f t="shared" si="31"/>
        <v/>
      </c>
      <c r="OP40" s="16" t="str">
        <f>IF(OP39="","",IF(OP39=【別紙３】!$E$35,"",IF(MONTH(OP39)=MONTH(OP39+1),OP39+1,"")))</f>
        <v/>
      </c>
      <c r="OQ40" s="13" t="str">
        <f>IF(COUNTIF(祝日一覧!$E$2:$E$142,OP40),"○",IF(OT40&lt;&gt;"","○",""))</f>
        <v/>
      </c>
      <c r="OR40" s="26"/>
      <c r="OS40" s="56" t="str">
        <f t="shared" si="109"/>
        <v/>
      </c>
      <c r="OT40" s="56"/>
      <c r="OU40" s="153"/>
      <c r="OV40" s="154"/>
      <c r="OW40" s="9"/>
      <c r="OX40" s="168"/>
      <c r="OY40" s="19"/>
      <c r="OZ40" s="9"/>
      <c r="PA40" s="19"/>
      <c r="PB40" s="72" t="str">
        <f t="shared" si="32"/>
        <v/>
      </c>
      <c r="PC40" s="16" t="str">
        <f>IF(PC39="","",IF(PC39=【別紙３】!$E$35,"",IF(MONTH(PC39)=MONTH(PC39+1),PC39+1,"")))</f>
        <v/>
      </c>
      <c r="PD40" s="13" t="str">
        <f>IF(COUNTIF(祝日一覧!$E$2:$E$142,PC40),"○",IF(PG40&lt;&gt;"","○",""))</f>
        <v/>
      </c>
      <c r="PE40" s="26"/>
      <c r="PF40" s="56" t="str">
        <f t="shared" si="110"/>
        <v/>
      </c>
      <c r="PG40" s="56"/>
      <c r="PH40" s="153"/>
      <c r="PI40" s="154"/>
      <c r="PJ40" s="9"/>
      <c r="PK40" s="168"/>
      <c r="PL40" s="19"/>
      <c r="PM40" s="9"/>
      <c r="PN40" s="19"/>
      <c r="PO40" s="72" t="str">
        <f t="shared" si="33"/>
        <v/>
      </c>
      <c r="PP40" s="16" t="str">
        <f>IF(PP39="","",IF(PP39=【別紙３】!$E$35,"",IF(MONTH(PP39)=MONTH(PP39+1),PP39+1,"")))</f>
        <v/>
      </c>
      <c r="PQ40" s="13" t="str">
        <f>IF(COUNTIF(祝日一覧!$E$2:$E$142,PP40),"○",IF(PT40&lt;&gt;"","○",""))</f>
        <v/>
      </c>
      <c r="PR40" s="26"/>
      <c r="PS40" s="56" t="str">
        <f t="shared" si="111"/>
        <v/>
      </c>
      <c r="PT40" s="56"/>
      <c r="PU40" s="153"/>
      <c r="PV40" s="154"/>
      <c r="PW40" s="9"/>
      <c r="PX40" s="168"/>
      <c r="PY40" s="19"/>
      <c r="PZ40" s="9"/>
      <c r="QA40" s="19"/>
      <c r="QB40" s="72" t="str">
        <f t="shared" si="34"/>
        <v/>
      </c>
      <c r="QC40" s="16" t="str">
        <f>IF(QC39="","",IF(QC39=【別紙３】!$E$35,"",IF(MONTH(QC39)=MONTH(QC39+1),QC39+1,"")))</f>
        <v/>
      </c>
      <c r="QD40" s="13" t="str">
        <f>IF(COUNTIF(祝日一覧!$E$2:$E$142,QC40),"○",IF(QG40&lt;&gt;"","○",""))</f>
        <v/>
      </c>
      <c r="QE40" s="26"/>
      <c r="QF40" s="56" t="str">
        <f t="shared" si="112"/>
        <v/>
      </c>
      <c r="QG40" s="56"/>
      <c r="QH40" s="153"/>
      <c r="QI40" s="154"/>
      <c r="QJ40" s="9"/>
      <c r="QK40" s="168"/>
      <c r="QL40" s="19"/>
      <c r="QM40" s="9"/>
      <c r="QN40" s="19"/>
      <c r="QO40" s="72" t="str">
        <f t="shared" si="35"/>
        <v/>
      </c>
      <c r="QP40" s="16" t="str">
        <f>IF(QP39="","",IF(QP39=【別紙３】!$E$35,"",IF(MONTH(QP39)=MONTH(QP39+1),QP39+1,"")))</f>
        <v/>
      </c>
      <c r="QQ40" s="13" t="str">
        <f>IF(COUNTIF(祝日一覧!$E$2:$E$142,QP40),"○",IF(QT40&lt;&gt;"","○",""))</f>
        <v/>
      </c>
      <c r="QR40" s="26"/>
      <c r="QS40" s="56" t="str">
        <f t="shared" si="113"/>
        <v/>
      </c>
      <c r="QT40" s="56"/>
      <c r="QU40" s="153"/>
      <c r="QV40" s="154"/>
      <c r="QW40" s="9"/>
      <c r="QX40" s="168"/>
      <c r="QY40" s="19"/>
      <c r="QZ40" s="9"/>
      <c r="RA40" s="19"/>
      <c r="RB40" s="72" t="str">
        <f t="shared" si="36"/>
        <v/>
      </c>
      <c r="RC40" s="16" t="str">
        <f>IF(RC39="","",IF(RC39=【別紙３】!$E$35,"",IF(MONTH(RC39)=MONTH(RC39+1),RC39+1,"")))</f>
        <v/>
      </c>
      <c r="RD40" s="13" t="str">
        <f>IF(COUNTIF(祝日一覧!$E$2:$E$142,RC40),"○",IF(RG40&lt;&gt;"","○",""))</f>
        <v/>
      </c>
      <c r="RE40" s="26"/>
      <c r="RF40" s="56" t="str">
        <f t="shared" si="114"/>
        <v/>
      </c>
      <c r="RG40" s="56"/>
      <c r="RH40" s="153"/>
      <c r="RI40" s="154"/>
      <c r="RJ40" s="9"/>
      <c r="RK40" s="168"/>
      <c r="RL40" s="19"/>
      <c r="RM40" s="9"/>
      <c r="RN40" s="19"/>
      <c r="RO40" s="72" t="str">
        <f t="shared" si="37"/>
        <v/>
      </c>
      <c r="RP40" s="16" t="str">
        <f>IF(RP39="","",IF(RP39=【別紙３】!$E$35,"",IF(MONTH(RP39)=MONTH(RP39+1),RP39+1,"")))</f>
        <v/>
      </c>
      <c r="RQ40" s="13" t="str">
        <f>IF(COUNTIF(祝日一覧!$E$2:$E$142,RP40),"○",IF(RT40&lt;&gt;"","○",""))</f>
        <v/>
      </c>
      <c r="RR40" s="26"/>
      <c r="RS40" s="56" t="str">
        <f t="shared" si="115"/>
        <v/>
      </c>
      <c r="RT40" s="56"/>
      <c r="RU40" s="153"/>
      <c r="RV40" s="154"/>
      <c r="RW40" s="9"/>
      <c r="RX40" s="168"/>
      <c r="RY40" s="19"/>
      <c r="RZ40" s="9"/>
      <c r="SA40" s="19"/>
      <c r="SB40" s="72" t="str">
        <f t="shared" si="38"/>
        <v/>
      </c>
      <c r="SC40" s="16" t="str">
        <f>IF(SC39="","",IF(SC39=【別紙３】!$E$35,"",IF(MONTH(SC39)=MONTH(SC39+1),SC39+1,"")))</f>
        <v/>
      </c>
      <c r="SD40" s="13" t="str">
        <f>IF(COUNTIF(祝日一覧!$E$2:$E$142,SC40),"○",IF(SG40&lt;&gt;"","○",""))</f>
        <v/>
      </c>
      <c r="SE40" s="26"/>
      <c r="SF40" s="56" t="str">
        <f t="shared" si="116"/>
        <v/>
      </c>
      <c r="SG40" s="56"/>
      <c r="SH40" s="153"/>
      <c r="SI40" s="154"/>
      <c r="SJ40" s="9"/>
      <c r="SK40" s="168"/>
      <c r="SL40" s="19"/>
      <c r="SM40" s="9"/>
    </row>
    <row r="41" spans="1:507" ht="15.6" customHeight="1">
      <c r="A41" s="18"/>
      <c r="B41" s="15" t="str">
        <f t="shared" si="0"/>
        <v/>
      </c>
      <c r="C41" s="16" t="str">
        <f t="shared" si="78"/>
        <v/>
      </c>
      <c r="D41" s="13" t="str">
        <f>IF(COUNTIF(祝日一覧!$E$2:$E$142,C41),"○",IF(G41&lt;&gt;"","○",""))</f>
        <v/>
      </c>
      <c r="E41" s="27"/>
      <c r="F41" s="56" t="str">
        <f t="shared" si="39"/>
        <v/>
      </c>
      <c r="G41" s="56"/>
      <c r="H41" s="153"/>
      <c r="I41" s="154"/>
      <c r="J41" s="54"/>
      <c r="K41" s="19"/>
      <c r="M41" s="9"/>
      <c r="N41" s="18"/>
      <c r="O41" s="15" t="str">
        <f t="shared" si="1"/>
        <v/>
      </c>
      <c r="P41" s="16" t="str">
        <f>IF(P40="","",IF(P40=【別紙３】!$E$35,"",IF(MONTH(P40)=MONTH(P40+1),P40+1,"")))</f>
        <v/>
      </c>
      <c r="Q41" s="13" t="str">
        <f>IF(COUNTIF(祝日一覧!$E$2:$E$142,P41),"○",IF(T41&lt;&gt;"","○",""))</f>
        <v/>
      </c>
      <c r="R41" s="27"/>
      <c r="S41" s="56" t="str">
        <f t="shared" si="79"/>
        <v/>
      </c>
      <c r="T41" s="56"/>
      <c r="U41" s="153"/>
      <c r="V41" s="154"/>
      <c r="W41" s="9"/>
      <c r="Z41" s="9"/>
      <c r="AA41" s="18"/>
      <c r="AB41" s="15" t="str">
        <f t="shared" si="2"/>
        <v/>
      </c>
      <c r="AC41" s="16" t="str">
        <f>IF(AC40="","",IF(AC40=【別紙３】!$E$35,"",IF(MONTH(AC40)=MONTH(AC40+1),AC40+1,"")))</f>
        <v/>
      </c>
      <c r="AD41" s="13" t="str">
        <f>IF(COUNTIF(祝日一覧!$E$2:$E$142,AC41),"○",IF(AG41&lt;&gt;"","○",""))</f>
        <v/>
      </c>
      <c r="AE41" s="27"/>
      <c r="AF41" s="56" t="str">
        <f t="shared" si="80"/>
        <v/>
      </c>
      <c r="AG41" s="56"/>
      <c r="AH41" s="153"/>
      <c r="AI41" s="154"/>
      <c r="AJ41" s="9"/>
      <c r="AL41" s="34"/>
      <c r="AM41" s="9"/>
      <c r="AN41" s="18"/>
      <c r="AO41" s="15" t="str">
        <f t="shared" si="3"/>
        <v/>
      </c>
      <c r="AP41" s="16" t="str">
        <f>IF(AP40="","",IF(AP40=【別紙３】!$E$35,"",IF(MONTH(AP40)=MONTH(AP40+1),AP40+1,"")))</f>
        <v/>
      </c>
      <c r="AQ41" s="13" t="str">
        <f>IF(COUNTIF(祝日一覧!$E$2:$E$142,AP41),"○",IF(AT41&lt;&gt;"","○",""))</f>
        <v/>
      </c>
      <c r="AR41" s="27"/>
      <c r="AS41" s="56" t="str">
        <f t="shared" si="81"/>
        <v/>
      </c>
      <c r="AT41" s="56"/>
      <c r="AU41" s="153"/>
      <c r="AV41" s="154"/>
      <c r="AW41" s="9"/>
      <c r="AY41" s="34"/>
      <c r="AZ41" s="9"/>
      <c r="BA41" s="18"/>
      <c r="BB41" s="15" t="str">
        <f t="shared" si="4"/>
        <v/>
      </c>
      <c r="BC41" s="16" t="str">
        <f>IF(BC40="","",IF(BC40=【別紙３】!$E$35,"",IF(MONTH(BC40)=MONTH(BC40+1),BC40+1,"")))</f>
        <v/>
      </c>
      <c r="BD41" s="13" t="str">
        <f>IF(COUNTIF(祝日一覧!$E$2:$E$142,BC41),"○",IF(BG41&lt;&gt;"","○",""))</f>
        <v/>
      </c>
      <c r="BE41" s="27"/>
      <c r="BF41" s="56" t="str">
        <f t="shared" si="82"/>
        <v/>
      </c>
      <c r="BG41" s="56"/>
      <c r="BH41" s="153"/>
      <c r="BI41" s="154"/>
      <c r="BJ41" s="9"/>
      <c r="BL41" s="34"/>
      <c r="BM41" s="9"/>
      <c r="BN41" s="18"/>
      <c r="BO41" s="15" t="str">
        <f t="shared" si="5"/>
        <v/>
      </c>
      <c r="BP41" s="16" t="str">
        <f>IF(BP40="","",IF(BP40=【別紙３】!$E$35,"",IF(MONTH(BP40)=MONTH(BP40+1),BP40+1,"")))</f>
        <v/>
      </c>
      <c r="BQ41" s="13" t="str">
        <f>IF(COUNTIF(祝日一覧!$E$2:$E$142,BP41),"○",IF(BT41&lt;&gt;"","○",""))</f>
        <v/>
      </c>
      <c r="BR41" s="27"/>
      <c r="BS41" s="56" t="str">
        <f t="shared" si="83"/>
        <v/>
      </c>
      <c r="BT41" s="56"/>
      <c r="BU41" s="153"/>
      <c r="BV41" s="154"/>
      <c r="BW41" s="9"/>
      <c r="BY41" s="34"/>
      <c r="BZ41" s="9"/>
      <c r="CA41" s="18"/>
      <c r="CB41" s="15" t="str">
        <f t="shared" si="6"/>
        <v/>
      </c>
      <c r="CC41" s="16" t="str">
        <f>IF(CC40="","",IF(CC40=【別紙３】!$E$35,"",IF(MONTH(CC40)=MONTH(CC40+1),CC40+1,"")))</f>
        <v/>
      </c>
      <c r="CD41" s="13" t="str">
        <f>IF(COUNTIF(祝日一覧!$E$2:$E$142,CC41),"○",IF(CG41&lt;&gt;"","○",""))</f>
        <v/>
      </c>
      <c r="CE41" s="27"/>
      <c r="CF41" s="56" t="str">
        <f t="shared" si="84"/>
        <v/>
      </c>
      <c r="CG41" s="56"/>
      <c r="CH41" s="153"/>
      <c r="CI41" s="154"/>
      <c r="CJ41" s="9"/>
      <c r="CL41" s="34"/>
      <c r="CM41" s="9"/>
      <c r="CN41" s="18"/>
      <c r="CO41" s="15" t="str">
        <f t="shared" si="7"/>
        <v/>
      </c>
      <c r="CP41" s="16" t="str">
        <f>IF(CP40="","",IF(CP40=【別紙３】!$E$35,"",IF(MONTH(CP40)=MONTH(CP40+1),CP40+1,"")))</f>
        <v/>
      </c>
      <c r="CQ41" s="13" t="str">
        <f>IF(COUNTIF(祝日一覧!$E$2:$E$142,CP41),"○",IF(CT41&lt;&gt;"","○",""))</f>
        <v/>
      </c>
      <c r="CR41" s="27"/>
      <c r="CS41" s="56" t="str">
        <f t="shared" si="85"/>
        <v/>
      </c>
      <c r="CT41" s="56"/>
      <c r="CU41" s="153"/>
      <c r="CV41" s="154"/>
      <c r="CW41" s="9"/>
      <c r="CY41" s="34"/>
      <c r="CZ41" s="9"/>
      <c r="DA41" s="18"/>
      <c r="DB41" s="15" t="str">
        <f t="shared" si="8"/>
        <v/>
      </c>
      <c r="DC41" s="16" t="str">
        <f>IF(DC40="","",IF(DC40=【別紙３】!$E$35,"",IF(MONTH(DC40)=MONTH(DC40+1),DC40+1,"")))</f>
        <v/>
      </c>
      <c r="DD41" s="13" t="str">
        <f>IF(COUNTIF(祝日一覧!$E$2:$E$142,DC41),"○",IF(DG41&lt;&gt;"","○",""))</f>
        <v/>
      </c>
      <c r="DE41" s="27"/>
      <c r="DF41" s="56" t="str">
        <f t="shared" si="86"/>
        <v/>
      </c>
      <c r="DG41" s="56"/>
      <c r="DH41" s="153"/>
      <c r="DI41" s="154"/>
      <c r="DJ41" s="9"/>
      <c r="DL41" s="34"/>
      <c r="DM41" s="9"/>
      <c r="DN41" s="18"/>
      <c r="DO41" s="15" t="str">
        <f t="shared" si="9"/>
        <v/>
      </c>
      <c r="DP41" s="16" t="str">
        <f>IF(DP40="","",IF(DP40=【別紙３】!$E$35,"",IF(MONTH(DP40)=MONTH(DP40+1),DP40+1,"")))</f>
        <v/>
      </c>
      <c r="DQ41" s="13" t="str">
        <f>IF(COUNTIF(祝日一覧!$E$2:$E$142,DP41),"○",IF(DT41&lt;&gt;"","○",""))</f>
        <v/>
      </c>
      <c r="DR41" s="27"/>
      <c r="DS41" s="56" t="str">
        <f t="shared" si="87"/>
        <v/>
      </c>
      <c r="DT41" s="56"/>
      <c r="DU41" s="153"/>
      <c r="DV41" s="154"/>
      <c r="DW41" s="9"/>
      <c r="DZ41" s="9"/>
      <c r="EA41" s="18"/>
      <c r="EB41" s="15" t="str">
        <f t="shared" si="10"/>
        <v/>
      </c>
      <c r="EC41" s="16" t="str">
        <f>IF(EC40="","",IF(EC40=【別紙３】!$E$35,"",IF(MONTH(EC40)=MONTH(EC40+1),EC40+1,"")))</f>
        <v/>
      </c>
      <c r="ED41" s="13" t="str">
        <f>IF(COUNTIF(祝日一覧!$E$2:$E$142,EC41),"○",IF(EG41&lt;&gt;"","○",""))</f>
        <v/>
      </c>
      <c r="EE41" s="27"/>
      <c r="EF41" s="56" t="str">
        <f t="shared" si="88"/>
        <v/>
      </c>
      <c r="EG41" s="56"/>
      <c r="EH41" s="153"/>
      <c r="EI41" s="154"/>
      <c r="EJ41" s="9"/>
      <c r="EM41" s="9"/>
      <c r="EN41" s="18"/>
      <c r="EO41" s="15" t="str">
        <f t="shared" si="11"/>
        <v/>
      </c>
      <c r="EP41" s="16" t="str">
        <f>IF(EP40="","",IF(EP40=【別紙３】!$E$35,"",IF(MONTH(EP40)=MONTH(EP40+1),EP40+1,"")))</f>
        <v/>
      </c>
      <c r="EQ41" s="13" t="str">
        <f>IF(COUNTIF(祝日一覧!$E$2:$E$142,EP41),"○",IF(ET41&lt;&gt;"","○",""))</f>
        <v/>
      </c>
      <c r="ER41" s="27"/>
      <c r="ES41" s="56" t="str">
        <f t="shared" si="89"/>
        <v/>
      </c>
      <c r="ET41" s="56"/>
      <c r="EU41" s="153"/>
      <c r="EV41" s="154"/>
      <c r="EW41" s="9"/>
      <c r="EZ41" s="9"/>
      <c r="FA41" s="18"/>
      <c r="FB41" s="15" t="str">
        <f t="shared" si="12"/>
        <v/>
      </c>
      <c r="FC41" s="16" t="str">
        <f>IF(FC40="","",IF(FC40=【別紙３】!$E$35,"",IF(MONTH(FC40)=MONTH(FC40+1),FC40+1,"")))</f>
        <v/>
      </c>
      <c r="FD41" s="13" t="str">
        <f>IF(COUNTIF(祝日一覧!$E$2:$E$142,FC41),"○",IF(FG41&lt;&gt;"","○",""))</f>
        <v/>
      </c>
      <c r="FE41" s="27"/>
      <c r="FF41" s="56" t="str">
        <f t="shared" si="90"/>
        <v/>
      </c>
      <c r="FG41" s="56"/>
      <c r="FH41" s="153"/>
      <c r="FI41" s="154"/>
      <c r="FJ41" s="9"/>
      <c r="FM41" s="9"/>
      <c r="FN41" s="18"/>
      <c r="FO41" s="15" t="str">
        <f t="shared" si="13"/>
        <v/>
      </c>
      <c r="FP41" s="16" t="str">
        <f>IF(FP40="","",IF(FP40=【別紙３】!$E$35,"",IF(MONTH(FP40)=MONTH(FP40+1),FP40+1,"")))</f>
        <v/>
      </c>
      <c r="FQ41" s="13" t="str">
        <f>IF(COUNTIF(祝日一覧!$E$2:$E$142,FP41),"○",IF(FT41&lt;&gt;"","○",""))</f>
        <v/>
      </c>
      <c r="FR41" s="27"/>
      <c r="FS41" s="56" t="str">
        <f t="shared" si="91"/>
        <v/>
      </c>
      <c r="FT41" s="56"/>
      <c r="FU41" s="153"/>
      <c r="FV41" s="154"/>
      <c r="FW41" s="9"/>
      <c r="FZ41" s="9"/>
      <c r="GA41" s="18"/>
      <c r="GB41" s="15" t="str">
        <f t="shared" si="14"/>
        <v/>
      </c>
      <c r="GC41" s="16" t="str">
        <f>IF(GC40="","",IF(GC40=【別紙３】!$E$35,"",IF(MONTH(GC40)=MONTH(GC40+1),GC40+1,"")))</f>
        <v/>
      </c>
      <c r="GD41" s="13" t="str">
        <f>IF(COUNTIF(祝日一覧!$E$2:$E$142,GC41),"○",IF(GG41&lt;&gt;"","○",""))</f>
        <v/>
      </c>
      <c r="GE41" s="26"/>
      <c r="GF41" s="56" t="str">
        <f t="shared" si="92"/>
        <v/>
      </c>
      <c r="GG41" s="56"/>
      <c r="GH41" s="153"/>
      <c r="GI41" s="154"/>
      <c r="GJ41" s="9"/>
      <c r="GM41" s="9"/>
      <c r="GN41" s="18"/>
      <c r="GO41" s="15" t="str">
        <f t="shared" si="15"/>
        <v/>
      </c>
      <c r="GP41" s="16" t="str">
        <f>IF(GP40="","",IF(GP40=【別紙３】!$E$35,"",IF(MONTH(GP40)=MONTH(GP40+1),GP40+1,"")))</f>
        <v/>
      </c>
      <c r="GQ41" s="13" t="str">
        <f>IF(COUNTIF(祝日一覧!$E$2:$E$142,GP41),"○",IF(GT41&lt;&gt;"","○",""))</f>
        <v/>
      </c>
      <c r="GR41" s="26"/>
      <c r="GS41" s="56" t="str">
        <f t="shared" si="93"/>
        <v/>
      </c>
      <c r="GT41" s="56"/>
      <c r="GU41" s="153"/>
      <c r="GV41" s="154"/>
      <c r="GW41" s="9"/>
      <c r="GZ41" s="9"/>
      <c r="HA41" s="18"/>
      <c r="HB41" s="15" t="str">
        <f t="shared" si="16"/>
        <v/>
      </c>
      <c r="HC41" s="16" t="str">
        <f>IF(HC40="","",IF(HC40=【別紙３】!$E$35,"",IF(MONTH(HC40)=MONTH(HC40+1),HC40+1,"")))</f>
        <v/>
      </c>
      <c r="HD41" s="13" t="str">
        <f>IF(COUNTIF(祝日一覧!$E$2:$E$142,HC41),"○",IF(HG41&lt;&gt;"","○",""))</f>
        <v/>
      </c>
      <c r="HE41" s="27"/>
      <c r="HF41" s="56" t="str">
        <f t="shared" si="94"/>
        <v/>
      </c>
      <c r="HG41" s="56"/>
      <c r="HH41" s="153"/>
      <c r="HI41" s="154"/>
      <c r="HJ41" s="9"/>
      <c r="HM41" s="9"/>
      <c r="HN41" s="18"/>
      <c r="HO41" s="72" t="str">
        <f t="shared" si="17"/>
        <v/>
      </c>
      <c r="HP41" s="16" t="str">
        <f>IF(HP40="","",IF(HP40=【別紙３】!$E$35,"",IF(MONTH(HP40)=MONTH(HP40+1),HP40+1,"")))</f>
        <v/>
      </c>
      <c r="HQ41" s="13" t="str">
        <f>IF(COUNTIF(祝日一覧!$E$2:$E$142,HP41),"○",IF(HT41&lt;&gt;"","○",""))</f>
        <v/>
      </c>
      <c r="HR41" s="26"/>
      <c r="HS41" s="56" t="str">
        <f t="shared" si="95"/>
        <v/>
      </c>
      <c r="HT41" s="56"/>
      <c r="HU41" s="153"/>
      <c r="HV41" s="154"/>
      <c r="HW41" s="9"/>
      <c r="HZ41" s="9"/>
      <c r="IA41" s="18"/>
      <c r="IB41" s="72" t="str">
        <f t="shared" si="18"/>
        <v/>
      </c>
      <c r="IC41" s="16" t="str">
        <f>IF(IC40="","",IF(IC40=【別紙３】!$E$35,"",IF(MONTH(IC40)=MONTH(IC40+1),IC40+1,"")))</f>
        <v/>
      </c>
      <c r="ID41" s="13" t="str">
        <f>IF(COUNTIF(祝日一覧!$E$2:$E$142,IC41),"○",IF(IG41&lt;&gt;"","○",""))</f>
        <v/>
      </c>
      <c r="IE41" s="26"/>
      <c r="IF41" s="56" t="str">
        <f t="shared" si="96"/>
        <v/>
      </c>
      <c r="IG41" s="56"/>
      <c r="IH41" s="153"/>
      <c r="II41" s="154"/>
      <c r="IJ41" s="9"/>
      <c r="IM41" s="9"/>
      <c r="IN41" s="18"/>
      <c r="IO41" s="72" t="str">
        <f t="shared" si="19"/>
        <v/>
      </c>
      <c r="IP41" s="16" t="str">
        <f>IF(IP40="","",IF(IP40=【別紙３】!$E$35,"",IF(MONTH(IP40)=MONTH(IP40+1),IP40+1,"")))</f>
        <v/>
      </c>
      <c r="IQ41" s="13" t="str">
        <f>IF(COUNTIF(祝日一覧!$E$2:$E$142,IP41),"○",IF(IT41&lt;&gt;"","○",""))</f>
        <v/>
      </c>
      <c r="IR41" s="26"/>
      <c r="IS41" s="56" t="str">
        <f t="shared" si="97"/>
        <v/>
      </c>
      <c r="IT41" s="56"/>
      <c r="IU41" s="153"/>
      <c r="IV41" s="154"/>
      <c r="IW41" s="9"/>
      <c r="IZ41" s="9"/>
      <c r="JA41" s="18"/>
      <c r="JB41" s="72" t="str">
        <f t="shared" si="20"/>
        <v/>
      </c>
      <c r="JC41" s="16" t="str">
        <f>IF(JC40="","",IF(JC40=【別紙３】!$E$35,"",IF(MONTH(JC40)=MONTH(JC40+1),JC40+1,"")))</f>
        <v/>
      </c>
      <c r="JD41" s="13" t="str">
        <f>IF(COUNTIF(祝日一覧!$E$2:$E$142,JC41),"○",IF(JG41&lt;&gt;"","○",""))</f>
        <v/>
      </c>
      <c r="JE41" s="26"/>
      <c r="JF41" s="56" t="str">
        <f t="shared" si="98"/>
        <v/>
      </c>
      <c r="JG41" s="56"/>
      <c r="JH41" s="153"/>
      <c r="JI41" s="154"/>
      <c r="JJ41" s="9"/>
      <c r="JM41" s="9"/>
      <c r="JN41" s="18"/>
      <c r="JO41" s="72" t="str">
        <f t="shared" si="21"/>
        <v/>
      </c>
      <c r="JP41" s="16" t="str">
        <f>IF(JP40="","",IF(JP40=【別紙３】!$E$35,"",IF(MONTH(JP40)=MONTH(JP40+1),JP40+1,"")))</f>
        <v/>
      </c>
      <c r="JQ41" s="13" t="str">
        <f>IF(COUNTIF(祝日一覧!$E$2:$E$142,JP41),"○",IF(JT41&lt;&gt;"","○",""))</f>
        <v/>
      </c>
      <c r="JR41" s="26"/>
      <c r="JS41" s="56" t="str">
        <f t="shared" si="99"/>
        <v/>
      </c>
      <c r="JT41" s="56"/>
      <c r="JU41" s="153"/>
      <c r="JV41" s="154"/>
      <c r="JW41" s="9"/>
      <c r="JZ41" s="9"/>
      <c r="KA41" s="18"/>
      <c r="KB41" s="72" t="str">
        <f t="shared" si="22"/>
        <v/>
      </c>
      <c r="KC41" s="16" t="str">
        <f>IF(KC40="","",IF(KC40=【別紙３】!$E$35,"",IF(MONTH(KC40)=MONTH(KC40+1),KC40+1,"")))</f>
        <v/>
      </c>
      <c r="KD41" s="13" t="str">
        <f>IF(COUNTIF(祝日一覧!$E$2:$E$142,KC41),"○",IF(KG41&lt;&gt;"","○",""))</f>
        <v/>
      </c>
      <c r="KE41" s="26"/>
      <c r="KF41" s="56" t="str">
        <f t="shared" si="100"/>
        <v/>
      </c>
      <c r="KG41" s="56"/>
      <c r="KH41" s="153"/>
      <c r="KI41" s="154"/>
      <c r="KJ41" s="9"/>
      <c r="KM41" s="9"/>
      <c r="KN41" s="18"/>
      <c r="KO41" s="72" t="str">
        <f t="shared" si="23"/>
        <v/>
      </c>
      <c r="KP41" s="16" t="str">
        <f>IF(KP40="","",IF(KP40=【別紙３】!$E$35,"",IF(MONTH(KP40)=MONTH(KP40+1),KP40+1,"")))</f>
        <v/>
      </c>
      <c r="KQ41" s="13" t="str">
        <f>IF(COUNTIF(祝日一覧!$E$2:$E$142,KP41),"○",IF(KT41&lt;&gt;"","○",""))</f>
        <v/>
      </c>
      <c r="KR41" s="26"/>
      <c r="KS41" s="56" t="str">
        <f t="shared" si="101"/>
        <v/>
      </c>
      <c r="KT41" s="56"/>
      <c r="KU41" s="153"/>
      <c r="KV41" s="154"/>
      <c r="KW41" s="9"/>
      <c r="KZ41" s="9"/>
      <c r="LA41" s="18"/>
      <c r="LB41" s="72" t="str">
        <f t="shared" si="24"/>
        <v/>
      </c>
      <c r="LC41" s="16" t="str">
        <f>IF(LC40="","",IF(LC40=【別紙３】!$E$35,"",IF(MONTH(LC40)=MONTH(LC40+1),LC40+1,"")))</f>
        <v/>
      </c>
      <c r="LD41" s="13" t="str">
        <f>IF(COUNTIF(祝日一覧!$E$2:$E$142,LC41),"○",IF(LG41&lt;&gt;"","○",""))</f>
        <v/>
      </c>
      <c r="LE41" s="26"/>
      <c r="LF41" s="56" t="str">
        <f t="shared" si="102"/>
        <v/>
      </c>
      <c r="LG41" s="56"/>
      <c r="LH41" s="153"/>
      <c r="LI41" s="154"/>
      <c r="LJ41" s="9"/>
      <c r="LM41" s="9"/>
      <c r="LN41" s="18"/>
      <c r="LO41" s="72" t="str">
        <f t="shared" si="25"/>
        <v/>
      </c>
      <c r="LP41" s="16" t="str">
        <f>IF(LP40="","",IF(LP40=【別紙３】!$E$35,"",IF(MONTH(LP40)=MONTH(LP40+1),LP40+1,"")))</f>
        <v/>
      </c>
      <c r="LQ41" s="13" t="str">
        <f>IF(COUNTIF(祝日一覧!$E$2:$E$142,LP41),"○",IF(LT41&lt;&gt;"","○",""))</f>
        <v/>
      </c>
      <c r="LR41" s="26"/>
      <c r="LS41" s="56" t="str">
        <f t="shared" si="103"/>
        <v/>
      </c>
      <c r="LT41" s="56"/>
      <c r="LU41" s="153"/>
      <c r="LV41" s="154"/>
      <c r="LW41" s="9"/>
      <c r="LZ41" s="9"/>
      <c r="MA41" s="18"/>
      <c r="MB41" s="72" t="str">
        <f t="shared" si="26"/>
        <v/>
      </c>
      <c r="MC41" s="16" t="str">
        <f>IF(MC40="","",IF(MC40=【別紙３】!$E$35,"",IF(MONTH(MC40)=MONTH(MC40+1),MC40+1,"")))</f>
        <v/>
      </c>
      <c r="MD41" s="13" t="str">
        <f>IF(COUNTIF(祝日一覧!$E$2:$E$142,MC41),"○",IF(MG41&lt;&gt;"","○",""))</f>
        <v/>
      </c>
      <c r="ME41" s="26"/>
      <c r="MF41" s="56" t="str">
        <f t="shared" si="104"/>
        <v/>
      </c>
      <c r="MG41" s="56"/>
      <c r="MH41" s="153"/>
      <c r="MI41" s="154"/>
      <c r="MJ41" s="9"/>
      <c r="MM41" s="9"/>
      <c r="MN41" s="18"/>
      <c r="MO41" s="72" t="str">
        <f t="shared" si="27"/>
        <v/>
      </c>
      <c r="MP41" s="16" t="str">
        <f>IF(MP40="","",IF(MP40=【別紙３】!$E$35,"",IF(MONTH(MP40)=MONTH(MP40+1),MP40+1,"")))</f>
        <v/>
      </c>
      <c r="MQ41" s="13" t="str">
        <f>IF(COUNTIF(祝日一覧!$E$2:$E$142,MP41),"○",IF(MT41&lt;&gt;"","○",""))</f>
        <v/>
      </c>
      <c r="MR41" s="26"/>
      <c r="MS41" s="56" t="str">
        <f t="shared" si="105"/>
        <v/>
      </c>
      <c r="MT41" s="56"/>
      <c r="MU41" s="153"/>
      <c r="MV41" s="154"/>
      <c r="MW41" s="9"/>
      <c r="MZ41" s="9"/>
      <c r="NA41" s="18"/>
      <c r="NB41" s="72" t="str">
        <f t="shared" si="28"/>
        <v/>
      </c>
      <c r="NC41" s="16" t="str">
        <f>IF(NC40="","",IF(NC40=【別紙３】!$E$35,"",IF(MONTH(NC40)=MONTH(NC40+1),NC40+1,"")))</f>
        <v/>
      </c>
      <c r="ND41" s="13" t="str">
        <f>IF(COUNTIF(祝日一覧!$E$2:$E$142,NC41),"○",IF(NG41&lt;&gt;"","○",""))</f>
        <v/>
      </c>
      <c r="NE41" s="26"/>
      <c r="NF41" s="56" t="str">
        <f t="shared" si="106"/>
        <v/>
      </c>
      <c r="NG41" s="56"/>
      <c r="NH41" s="153"/>
      <c r="NI41" s="154"/>
      <c r="NJ41" s="9"/>
      <c r="NM41" s="9"/>
      <c r="NN41" s="18"/>
      <c r="NO41" s="72" t="str">
        <f t="shared" si="29"/>
        <v/>
      </c>
      <c r="NP41" s="16" t="str">
        <f>IF(NP40="","",IF(NP40=【別紙３】!$E$35,"",IF(MONTH(NP40)=MONTH(NP40+1),NP40+1,"")))</f>
        <v/>
      </c>
      <c r="NQ41" s="13" t="str">
        <f>IF(COUNTIF(祝日一覧!$E$2:$E$142,NP41),"○",IF(NT41&lt;&gt;"","○",""))</f>
        <v/>
      </c>
      <c r="NR41" s="26"/>
      <c r="NS41" s="56" t="str">
        <f t="shared" si="107"/>
        <v/>
      </c>
      <c r="NT41" s="56"/>
      <c r="NU41" s="153"/>
      <c r="NV41" s="154"/>
      <c r="NW41" s="9"/>
      <c r="NZ41" s="9"/>
      <c r="OA41" s="18"/>
      <c r="OB41" s="72" t="str">
        <f t="shared" si="30"/>
        <v/>
      </c>
      <c r="OC41" s="16" t="str">
        <f>IF(OC40="","",IF(OC40=【別紙３】!$E$35,"",IF(MONTH(OC40)=MONTH(OC40+1),OC40+1,"")))</f>
        <v/>
      </c>
      <c r="OD41" s="13" t="str">
        <f>IF(COUNTIF(祝日一覧!$E$2:$E$142,OC41),"○",IF(OG41&lt;&gt;"","○",""))</f>
        <v/>
      </c>
      <c r="OE41" s="26"/>
      <c r="OF41" s="56" t="str">
        <f t="shared" si="108"/>
        <v/>
      </c>
      <c r="OG41" s="56"/>
      <c r="OH41" s="153"/>
      <c r="OI41" s="154"/>
      <c r="OJ41" s="9"/>
      <c r="OM41" s="9"/>
      <c r="ON41" s="18"/>
      <c r="OO41" s="72" t="str">
        <f t="shared" si="31"/>
        <v/>
      </c>
      <c r="OP41" s="16" t="str">
        <f>IF(OP40="","",IF(OP40=【別紙３】!$E$35,"",IF(MONTH(OP40)=MONTH(OP40+1),OP40+1,"")))</f>
        <v/>
      </c>
      <c r="OQ41" s="13" t="str">
        <f>IF(COUNTIF(祝日一覧!$E$2:$E$142,OP41),"○",IF(OT41&lt;&gt;"","○",""))</f>
        <v/>
      </c>
      <c r="OR41" s="26"/>
      <c r="OS41" s="56" t="str">
        <f t="shared" si="109"/>
        <v/>
      </c>
      <c r="OT41" s="56"/>
      <c r="OU41" s="153"/>
      <c r="OV41" s="154"/>
      <c r="OW41" s="9"/>
      <c r="OZ41" s="9"/>
      <c r="PA41" s="18"/>
      <c r="PB41" s="72" t="str">
        <f t="shared" si="32"/>
        <v/>
      </c>
      <c r="PC41" s="16" t="str">
        <f>IF(PC40="","",IF(PC40=【別紙３】!$E$35,"",IF(MONTH(PC40)=MONTH(PC40+1),PC40+1,"")))</f>
        <v/>
      </c>
      <c r="PD41" s="13" t="str">
        <f>IF(COUNTIF(祝日一覧!$E$2:$E$142,PC41),"○",IF(PG41&lt;&gt;"","○",""))</f>
        <v/>
      </c>
      <c r="PE41" s="26"/>
      <c r="PF41" s="56" t="str">
        <f t="shared" si="110"/>
        <v/>
      </c>
      <c r="PG41" s="56"/>
      <c r="PH41" s="153"/>
      <c r="PI41" s="154"/>
      <c r="PJ41" s="9"/>
      <c r="PM41" s="9"/>
      <c r="PN41" s="18"/>
      <c r="PO41" s="72" t="str">
        <f t="shared" si="33"/>
        <v/>
      </c>
      <c r="PP41" s="16" t="str">
        <f>IF(PP40="","",IF(PP40=【別紙３】!$E$35,"",IF(MONTH(PP40)=MONTH(PP40+1),PP40+1,"")))</f>
        <v/>
      </c>
      <c r="PQ41" s="13" t="str">
        <f>IF(COUNTIF(祝日一覧!$E$2:$E$142,PP41),"○",IF(PT41&lt;&gt;"","○",""))</f>
        <v/>
      </c>
      <c r="PR41" s="26"/>
      <c r="PS41" s="56" t="str">
        <f t="shared" si="111"/>
        <v/>
      </c>
      <c r="PT41" s="56"/>
      <c r="PU41" s="153"/>
      <c r="PV41" s="154"/>
      <c r="PW41" s="9"/>
      <c r="PZ41" s="9"/>
      <c r="QA41" s="18"/>
      <c r="QB41" s="72" t="str">
        <f t="shared" si="34"/>
        <v/>
      </c>
      <c r="QC41" s="16" t="str">
        <f>IF(QC40="","",IF(QC40=【別紙３】!$E$35,"",IF(MONTH(QC40)=MONTH(QC40+1),QC40+1,"")))</f>
        <v/>
      </c>
      <c r="QD41" s="13" t="str">
        <f>IF(COUNTIF(祝日一覧!$E$2:$E$142,QC41),"○",IF(QG41&lt;&gt;"","○",""))</f>
        <v/>
      </c>
      <c r="QE41" s="26"/>
      <c r="QF41" s="56" t="str">
        <f t="shared" si="112"/>
        <v/>
      </c>
      <c r="QG41" s="56"/>
      <c r="QH41" s="153"/>
      <c r="QI41" s="154"/>
      <c r="QJ41" s="9"/>
      <c r="QM41" s="9"/>
      <c r="QN41" s="18"/>
      <c r="QO41" s="72" t="str">
        <f t="shared" si="35"/>
        <v/>
      </c>
      <c r="QP41" s="16" t="str">
        <f>IF(QP40="","",IF(QP40=【別紙３】!$E$35,"",IF(MONTH(QP40)=MONTH(QP40+1),QP40+1,"")))</f>
        <v/>
      </c>
      <c r="QQ41" s="13" t="str">
        <f>IF(COUNTIF(祝日一覧!$E$2:$E$142,QP41),"○",IF(QT41&lt;&gt;"","○",""))</f>
        <v/>
      </c>
      <c r="QR41" s="26"/>
      <c r="QS41" s="56" t="str">
        <f t="shared" si="113"/>
        <v/>
      </c>
      <c r="QT41" s="56"/>
      <c r="QU41" s="153"/>
      <c r="QV41" s="154"/>
      <c r="QW41" s="9"/>
      <c r="QZ41" s="9"/>
      <c r="RA41" s="18"/>
      <c r="RB41" s="72" t="str">
        <f t="shared" si="36"/>
        <v/>
      </c>
      <c r="RC41" s="16" t="str">
        <f>IF(RC40="","",IF(RC40=【別紙３】!$E$35,"",IF(MONTH(RC40)=MONTH(RC40+1),RC40+1,"")))</f>
        <v/>
      </c>
      <c r="RD41" s="13" t="str">
        <f>IF(COUNTIF(祝日一覧!$E$2:$E$142,RC41),"○",IF(RG41&lt;&gt;"","○",""))</f>
        <v/>
      </c>
      <c r="RE41" s="26"/>
      <c r="RF41" s="56" t="str">
        <f t="shared" si="114"/>
        <v/>
      </c>
      <c r="RG41" s="56"/>
      <c r="RH41" s="153"/>
      <c r="RI41" s="154"/>
      <c r="RJ41" s="9"/>
      <c r="RM41" s="9"/>
      <c r="RN41" s="18"/>
      <c r="RO41" s="72" t="str">
        <f t="shared" si="37"/>
        <v/>
      </c>
      <c r="RP41" s="16" t="str">
        <f>IF(RP40="","",IF(RP40=【別紙３】!$E$35,"",IF(MONTH(RP40)=MONTH(RP40+1),RP40+1,"")))</f>
        <v/>
      </c>
      <c r="RQ41" s="13" t="str">
        <f>IF(COUNTIF(祝日一覧!$E$2:$E$142,RP41),"○",IF(RT41&lt;&gt;"","○",""))</f>
        <v/>
      </c>
      <c r="RR41" s="26"/>
      <c r="RS41" s="56" t="str">
        <f t="shared" si="115"/>
        <v/>
      </c>
      <c r="RT41" s="56"/>
      <c r="RU41" s="153"/>
      <c r="RV41" s="154"/>
      <c r="RW41" s="9"/>
      <c r="RZ41" s="9"/>
      <c r="SA41" s="18"/>
      <c r="SB41" s="72" t="str">
        <f t="shared" si="38"/>
        <v/>
      </c>
      <c r="SC41" s="16" t="str">
        <f>IF(SC40="","",IF(SC40=【別紙３】!$E$35,"",IF(MONTH(SC40)=MONTH(SC40+1),SC40+1,"")))</f>
        <v/>
      </c>
      <c r="SD41" s="13" t="str">
        <f>IF(COUNTIF(祝日一覧!$E$2:$E$142,SC41),"○",IF(SG41&lt;&gt;"","○",""))</f>
        <v/>
      </c>
      <c r="SE41" s="26"/>
      <c r="SF41" s="56" t="str">
        <f t="shared" si="116"/>
        <v/>
      </c>
      <c r="SG41" s="56"/>
      <c r="SH41" s="153"/>
      <c r="SI41" s="154"/>
      <c r="SJ41" s="9"/>
      <c r="SM41" s="9"/>
    </row>
    <row r="42" spans="1:507" ht="15.6" customHeight="1">
      <c r="A42" s="9"/>
      <c r="B42" s="15" t="str">
        <f t="shared" si="0"/>
        <v/>
      </c>
      <c r="C42" s="16" t="str">
        <f t="shared" si="78"/>
        <v/>
      </c>
      <c r="D42" s="13" t="str">
        <f>IF(COUNTIF(祝日一覧!$E$2:$E$142,C42),"○",IF(G42&lt;&gt;"","○",""))</f>
        <v/>
      </c>
      <c r="E42" s="27"/>
      <c r="F42" s="56" t="str">
        <f t="shared" si="39"/>
        <v/>
      </c>
      <c r="G42" s="56"/>
      <c r="H42" s="153"/>
      <c r="I42" s="154"/>
      <c r="J42" s="54"/>
      <c r="K42" s="19"/>
      <c r="M42" s="9"/>
      <c r="N42" s="9"/>
      <c r="O42" s="15" t="str">
        <f t="shared" si="1"/>
        <v/>
      </c>
      <c r="P42" s="16" t="str">
        <f>IF(P41="","",IF(P41=【別紙３】!$E$35,"",IF(MONTH(P41)=MONTH(P41+1),P41+1,"")))</f>
        <v/>
      </c>
      <c r="Q42" s="13" t="str">
        <f>IF(COUNTIF(祝日一覧!$E$2:$E$142,P42),"○",IF(T42&lt;&gt;"","○",""))</f>
        <v/>
      </c>
      <c r="R42" s="27"/>
      <c r="S42" s="56" t="str">
        <f t="shared" si="79"/>
        <v/>
      </c>
      <c r="T42" s="56"/>
      <c r="U42" s="153"/>
      <c r="V42" s="154"/>
      <c r="W42" s="9"/>
      <c r="Z42" s="9"/>
      <c r="AA42" s="9"/>
      <c r="AB42" s="15" t="str">
        <f t="shared" si="2"/>
        <v/>
      </c>
      <c r="AC42" s="16" t="str">
        <f>IF(AC41="","",IF(AC41=【別紙３】!$E$35,"",IF(MONTH(AC41)=MONTH(AC41+1),AC41+1,"")))</f>
        <v/>
      </c>
      <c r="AD42" s="13" t="str">
        <f>IF(COUNTIF(祝日一覧!$E$2:$E$142,AC42),"○",IF(AG42&lt;&gt;"","○",""))</f>
        <v/>
      </c>
      <c r="AE42" s="27"/>
      <c r="AF42" s="56" t="str">
        <f t="shared" si="80"/>
        <v/>
      </c>
      <c r="AG42" s="56"/>
      <c r="AH42" s="153"/>
      <c r="AI42" s="154"/>
      <c r="AJ42" s="9"/>
      <c r="AL42" s="9"/>
      <c r="AM42" s="9"/>
      <c r="AN42" s="9"/>
      <c r="AO42" s="15" t="str">
        <f t="shared" si="3"/>
        <v/>
      </c>
      <c r="AP42" s="16" t="str">
        <f>IF(AP41="","",IF(AP41=【別紙３】!$E$35,"",IF(MONTH(AP41)=MONTH(AP41+1),AP41+1,"")))</f>
        <v/>
      </c>
      <c r="AQ42" s="13" t="str">
        <f>IF(COUNTIF(祝日一覧!$E$2:$E$142,AP42),"○",IF(AT42&lt;&gt;"","○",""))</f>
        <v/>
      </c>
      <c r="AR42" s="27"/>
      <c r="AS42" s="56" t="str">
        <f t="shared" si="81"/>
        <v/>
      </c>
      <c r="AT42" s="56"/>
      <c r="AU42" s="153"/>
      <c r="AV42" s="154"/>
      <c r="AW42" s="9"/>
      <c r="AY42" s="9"/>
      <c r="AZ42" s="9"/>
      <c r="BA42" s="9"/>
      <c r="BB42" s="15" t="str">
        <f t="shared" si="4"/>
        <v/>
      </c>
      <c r="BC42" s="16" t="str">
        <f>IF(BC41="","",IF(BC41=【別紙３】!$E$35,"",IF(MONTH(BC41)=MONTH(BC41+1),BC41+1,"")))</f>
        <v/>
      </c>
      <c r="BD42" s="13" t="str">
        <f>IF(COUNTIF(祝日一覧!$E$2:$E$142,BC42),"○",IF(BG42&lt;&gt;"","○",""))</f>
        <v/>
      </c>
      <c r="BE42" s="27"/>
      <c r="BF42" s="56" t="str">
        <f t="shared" si="82"/>
        <v/>
      </c>
      <c r="BG42" s="56"/>
      <c r="BH42" s="153"/>
      <c r="BI42" s="154"/>
      <c r="BJ42" s="9"/>
      <c r="BL42" s="9"/>
      <c r="BM42" s="9"/>
      <c r="BN42" s="9"/>
      <c r="BO42" s="15" t="str">
        <f t="shared" si="5"/>
        <v/>
      </c>
      <c r="BP42" s="16" t="str">
        <f>IF(BP41="","",IF(BP41=【別紙３】!$E$35,"",IF(MONTH(BP41)=MONTH(BP41+1),BP41+1,"")))</f>
        <v/>
      </c>
      <c r="BQ42" s="13" t="str">
        <f>IF(COUNTIF(祝日一覧!$E$2:$E$142,BP42),"○",IF(BT42&lt;&gt;"","○",""))</f>
        <v/>
      </c>
      <c r="BR42" s="27"/>
      <c r="BS42" s="56" t="str">
        <f t="shared" si="83"/>
        <v/>
      </c>
      <c r="BT42" s="56"/>
      <c r="BU42" s="153"/>
      <c r="BV42" s="154"/>
      <c r="BW42" s="9"/>
      <c r="BY42" s="9"/>
      <c r="BZ42" s="9"/>
      <c r="CA42" s="9"/>
      <c r="CB42" s="15" t="str">
        <f t="shared" si="6"/>
        <v/>
      </c>
      <c r="CC42" s="16" t="str">
        <f>IF(CC41="","",IF(CC41=【別紙３】!$E$35,"",IF(MONTH(CC41)=MONTH(CC41+1),CC41+1,"")))</f>
        <v/>
      </c>
      <c r="CD42" s="13" t="str">
        <f>IF(COUNTIF(祝日一覧!$E$2:$E$142,CC42),"○",IF(CG42&lt;&gt;"","○",""))</f>
        <v/>
      </c>
      <c r="CE42" s="27"/>
      <c r="CF42" s="56" t="str">
        <f t="shared" si="84"/>
        <v/>
      </c>
      <c r="CG42" s="56"/>
      <c r="CH42" s="153"/>
      <c r="CI42" s="154"/>
      <c r="CJ42" s="9"/>
      <c r="CL42" s="9"/>
      <c r="CM42" s="9"/>
      <c r="CN42" s="9"/>
      <c r="CO42" s="15" t="str">
        <f t="shared" si="7"/>
        <v/>
      </c>
      <c r="CP42" s="16" t="str">
        <f>IF(CP41="","",IF(CP41=【別紙３】!$E$35,"",IF(MONTH(CP41)=MONTH(CP41+1),CP41+1,"")))</f>
        <v/>
      </c>
      <c r="CQ42" s="13" t="str">
        <f>IF(COUNTIF(祝日一覧!$E$2:$E$142,CP42),"○",IF(CT42&lt;&gt;"","○",""))</f>
        <v/>
      </c>
      <c r="CR42" s="27"/>
      <c r="CS42" s="56" t="str">
        <f t="shared" si="85"/>
        <v/>
      </c>
      <c r="CT42" s="56"/>
      <c r="CU42" s="153"/>
      <c r="CV42" s="154"/>
      <c r="CW42" s="9"/>
      <c r="CY42" s="9"/>
      <c r="CZ42" s="9"/>
      <c r="DA42" s="9"/>
      <c r="DB42" s="15" t="str">
        <f t="shared" si="8"/>
        <v/>
      </c>
      <c r="DC42" s="16" t="str">
        <f>IF(DC41="","",IF(DC41=【別紙３】!$E$35,"",IF(MONTH(DC41)=MONTH(DC41+1),DC41+1,"")))</f>
        <v/>
      </c>
      <c r="DD42" s="13" t="str">
        <f>IF(COUNTIF(祝日一覧!$E$2:$E$142,DC42),"○",IF(DG42&lt;&gt;"","○",""))</f>
        <v/>
      </c>
      <c r="DE42" s="27"/>
      <c r="DF42" s="56" t="str">
        <f t="shared" si="86"/>
        <v/>
      </c>
      <c r="DG42" s="56"/>
      <c r="DH42" s="153"/>
      <c r="DI42" s="154"/>
      <c r="DJ42" s="9"/>
      <c r="DL42" s="9"/>
      <c r="DM42" s="9"/>
      <c r="DN42" s="9"/>
      <c r="DO42" s="15" t="str">
        <f t="shared" si="9"/>
        <v/>
      </c>
      <c r="DP42" s="16" t="str">
        <f>IF(DP41="","",IF(DP41=【別紙３】!$E$35,"",IF(MONTH(DP41)=MONTH(DP41+1),DP41+1,"")))</f>
        <v/>
      </c>
      <c r="DQ42" s="13" t="str">
        <f>IF(COUNTIF(祝日一覧!$E$2:$E$142,DP42),"○",IF(DT42&lt;&gt;"","○",""))</f>
        <v/>
      </c>
      <c r="DR42" s="27"/>
      <c r="DS42" s="56" t="str">
        <f t="shared" si="87"/>
        <v/>
      </c>
      <c r="DT42" s="56"/>
      <c r="DU42" s="153"/>
      <c r="DV42" s="154"/>
      <c r="DW42" s="9"/>
      <c r="DZ42" s="9"/>
      <c r="EA42" s="9"/>
      <c r="EB42" s="15" t="str">
        <f t="shared" si="10"/>
        <v/>
      </c>
      <c r="EC42" s="16" t="str">
        <f>IF(EC41="","",IF(EC41=【別紙３】!$E$35,"",IF(MONTH(EC41)=MONTH(EC41+1),EC41+1,"")))</f>
        <v/>
      </c>
      <c r="ED42" s="13" t="str">
        <f>IF(COUNTIF(祝日一覧!$E$2:$E$142,EC42),"○",IF(EG42&lt;&gt;"","○",""))</f>
        <v/>
      </c>
      <c r="EE42" s="27"/>
      <c r="EF42" s="56" t="str">
        <f t="shared" si="88"/>
        <v/>
      </c>
      <c r="EG42" s="56"/>
      <c r="EH42" s="153"/>
      <c r="EI42" s="154"/>
      <c r="EJ42" s="9"/>
      <c r="EM42" s="9"/>
      <c r="EN42" s="9"/>
      <c r="EO42" s="15" t="str">
        <f t="shared" si="11"/>
        <v/>
      </c>
      <c r="EP42" s="16" t="str">
        <f>IF(EP41="","",IF(EP41=【別紙３】!$E$35,"",IF(MONTH(EP41)=MONTH(EP41+1),EP41+1,"")))</f>
        <v/>
      </c>
      <c r="EQ42" s="13" t="str">
        <f>IF(COUNTIF(祝日一覧!$E$2:$E$142,EP42),"○",IF(ET42&lt;&gt;"","○",""))</f>
        <v/>
      </c>
      <c r="ER42" s="27"/>
      <c r="ES42" s="56" t="str">
        <f t="shared" si="89"/>
        <v/>
      </c>
      <c r="ET42" s="56"/>
      <c r="EU42" s="153"/>
      <c r="EV42" s="154"/>
      <c r="EW42" s="9"/>
      <c r="EZ42" s="9"/>
      <c r="FA42" s="9"/>
      <c r="FB42" s="15" t="str">
        <f t="shared" si="12"/>
        <v/>
      </c>
      <c r="FC42" s="16" t="str">
        <f>IF(FC41="","",IF(FC41=【別紙３】!$E$35,"",IF(MONTH(FC41)=MONTH(FC41+1),FC41+1,"")))</f>
        <v/>
      </c>
      <c r="FD42" s="13" t="str">
        <f>IF(COUNTIF(祝日一覧!$E$2:$E$142,FC42),"○",IF(FG42&lt;&gt;"","○",""))</f>
        <v/>
      </c>
      <c r="FE42" s="27"/>
      <c r="FF42" s="56" t="str">
        <f t="shared" si="90"/>
        <v/>
      </c>
      <c r="FG42" s="56"/>
      <c r="FH42" s="153"/>
      <c r="FI42" s="154"/>
      <c r="FJ42" s="9"/>
      <c r="FL42" s="34"/>
      <c r="FM42" s="9"/>
      <c r="FN42" s="9"/>
      <c r="FO42" s="15" t="str">
        <f t="shared" si="13"/>
        <v/>
      </c>
      <c r="FP42" s="16" t="str">
        <f>IF(FP41="","",IF(FP41=【別紙３】!$E$35,"",IF(MONTH(FP41)=MONTH(FP41+1),FP41+1,"")))</f>
        <v/>
      </c>
      <c r="FQ42" s="13" t="str">
        <f>IF(COUNTIF(祝日一覧!$E$2:$E$142,FP42),"○",IF(FT42&lt;&gt;"","○",""))</f>
        <v/>
      </c>
      <c r="FR42" s="27"/>
      <c r="FS42" s="56" t="str">
        <f t="shared" si="91"/>
        <v/>
      </c>
      <c r="FT42" s="56"/>
      <c r="FU42" s="153"/>
      <c r="FV42" s="154"/>
      <c r="FW42" s="9"/>
      <c r="FY42" s="34"/>
      <c r="FZ42" s="9"/>
      <c r="GA42" s="9"/>
      <c r="GB42" s="15" t="str">
        <f t="shared" si="14"/>
        <v/>
      </c>
      <c r="GC42" s="16" t="str">
        <f>IF(GC41="","",IF(GC41=【別紙３】!$E$35,"",IF(MONTH(GC41)=MONTH(GC41+1),GC41+1,"")))</f>
        <v/>
      </c>
      <c r="GD42" s="13" t="str">
        <f>IF(COUNTIF(祝日一覧!$E$2:$E$142,GC42),"○",IF(GG42&lt;&gt;"","○",""))</f>
        <v/>
      </c>
      <c r="GE42" s="26"/>
      <c r="GF42" s="56" t="str">
        <f t="shared" si="92"/>
        <v/>
      </c>
      <c r="GG42" s="56"/>
      <c r="GH42" s="153"/>
      <c r="GI42" s="154"/>
      <c r="GJ42" s="9"/>
      <c r="GL42" s="34"/>
      <c r="GM42" s="9"/>
      <c r="GN42" s="9"/>
      <c r="GO42" s="15" t="str">
        <f t="shared" si="15"/>
        <v/>
      </c>
      <c r="GP42" s="16" t="str">
        <f>IF(GP41="","",IF(GP41=【別紙３】!$E$35,"",IF(MONTH(GP41)=MONTH(GP41+1),GP41+1,"")))</f>
        <v/>
      </c>
      <c r="GQ42" s="13" t="str">
        <f>IF(COUNTIF(祝日一覧!$E$2:$E$142,GP42),"○",IF(GT42&lt;&gt;"","○",""))</f>
        <v/>
      </c>
      <c r="GR42" s="26"/>
      <c r="GS42" s="56" t="str">
        <f t="shared" si="93"/>
        <v/>
      </c>
      <c r="GT42" s="56"/>
      <c r="GU42" s="153"/>
      <c r="GV42" s="154"/>
      <c r="GW42" s="9"/>
      <c r="GY42" s="34"/>
      <c r="GZ42" s="9"/>
      <c r="HA42" s="9"/>
      <c r="HB42" s="15" t="str">
        <f t="shared" si="16"/>
        <v/>
      </c>
      <c r="HC42" s="16" t="str">
        <f>IF(HC41="","",IF(HC41=【別紙３】!$E$35,"",IF(MONTH(HC41)=MONTH(HC41+1),HC41+1,"")))</f>
        <v/>
      </c>
      <c r="HD42" s="13" t="str">
        <f>IF(COUNTIF(祝日一覧!$E$2:$E$142,HC42),"○",IF(HG42&lt;&gt;"","○",""))</f>
        <v/>
      </c>
      <c r="HE42" s="27"/>
      <c r="HF42" s="56" t="str">
        <f t="shared" si="94"/>
        <v/>
      </c>
      <c r="HG42" s="56"/>
      <c r="HH42" s="153"/>
      <c r="HI42" s="154"/>
      <c r="HJ42" s="9"/>
      <c r="HL42" s="34"/>
      <c r="HM42" s="9"/>
      <c r="HN42" s="9"/>
      <c r="HO42" s="72" t="str">
        <f t="shared" si="17"/>
        <v/>
      </c>
      <c r="HP42" s="16" t="str">
        <f>IF(HP41="","",IF(HP41=【別紙３】!$E$35,"",IF(MONTH(HP41)=MONTH(HP41+1),HP41+1,"")))</f>
        <v/>
      </c>
      <c r="HQ42" s="13" t="str">
        <f>IF(COUNTIF(祝日一覧!$E$2:$E$142,HP42),"○",IF(HT42&lt;&gt;"","○",""))</f>
        <v/>
      </c>
      <c r="HR42" s="26"/>
      <c r="HS42" s="56" t="str">
        <f t="shared" si="95"/>
        <v/>
      </c>
      <c r="HT42" s="56"/>
      <c r="HU42" s="153"/>
      <c r="HV42" s="154"/>
      <c r="HW42" s="9"/>
      <c r="HY42" s="34"/>
      <c r="HZ42" s="9"/>
      <c r="IA42" s="9"/>
      <c r="IB42" s="72" t="str">
        <f t="shared" si="18"/>
        <v/>
      </c>
      <c r="IC42" s="16" t="str">
        <f>IF(IC41="","",IF(IC41=【別紙３】!$E$35,"",IF(MONTH(IC41)=MONTH(IC41+1),IC41+1,"")))</f>
        <v/>
      </c>
      <c r="ID42" s="13" t="str">
        <f>IF(COUNTIF(祝日一覧!$E$2:$E$142,IC42),"○",IF(IG42&lt;&gt;"","○",""))</f>
        <v/>
      </c>
      <c r="IE42" s="26"/>
      <c r="IF42" s="56" t="str">
        <f t="shared" si="96"/>
        <v/>
      </c>
      <c r="IG42" s="56"/>
      <c r="IH42" s="153"/>
      <c r="II42" s="154"/>
      <c r="IJ42" s="9"/>
      <c r="IL42" s="34"/>
      <c r="IM42" s="9"/>
      <c r="IN42" s="9"/>
      <c r="IO42" s="72" t="str">
        <f t="shared" si="19"/>
        <v/>
      </c>
      <c r="IP42" s="16" t="str">
        <f>IF(IP41="","",IF(IP41=【別紙３】!$E$35,"",IF(MONTH(IP41)=MONTH(IP41+1),IP41+1,"")))</f>
        <v/>
      </c>
      <c r="IQ42" s="13" t="str">
        <f>IF(COUNTIF(祝日一覧!$E$2:$E$142,IP42),"○",IF(IT42&lt;&gt;"","○",""))</f>
        <v/>
      </c>
      <c r="IR42" s="26"/>
      <c r="IS42" s="56" t="str">
        <f t="shared" si="97"/>
        <v/>
      </c>
      <c r="IT42" s="56"/>
      <c r="IU42" s="153"/>
      <c r="IV42" s="154"/>
      <c r="IW42" s="9"/>
      <c r="IY42" s="34"/>
      <c r="IZ42" s="9"/>
      <c r="JA42" s="9"/>
      <c r="JB42" s="72" t="str">
        <f t="shared" si="20"/>
        <v/>
      </c>
      <c r="JC42" s="16" t="str">
        <f>IF(JC41="","",IF(JC41=【別紙３】!$E$35,"",IF(MONTH(JC41)=MONTH(JC41+1),JC41+1,"")))</f>
        <v/>
      </c>
      <c r="JD42" s="13" t="str">
        <f>IF(COUNTIF(祝日一覧!$E$2:$E$142,JC42),"○",IF(JG42&lt;&gt;"","○",""))</f>
        <v/>
      </c>
      <c r="JE42" s="26"/>
      <c r="JF42" s="56" t="str">
        <f t="shared" si="98"/>
        <v/>
      </c>
      <c r="JG42" s="56"/>
      <c r="JH42" s="153"/>
      <c r="JI42" s="154"/>
      <c r="JJ42" s="9"/>
      <c r="JL42" s="34"/>
      <c r="JM42" s="9"/>
      <c r="JN42" s="9"/>
      <c r="JO42" s="72" t="str">
        <f t="shared" si="21"/>
        <v/>
      </c>
      <c r="JP42" s="16" t="str">
        <f>IF(JP41="","",IF(JP41=【別紙３】!$E$35,"",IF(MONTH(JP41)=MONTH(JP41+1),JP41+1,"")))</f>
        <v/>
      </c>
      <c r="JQ42" s="13" t="str">
        <f>IF(COUNTIF(祝日一覧!$E$2:$E$142,JP42),"○",IF(JT42&lt;&gt;"","○",""))</f>
        <v/>
      </c>
      <c r="JR42" s="26"/>
      <c r="JS42" s="56" t="str">
        <f t="shared" si="99"/>
        <v/>
      </c>
      <c r="JT42" s="56"/>
      <c r="JU42" s="153"/>
      <c r="JV42" s="154"/>
      <c r="JW42" s="9"/>
      <c r="JY42" s="34"/>
      <c r="JZ42" s="9"/>
      <c r="KA42" s="9"/>
      <c r="KB42" s="72" t="str">
        <f t="shared" si="22"/>
        <v/>
      </c>
      <c r="KC42" s="16" t="str">
        <f>IF(KC41="","",IF(KC41=【別紙３】!$E$35,"",IF(MONTH(KC41)=MONTH(KC41+1),KC41+1,"")))</f>
        <v/>
      </c>
      <c r="KD42" s="13" t="str">
        <f>IF(COUNTIF(祝日一覧!$E$2:$E$142,KC42),"○",IF(KG42&lt;&gt;"","○",""))</f>
        <v/>
      </c>
      <c r="KE42" s="26"/>
      <c r="KF42" s="56" t="str">
        <f t="shared" si="100"/>
        <v/>
      </c>
      <c r="KG42" s="56"/>
      <c r="KH42" s="153"/>
      <c r="KI42" s="154"/>
      <c r="KJ42" s="9"/>
      <c r="KL42" s="34"/>
      <c r="KM42" s="9"/>
      <c r="KN42" s="9"/>
      <c r="KO42" s="72" t="str">
        <f t="shared" si="23"/>
        <v/>
      </c>
      <c r="KP42" s="16" t="str">
        <f>IF(KP41="","",IF(KP41=【別紙３】!$E$35,"",IF(MONTH(KP41)=MONTH(KP41+1),KP41+1,"")))</f>
        <v/>
      </c>
      <c r="KQ42" s="13" t="str">
        <f>IF(COUNTIF(祝日一覧!$E$2:$E$142,KP42),"○",IF(KT42&lt;&gt;"","○",""))</f>
        <v/>
      </c>
      <c r="KR42" s="26"/>
      <c r="KS42" s="56" t="str">
        <f t="shared" si="101"/>
        <v/>
      </c>
      <c r="KT42" s="56"/>
      <c r="KU42" s="153"/>
      <c r="KV42" s="154"/>
      <c r="KW42" s="9"/>
      <c r="KY42" s="34"/>
      <c r="KZ42" s="9"/>
      <c r="LA42" s="9"/>
      <c r="LB42" s="72" t="str">
        <f t="shared" si="24"/>
        <v/>
      </c>
      <c r="LC42" s="16" t="str">
        <f>IF(LC41="","",IF(LC41=【別紙３】!$E$35,"",IF(MONTH(LC41)=MONTH(LC41+1),LC41+1,"")))</f>
        <v/>
      </c>
      <c r="LD42" s="13" t="str">
        <f>IF(COUNTIF(祝日一覧!$E$2:$E$142,LC42),"○",IF(LG42&lt;&gt;"","○",""))</f>
        <v/>
      </c>
      <c r="LE42" s="26"/>
      <c r="LF42" s="56" t="str">
        <f t="shared" si="102"/>
        <v/>
      </c>
      <c r="LG42" s="56"/>
      <c r="LH42" s="153"/>
      <c r="LI42" s="154"/>
      <c r="LJ42" s="9"/>
      <c r="LL42" s="34"/>
      <c r="LM42" s="9"/>
      <c r="LN42" s="9"/>
      <c r="LO42" s="72" t="str">
        <f t="shared" si="25"/>
        <v/>
      </c>
      <c r="LP42" s="16" t="str">
        <f>IF(LP41="","",IF(LP41=【別紙３】!$E$35,"",IF(MONTH(LP41)=MONTH(LP41+1),LP41+1,"")))</f>
        <v/>
      </c>
      <c r="LQ42" s="13" t="str">
        <f>IF(COUNTIF(祝日一覧!$E$2:$E$142,LP42),"○",IF(LT42&lt;&gt;"","○",""))</f>
        <v/>
      </c>
      <c r="LR42" s="26"/>
      <c r="LS42" s="56" t="str">
        <f t="shared" si="103"/>
        <v/>
      </c>
      <c r="LT42" s="56"/>
      <c r="LU42" s="153"/>
      <c r="LV42" s="154"/>
      <c r="LW42" s="9"/>
      <c r="LY42" s="34"/>
      <c r="LZ42" s="9"/>
      <c r="MA42" s="9"/>
      <c r="MB42" s="72" t="str">
        <f t="shared" si="26"/>
        <v/>
      </c>
      <c r="MC42" s="16" t="str">
        <f>IF(MC41="","",IF(MC41=【別紙３】!$E$35,"",IF(MONTH(MC41)=MONTH(MC41+1),MC41+1,"")))</f>
        <v/>
      </c>
      <c r="MD42" s="13" t="str">
        <f>IF(COUNTIF(祝日一覧!$E$2:$E$142,MC42),"○",IF(MG42&lt;&gt;"","○",""))</f>
        <v/>
      </c>
      <c r="ME42" s="26"/>
      <c r="MF42" s="56" t="str">
        <f t="shared" si="104"/>
        <v/>
      </c>
      <c r="MG42" s="56"/>
      <c r="MH42" s="153"/>
      <c r="MI42" s="154"/>
      <c r="MJ42" s="9"/>
      <c r="ML42" s="34"/>
      <c r="MM42" s="9"/>
      <c r="MN42" s="9"/>
      <c r="MO42" s="72" t="str">
        <f t="shared" si="27"/>
        <v/>
      </c>
      <c r="MP42" s="16" t="str">
        <f>IF(MP41="","",IF(MP41=【別紙３】!$E$35,"",IF(MONTH(MP41)=MONTH(MP41+1),MP41+1,"")))</f>
        <v/>
      </c>
      <c r="MQ42" s="13" t="str">
        <f>IF(COUNTIF(祝日一覧!$E$2:$E$142,MP42),"○",IF(MT42&lt;&gt;"","○",""))</f>
        <v/>
      </c>
      <c r="MR42" s="26"/>
      <c r="MS42" s="56" t="str">
        <f t="shared" si="105"/>
        <v/>
      </c>
      <c r="MT42" s="56"/>
      <c r="MU42" s="153"/>
      <c r="MV42" s="154"/>
      <c r="MW42" s="9"/>
      <c r="MY42" s="34"/>
      <c r="MZ42" s="9"/>
      <c r="NA42" s="9"/>
      <c r="NB42" s="72" t="str">
        <f t="shared" si="28"/>
        <v/>
      </c>
      <c r="NC42" s="16" t="str">
        <f>IF(NC41="","",IF(NC41=【別紙３】!$E$35,"",IF(MONTH(NC41)=MONTH(NC41+1),NC41+1,"")))</f>
        <v/>
      </c>
      <c r="ND42" s="13" t="str">
        <f>IF(COUNTIF(祝日一覧!$E$2:$E$142,NC42),"○",IF(NG42&lt;&gt;"","○",""))</f>
        <v/>
      </c>
      <c r="NE42" s="26"/>
      <c r="NF42" s="56" t="str">
        <f t="shared" si="106"/>
        <v/>
      </c>
      <c r="NG42" s="56"/>
      <c r="NH42" s="153"/>
      <c r="NI42" s="154"/>
      <c r="NJ42" s="9"/>
      <c r="NL42" s="34"/>
      <c r="NM42" s="9"/>
      <c r="NN42" s="9"/>
      <c r="NO42" s="72" t="str">
        <f t="shared" si="29"/>
        <v/>
      </c>
      <c r="NP42" s="16" t="str">
        <f>IF(NP41="","",IF(NP41=【別紙３】!$E$35,"",IF(MONTH(NP41)=MONTH(NP41+1),NP41+1,"")))</f>
        <v/>
      </c>
      <c r="NQ42" s="13" t="str">
        <f>IF(COUNTIF(祝日一覧!$E$2:$E$142,NP42),"○",IF(NT42&lt;&gt;"","○",""))</f>
        <v/>
      </c>
      <c r="NR42" s="26"/>
      <c r="NS42" s="56" t="str">
        <f t="shared" si="107"/>
        <v/>
      </c>
      <c r="NT42" s="56"/>
      <c r="NU42" s="153"/>
      <c r="NV42" s="154"/>
      <c r="NW42" s="9"/>
      <c r="NY42" s="34"/>
      <c r="NZ42" s="9"/>
      <c r="OA42" s="9"/>
      <c r="OB42" s="72" t="str">
        <f t="shared" si="30"/>
        <v/>
      </c>
      <c r="OC42" s="16" t="str">
        <f>IF(OC41="","",IF(OC41=【別紙３】!$E$35,"",IF(MONTH(OC41)=MONTH(OC41+1),OC41+1,"")))</f>
        <v/>
      </c>
      <c r="OD42" s="13" t="str">
        <f>IF(COUNTIF(祝日一覧!$E$2:$E$142,OC42),"○",IF(OG42&lt;&gt;"","○",""))</f>
        <v/>
      </c>
      <c r="OE42" s="26"/>
      <c r="OF42" s="56" t="str">
        <f t="shared" si="108"/>
        <v/>
      </c>
      <c r="OG42" s="56"/>
      <c r="OH42" s="153"/>
      <c r="OI42" s="154"/>
      <c r="OJ42" s="9"/>
      <c r="OL42" s="34"/>
      <c r="OM42" s="9"/>
      <c r="ON42" s="9"/>
      <c r="OO42" s="72" t="str">
        <f t="shared" si="31"/>
        <v/>
      </c>
      <c r="OP42" s="16" t="str">
        <f>IF(OP41="","",IF(OP41=【別紙３】!$E$35,"",IF(MONTH(OP41)=MONTH(OP41+1),OP41+1,"")))</f>
        <v/>
      </c>
      <c r="OQ42" s="13" t="str">
        <f>IF(COUNTIF(祝日一覧!$E$2:$E$142,OP42),"○",IF(OT42&lt;&gt;"","○",""))</f>
        <v/>
      </c>
      <c r="OR42" s="26"/>
      <c r="OS42" s="56" t="str">
        <f t="shared" si="109"/>
        <v/>
      </c>
      <c r="OT42" s="56"/>
      <c r="OU42" s="153"/>
      <c r="OV42" s="154"/>
      <c r="OW42" s="9"/>
      <c r="OY42" s="34"/>
      <c r="OZ42" s="9"/>
      <c r="PA42" s="9"/>
      <c r="PB42" s="72" t="str">
        <f t="shared" si="32"/>
        <v/>
      </c>
      <c r="PC42" s="16" t="str">
        <f>IF(PC41="","",IF(PC41=【別紙３】!$E$35,"",IF(MONTH(PC41)=MONTH(PC41+1),PC41+1,"")))</f>
        <v/>
      </c>
      <c r="PD42" s="13" t="str">
        <f>IF(COUNTIF(祝日一覧!$E$2:$E$142,PC42),"○",IF(PG42&lt;&gt;"","○",""))</f>
        <v/>
      </c>
      <c r="PE42" s="26"/>
      <c r="PF42" s="56" t="str">
        <f t="shared" si="110"/>
        <v/>
      </c>
      <c r="PG42" s="56"/>
      <c r="PH42" s="153"/>
      <c r="PI42" s="154"/>
      <c r="PJ42" s="9"/>
      <c r="PL42" s="34"/>
      <c r="PM42" s="9"/>
      <c r="PN42" s="9"/>
      <c r="PO42" s="72" t="str">
        <f t="shared" si="33"/>
        <v/>
      </c>
      <c r="PP42" s="16" t="str">
        <f>IF(PP41="","",IF(PP41=【別紙３】!$E$35,"",IF(MONTH(PP41)=MONTH(PP41+1),PP41+1,"")))</f>
        <v/>
      </c>
      <c r="PQ42" s="13" t="str">
        <f>IF(COUNTIF(祝日一覧!$E$2:$E$142,PP42),"○",IF(PT42&lt;&gt;"","○",""))</f>
        <v/>
      </c>
      <c r="PR42" s="26"/>
      <c r="PS42" s="56" t="str">
        <f t="shared" si="111"/>
        <v/>
      </c>
      <c r="PT42" s="56"/>
      <c r="PU42" s="153"/>
      <c r="PV42" s="154"/>
      <c r="PW42" s="9"/>
      <c r="PY42" s="34"/>
      <c r="PZ42" s="9"/>
      <c r="QA42" s="9"/>
      <c r="QB42" s="72" t="str">
        <f t="shared" si="34"/>
        <v/>
      </c>
      <c r="QC42" s="16" t="str">
        <f>IF(QC41="","",IF(QC41=【別紙３】!$E$35,"",IF(MONTH(QC41)=MONTH(QC41+1),QC41+1,"")))</f>
        <v/>
      </c>
      <c r="QD42" s="13" t="str">
        <f>IF(COUNTIF(祝日一覧!$E$2:$E$142,QC42),"○",IF(QG42&lt;&gt;"","○",""))</f>
        <v/>
      </c>
      <c r="QE42" s="26"/>
      <c r="QF42" s="56" t="str">
        <f t="shared" si="112"/>
        <v/>
      </c>
      <c r="QG42" s="56"/>
      <c r="QH42" s="153"/>
      <c r="QI42" s="154"/>
      <c r="QJ42" s="9"/>
      <c r="QL42" s="34"/>
      <c r="QM42" s="9"/>
      <c r="QN42" s="9"/>
      <c r="QO42" s="72" t="str">
        <f t="shared" si="35"/>
        <v/>
      </c>
      <c r="QP42" s="16" t="str">
        <f>IF(QP41="","",IF(QP41=【別紙３】!$E$35,"",IF(MONTH(QP41)=MONTH(QP41+1),QP41+1,"")))</f>
        <v/>
      </c>
      <c r="QQ42" s="13" t="str">
        <f>IF(COUNTIF(祝日一覧!$E$2:$E$142,QP42),"○",IF(QT42&lt;&gt;"","○",""))</f>
        <v/>
      </c>
      <c r="QR42" s="26"/>
      <c r="QS42" s="56" t="str">
        <f t="shared" si="113"/>
        <v/>
      </c>
      <c r="QT42" s="56"/>
      <c r="QU42" s="153"/>
      <c r="QV42" s="154"/>
      <c r="QW42" s="9"/>
      <c r="QY42" s="34"/>
      <c r="QZ42" s="9"/>
      <c r="RA42" s="9"/>
      <c r="RB42" s="72" t="str">
        <f t="shared" si="36"/>
        <v/>
      </c>
      <c r="RC42" s="16" t="str">
        <f>IF(RC41="","",IF(RC41=【別紙３】!$E$35,"",IF(MONTH(RC41)=MONTH(RC41+1),RC41+1,"")))</f>
        <v/>
      </c>
      <c r="RD42" s="13" t="str">
        <f>IF(COUNTIF(祝日一覧!$E$2:$E$142,RC42),"○",IF(RG42&lt;&gt;"","○",""))</f>
        <v/>
      </c>
      <c r="RE42" s="26"/>
      <c r="RF42" s="56" t="str">
        <f t="shared" si="114"/>
        <v/>
      </c>
      <c r="RG42" s="56"/>
      <c r="RH42" s="153"/>
      <c r="RI42" s="154"/>
      <c r="RJ42" s="9"/>
      <c r="RL42" s="34"/>
      <c r="RM42" s="9"/>
      <c r="RN42" s="9"/>
      <c r="RO42" s="72" t="str">
        <f t="shared" si="37"/>
        <v/>
      </c>
      <c r="RP42" s="16" t="str">
        <f>IF(RP41="","",IF(RP41=【別紙３】!$E$35,"",IF(MONTH(RP41)=MONTH(RP41+1),RP41+1,"")))</f>
        <v/>
      </c>
      <c r="RQ42" s="13" t="str">
        <f>IF(COUNTIF(祝日一覧!$E$2:$E$142,RP42),"○",IF(RT42&lt;&gt;"","○",""))</f>
        <v/>
      </c>
      <c r="RR42" s="26"/>
      <c r="RS42" s="56" t="str">
        <f t="shared" si="115"/>
        <v/>
      </c>
      <c r="RT42" s="56"/>
      <c r="RU42" s="153"/>
      <c r="RV42" s="154"/>
      <c r="RW42" s="9"/>
      <c r="RY42" s="34"/>
      <c r="RZ42" s="9"/>
      <c r="SA42" s="9"/>
      <c r="SB42" s="72" t="str">
        <f t="shared" si="38"/>
        <v/>
      </c>
      <c r="SC42" s="16" t="str">
        <f>IF(SC41="","",IF(SC41=【別紙３】!$E$35,"",IF(MONTH(SC41)=MONTH(SC41+1),SC41+1,"")))</f>
        <v/>
      </c>
      <c r="SD42" s="13" t="str">
        <f>IF(COUNTIF(祝日一覧!$E$2:$E$142,SC42),"○",IF(SG42&lt;&gt;"","○",""))</f>
        <v/>
      </c>
      <c r="SE42" s="26"/>
      <c r="SF42" s="56" t="str">
        <f t="shared" si="116"/>
        <v/>
      </c>
      <c r="SG42" s="56"/>
      <c r="SH42" s="153"/>
      <c r="SI42" s="154"/>
      <c r="SJ42" s="9"/>
      <c r="SL42" s="34"/>
      <c r="SM42" s="9"/>
    </row>
    <row r="43" spans="1:507" ht="15.6" customHeight="1">
      <c r="A43" s="9"/>
      <c r="B43" s="15" t="str">
        <f t="shared" si="0"/>
        <v/>
      </c>
      <c r="C43" s="16" t="str">
        <f t="shared" si="78"/>
        <v/>
      </c>
      <c r="D43" s="13" t="str">
        <f>IF(COUNTIF(祝日一覧!$E$2:$E$142,C43),"○",IF(G43&lt;&gt;"","○",""))</f>
        <v/>
      </c>
      <c r="E43" s="27"/>
      <c r="F43" s="56" t="str">
        <f t="shared" si="39"/>
        <v/>
      </c>
      <c r="G43" s="56"/>
      <c r="H43" s="153"/>
      <c r="I43" s="154"/>
      <c r="J43" s="54"/>
      <c r="K43" s="19"/>
      <c r="M43" s="9"/>
      <c r="N43" s="9"/>
      <c r="O43" s="15" t="str">
        <f t="shared" si="1"/>
        <v/>
      </c>
      <c r="P43" s="16" t="str">
        <f>IF(P42="","",IF(P42=【別紙３】!$E$35,"",IF(MONTH(P42)=MONTH(P42+1),P42+1,"")))</f>
        <v/>
      </c>
      <c r="Q43" s="13" t="str">
        <f>IF(COUNTIF(祝日一覧!$E$2:$E$142,P43),"○",IF(T43&lt;&gt;"","○",""))</f>
        <v/>
      </c>
      <c r="R43" s="27"/>
      <c r="S43" s="56" t="str">
        <f t="shared" si="79"/>
        <v/>
      </c>
      <c r="T43" s="56"/>
      <c r="U43" s="153"/>
      <c r="V43" s="154"/>
      <c r="W43" s="9"/>
      <c r="Z43" s="9"/>
      <c r="AA43" s="9"/>
      <c r="AB43" s="15" t="str">
        <f t="shared" si="2"/>
        <v/>
      </c>
      <c r="AC43" s="16" t="str">
        <f>IF(AC42="","",IF(AC42=【別紙３】!$E$35,"",IF(MONTH(AC42)=MONTH(AC42+1),AC42+1,"")))</f>
        <v/>
      </c>
      <c r="AD43" s="13" t="str">
        <f>IF(COUNTIF(祝日一覧!$E$2:$E$142,AC43),"○",IF(AG43&lt;&gt;"","○",""))</f>
        <v/>
      </c>
      <c r="AE43" s="27"/>
      <c r="AF43" s="56" t="str">
        <f t="shared" si="80"/>
        <v/>
      </c>
      <c r="AG43" s="56"/>
      <c r="AH43" s="153"/>
      <c r="AI43" s="154"/>
      <c r="AJ43" s="9"/>
      <c r="AL43" s="9"/>
      <c r="AM43" s="9"/>
      <c r="AN43" s="9"/>
      <c r="AO43" s="15" t="str">
        <f t="shared" si="3"/>
        <v/>
      </c>
      <c r="AP43" s="16" t="str">
        <f>IF(AP42="","",IF(AP42=【別紙３】!$E$35,"",IF(MONTH(AP42)=MONTH(AP42+1),AP42+1,"")))</f>
        <v/>
      </c>
      <c r="AQ43" s="13" t="str">
        <f>IF(COUNTIF(祝日一覧!$E$2:$E$142,AP43),"○",IF(AT43&lt;&gt;"","○",""))</f>
        <v/>
      </c>
      <c r="AR43" s="27"/>
      <c r="AS43" s="56" t="str">
        <f t="shared" si="81"/>
        <v/>
      </c>
      <c r="AT43" s="56"/>
      <c r="AU43" s="153"/>
      <c r="AV43" s="154"/>
      <c r="AW43" s="9"/>
      <c r="AY43" s="9"/>
      <c r="AZ43" s="9"/>
      <c r="BA43" s="9"/>
      <c r="BB43" s="15" t="str">
        <f t="shared" si="4"/>
        <v/>
      </c>
      <c r="BC43" s="16" t="str">
        <f>IF(BC42="","",IF(BC42=【別紙３】!$E$35,"",IF(MONTH(BC42)=MONTH(BC42+1),BC42+1,"")))</f>
        <v/>
      </c>
      <c r="BD43" s="13" t="str">
        <f>IF(COUNTIF(祝日一覧!$E$2:$E$142,BC43),"○",IF(BG43&lt;&gt;"","○",""))</f>
        <v/>
      </c>
      <c r="BE43" s="27"/>
      <c r="BF43" s="56" t="str">
        <f t="shared" si="82"/>
        <v/>
      </c>
      <c r="BG43" s="56"/>
      <c r="BH43" s="153"/>
      <c r="BI43" s="154"/>
      <c r="BJ43" s="9"/>
      <c r="BL43" s="9"/>
      <c r="BM43" s="9"/>
      <c r="BN43" s="9"/>
      <c r="BO43" s="15" t="str">
        <f t="shared" si="5"/>
        <v/>
      </c>
      <c r="BP43" s="16" t="str">
        <f>IF(BP42="","",IF(BP42=【別紙３】!$E$35,"",IF(MONTH(BP42)=MONTH(BP42+1),BP42+1,"")))</f>
        <v/>
      </c>
      <c r="BQ43" s="13" t="str">
        <f>IF(COUNTIF(祝日一覧!$E$2:$E$142,BP43),"○",IF(BT43&lt;&gt;"","○",""))</f>
        <v/>
      </c>
      <c r="BR43" s="27"/>
      <c r="BS43" s="56" t="str">
        <f t="shared" si="83"/>
        <v/>
      </c>
      <c r="BT43" s="56"/>
      <c r="BU43" s="153"/>
      <c r="BV43" s="154"/>
      <c r="BW43" s="9"/>
      <c r="BY43" s="9"/>
      <c r="BZ43" s="9"/>
      <c r="CA43" s="9"/>
      <c r="CB43" s="15" t="str">
        <f t="shared" si="6"/>
        <v/>
      </c>
      <c r="CC43" s="16" t="str">
        <f>IF(CC42="","",IF(CC42=【別紙３】!$E$35,"",IF(MONTH(CC42)=MONTH(CC42+1),CC42+1,"")))</f>
        <v/>
      </c>
      <c r="CD43" s="13" t="str">
        <f>IF(COUNTIF(祝日一覧!$E$2:$E$142,CC43),"○",IF(CG43&lt;&gt;"","○",""))</f>
        <v/>
      </c>
      <c r="CE43" s="27"/>
      <c r="CF43" s="56" t="str">
        <f t="shared" si="84"/>
        <v/>
      </c>
      <c r="CG43" s="56"/>
      <c r="CH43" s="153"/>
      <c r="CI43" s="154"/>
      <c r="CJ43" s="9"/>
      <c r="CL43" s="9"/>
      <c r="CM43" s="9"/>
      <c r="CN43" s="9"/>
      <c r="CO43" s="15" t="str">
        <f t="shared" si="7"/>
        <v/>
      </c>
      <c r="CP43" s="16" t="str">
        <f>IF(CP42="","",IF(CP42=【別紙３】!$E$35,"",IF(MONTH(CP42)=MONTH(CP42+1),CP42+1,"")))</f>
        <v/>
      </c>
      <c r="CQ43" s="13" t="str">
        <f>IF(COUNTIF(祝日一覧!$E$2:$E$142,CP43),"○",IF(CT43&lt;&gt;"","○",""))</f>
        <v/>
      </c>
      <c r="CR43" s="27"/>
      <c r="CS43" s="56" t="str">
        <f t="shared" si="85"/>
        <v/>
      </c>
      <c r="CT43" s="56"/>
      <c r="CU43" s="153"/>
      <c r="CV43" s="154"/>
      <c r="CW43" s="9"/>
      <c r="CY43" s="9"/>
      <c r="CZ43" s="9"/>
      <c r="DA43" s="9"/>
      <c r="DB43" s="15" t="str">
        <f t="shared" si="8"/>
        <v/>
      </c>
      <c r="DC43" s="16" t="str">
        <f>IF(DC42="","",IF(DC42=【別紙３】!$E$35,"",IF(MONTH(DC42)=MONTH(DC42+1),DC42+1,"")))</f>
        <v/>
      </c>
      <c r="DD43" s="13" t="str">
        <f>IF(COUNTIF(祝日一覧!$E$2:$E$142,DC43),"○",IF(DG43&lt;&gt;"","○",""))</f>
        <v/>
      </c>
      <c r="DE43" s="27"/>
      <c r="DF43" s="56" t="str">
        <f t="shared" si="86"/>
        <v/>
      </c>
      <c r="DG43" s="56"/>
      <c r="DH43" s="153"/>
      <c r="DI43" s="154"/>
      <c r="DJ43" s="9"/>
      <c r="DL43" s="9"/>
      <c r="DM43" s="9"/>
      <c r="DN43" s="9"/>
      <c r="DO43" s="15" t="str">
        <f t="shared" si="9"/>
        <v/>
      </c>
      <c r="DP43" s="16" t="str">
        <f>IF(DP42="","",IF(DP42=【別紙３】!$E$35,"",IF(MONTH(DP42)=MONTH(DP42+1),DP42+1,"")))</f>
        <v/>
      </c>
      <c r="DQ43" s="13" t="str">
        <f>IF(COUNTIF(祝日一覧!$E$2:$E$142,DP43),"○",IF(DT43&lt;&gt;"","○",""))</f>
        <v/>
      </c>
      <c r="DR43" s="27"/>
      <c r="DS43" s="56" t="str">
        <f t="shared" si="87"/>
        <v/>
      </c>
      <c r="DT43" s="56"/>
      <c r="DU43" s="153"/>
      <c r="DV43" s="154"/>
      <c r="DW43" s="9"/>
      <c r="DY43" s="9"/>
      <c r="DZ43" s="9"/>
      <c r="EA43" s="9"/>
      <c r="EB43" s="15" t="str">
        <f t="shared" si="10"/>
        <v/>
      </c>
      <c r="EC43" s="16" t="str">
        <f>IF(EC42="","",IF(EC42=【別紙３】!$E$35,"",IF(MONTH(EC42)=MONTH(EC42+1),EC42+1,"")))</f>
        <v/>
      </c>
      <c r="ED43" s="13" t="str">
        <f>IF(COUNTIF(祝日一覧!$E$2:$E$142,EC43),"○",IF(EG43&lt;&gt;"","○",""))</f>
        <v/>
      </c>
      <c r="EE43" s="27"/>
      <c r="EF43" s="56" t="str">
        <f t="shared" si="88"/>
        <v/>
      </c>
      <c r="EG43" s="56"/>
      <c r="EH43" s="153"/>
      <c r="EI43" s="154"/>
      <c r="EJ43" s="9"/>
      <c r="EM43" s="9"/>
      <c r="EN43" s="9"/>
      <c r="EO43" s="15" t="str">
        <f t="shared" si="11"/>
        <v/>
      </c>
      <c r="EP43" s="16" t="str">
        <f>IF(EP42="","",IF(EP42=【別紙３】!$E$35,"",IF(MONTH(EP42)=MONTH(EP42+1),EP42+1,"")))</f>
        <v/>
      </c>
      <c r="EQ43" s="13" t="str">
        <f>IF(COUNTIF(祝日一覧!$E$2:$E$142,EP43),"○",IF(ET43&lt;&gt;"","○",""))</f>
        <v/>
      </c>
      <c r="ER43" s="27"/>
      <c r="ES43" s="56" t="str">
        <f t="shared" si="89"/>
        <v/>
      </c>
      <c r="ET43" s="56"/>
      <c r="EU43" s="153"/>
      <c r="EV43" s="154"/>
      <c r="EW43" s="9"/>
      <c r="EY43" s="9"/>
      <c r="EZ43" s="9"/>
      <c r="FA43" s="9"/>
      <c r="FB43" s="15" t="str">
        <f t="shared" si="12"/>
        <v/>
      </c>
      <c r="FC43" s="16" t="str">
        <f>IF(FC42="","",IF(FC42=【別紙３】!$E$35,"",IF(MONTH(FC42)=MONTH(FC42+1),FC42+1,"")))</f>
        <v/>
      </c>
      <c r="FD43" s="13" t="str">
        <f>IF(COUNTIF(祝日一覧!$E$2:$E$142,FC43),"○",IF(FG43&lt;&gt;"","○",""))</f>
        <v/>
      </c>
      <c r="FE43" s="27"/>
      <c r="FF43" s="56" t="str">
        <f t="shared" si="90"/>
        <v/>
      </c>
      <c r="FG43" s="56"/>
      <c r="FH43" s="153"/>
      <c r="FI43" s="154"/>
      <c r="FJ43" s="9"/>
      <c r="FL43" s="9"/>
      <c r="FM43" s="9"/>
      <c r="FN43" s="9"/>
      <c r="FO43" s="15" t="str">
        <f t="shared" si="13"/>
        <v/>
      </c>
      <c r="FP43" s="16" t="str">
        <f>IF(FP42="","",IF(FP42=【別紙３】!$E$35,"",IF(MONTH(FP42)=MONTH(FP42+1),FP42+1,"")))</f>
        <v/>
      </c>
      <c r="FQ43" s="13" t="str">
        <f>IF(COUNTIF(祝日一覧!$E$2:$E$142,FP43),"○",IF(FT43&lt;&gt;"","○",""))</f>
        <v/>
      </c>
      <c r="FR43" s="27"/>
      <c r="FS43" s="56" t="str">
        <f t="shared" si="91"/>
        <v/>
      </c>
      <c r="FT43" s="56"/>
      <c r="FU43" s="153"/>
      <c r="FV43" s="154"/>
      <c r="FW43" s="9"/>
      <c r="FY43" s="9"/>
      <c r="FZ43" s="9"/>
      <c r="GA43" s="9"/>
      <c r="GB43" s="15" t="str">
        <f t="shared" si="14"/>
        <v/>
      </c>
      <c r="GC43" s="16" t="str">
        <f>IF(GC42="","",IF(GC42=【別紙３】!$E$35,"",IF(MONTH(GC42)=MONTH(GC42+1),GC42+1,"")))</f>
        <v/>
      </c>
      <c r="GD43" s="13" t="str">
        <f>IF(COUNTIF(祝日一覧!$E$2:$E$142,GC43),"○",IF(GG43&lt;&gt;"","○",""))</f>
        <v/>
      </c>
      <c r="GE43" s="26"/>
      <c r="GF43" s="56" t="str">
        <f t="shared" si="92"/>
        <v/>
      </c>
      <c r="GG43" s="56"/>
      <c r="GH43" s="153"/>
      <c r="GI43" s="154"/>
      <c r="GJ43" s="9"/>
      <c r="GL43" s="9"/>
      <c r="GM43" s="9"/>
      <c r="GN43" s="9"/>
      <c r="GO43" s="15" t="str">
        <f t="shared" si="15"/>
        <v/>
      </c>
      <c r="GP43" s="16" t="str">
        <f>IF(GP42="","",IF(GP42=【別紙３】!$E$35,"",IF(MONTH(GP42)=MONTH(GP42+1),GP42+1,"")))</f>
        <v/>
      </c>
      <c r="GQ43" s="13" t="str">
        <f>IF(COUNTIF(祝日一覧!$E$2:$E$142,GP43),"○",IF(GT43&lt;&gt;"","○",""))</f>
        <v/>
      </c>
      <c r="GR43" s="26"/>
      <c r="GS43" s="56" t="str">
        <f t="shared" si="93"/>
        <v/>
      </c>
      <c r="GT43" s="56"/>
      <c r="GU43" s="153"/>
      <c r="GV43" s="154"/>
      <c r="GW43" s="9"/>
      <c r="GY43" s="9"/>
      <c r="GZ43" s="9"/>
      <c r="HA43" s="9"/>
      <c r="HB43" s="15" t="str">
        <f t="shared" si="16"/>
        <v/>
      </c>
      <c r="HC43" s="16" t="str">
        <f>IF(HC42="","",IF(HC42=【別紙３】!$E$35,"",IF(MONTH(HC42)=MONTH(HC42+1),HC42+1,"")))</f>
        <v/>
      </c>
      <c r="HD43" s="13" t="str">
        <f>IF(COUNTIF(祝日一覧!$E$2:$E$142,HC43),"○",IF(HG43&lt;&gt;"","○",""))</f>
        <v/>
      </c>
      <c r="HE43" s="27"/>
      <c r="HF43" s="56" t="str">
        <f t="shared" si="94"/>
        <v/>
      </c>
      <c r="HG43" s="56"/>
      <c r="HH43" s="153"/>
      <c r="HI43" s="154"/>
      <c r="HJ43" s="9"/>
      <c r="HL43" s="9"/>
      <c r="HM43" s="9"/>
      <c r="HN43" s="9"/>
      <c r="HO43" s="72" t="str">
        <f t="shared" si="17"/>
        <v/>
      </c>
      <c r="HP43" s="16" t="str">
        <f>IF(HP42="","",IF(HP42=【別紙３】!$E$35,"",IF(MONTH(HP42)=MONTH(HP42+1),HP42+1,"")))</f>
        <v/>
      </c>
      <c r="HQ43" s="13" t="str">
        <f>IF(COUNTIF(祝日一覧!$E$2:$E$142,HP43),"○",IF(HT43&lt;&gt;"","○",""))</f>
        <v/>
      </c>
      <c r="HR43" s="26"/>
      <c r="HS43" s="56" t="str">
        <f t="shared" si="95"/>
        <v/>
      </c>
      <c r="HT43" s="56"/>
      <c r="HU43" s="153"/>
      <c r="HV43" s="154"/>
      <c r="HW43" s="9"/>
      <c r="HY43" s="9"/>
      <c r="HZ43" s="9"/>
      <c r="IA43" s="9"/>
      <c r="IB43" s="72" t="str">
        <f t="shared" si="18"/>
        <v/>
      </c>
      <c r="IC43" s="16" t="str">
        <f>IF(IC42="","",IF(IC42=【別紙３】!$E$35,"",IF(MONTH(IC42)=MONTH(IC42+1),IC42+1,"")))</f>
        <v/>
      </c>
      <c r="ID43" s="13" t="str">
        <f>IF(COUNTIF(祝日一覧!$E$2:$E$142,IC43),"○",IF(IG43&lt;&gt;"","○",""))</f>
        <v/>
      </c>
      <c r="IE43" s="26"/>
      <c r="IF43" s="56" t="str">
        <f t="shared" si="96"/>
        <v/>
      </c>
      <c r="IG43" s="56"/>
      <c r="IH43" s="153"/>
      <c r="II43" s="154"/>
      <c r="IJ43" s="9"/>
      <c r="IL43" s="9"/>
      <c r="IM43" s="9"/>
      <c r="IN43" s="9"/>
      <c r="IO43" s="72" t="str">
        <f t="shared" si="19"/>
        <v/>
      </c>
      <c r="IP43" s="16" t="str">
        <f>IF(IP42="","",IF(IP42=【別紙３】!$E$35,"",IF(MONTH(IP42)=MONTH(IP42+1),IP42+1,"")))</f>
        <v/>
      </c>
      <c r="IQ43" s="13" t="str">
        <f>IF(COUNTIF(祝日一覧!$E$2:$E$142,IP43),"○",IF(IT43&lt;&gt;"","○",""))</f>
        <v/>
      </c>
      <c r="IR43" s="26"/>
      <c r="IS43" s="56" t="str">
        <f t="shared" si="97"/>
        <v/>
      </c>
      <c r="IT43" s="56"/>
      <c r="IU43" s="153"/>
      <c r="IV43" s="154"/>
      <c r="IW43" s="9"/>
      <c r="IY43" s="9"/>
      <c r="IZ43" s="9"/>
      <c r="JA43" s="9"/>
      <c r="JB43" s="72" t="str">
        <f t="shared" si="20"/>
        <v/>
      </c>
      <c r="JC43" s="16" t="str">
        <f>IF(JC42="","",IF(JC42=【別紙３】!$E$35,"",IF(MONTH(JC42)=MONTH(JC42+1),JC42+1,"")))</f>
        <v/>
      </c>
      <c r="JD43" s="13" t="str">
        <f>IF(COUNTIF(祝日一覧!$E$2:$E$142,JC43),"○",IF(JG43&lt;&gt;"","○",""))</f>
        <v/>
      </c>
      <c r="JE43" s="26"/>
      <c r="JF43" s="56" t="str">
        <f t="shared" si="98"/>
        <v/>
      </c>
      <c r="JG43" s="56"/>
      <c r="JH43" s="153"/>
      <c r="JI43" s="154"/>
      <c r="JJ43" s="9"/>
      <c r="JL43" s="9"/>
      <c r="JM43" s="9"/>
      <c r="JN43" s="9"/>
      <c r="JO43" s="72" t="str">
        <f t="shared" si="21"/>
        <v/>
      </c>
      <c r="JP43" s="16" t="str">
        <f>IF(JP42="","",IF(JP42=【別紙３】!$E$35,"",IF(MONTH(JP42)=MONTH(JP42+1),JP42+1,"")))</f>
        <v/>
      </c>
      <c r="JQ43" s="13" t="str">
        <f>IF(COUNTIF(祝日一覧!$E$2:$E$142,JP43),"○",IF(JT43&lt;&gt;"","○",""))</f>
        <v/>
      </c>
      <c r="JR43" s="26"/>
      <c r="JS43" s="56" t="str">
        <f t="shared" si="99"/>
        <v/>
      </c>
      <c r="JT43" s="56"/>
      <c r="JU43" s="153"/>
      <c r="JV43" s="154"/>
      <c r="JW43" s="9"/>
      <c r="JY43" s="9"/>
      <c r="JZ43" s="9"/>
      <c r="KA43" s="9"/>
      <c r="KB43" s="72" t="str">
        <f t="shared" si="22"/>
        <v/>
      </c>
      <c r="KC43" s="16" t="str">
        <f>IF(KC42="","",IF(KC42=【別紙３】!$E$35,"",IF(MONTH(KC42)=MONTH(KC42+1),KC42+1,"")))</f>
        <v/>
      </c>
      <c r="KD43" s="13" t="str">
        <f>IF(COUNTIF(祝日一覧!$E$2:$E$142,KC43),"○",IF(KG43&lt;&gt;"","○",""))</f>
        <v/>
      </c>
      <c r="KE43" s="26"/>
      <c r="KF43" s="56" t="str">
        <f t="shared" si="100"/>
        <v/>
      </c>
      <c r="KG43" s="56"/>
      <c r="KH43" s="153"/>
      <c r="KI43" s="154"/>
      <c r="KJ43" s="9"/>
      <c r="KL43" s="9"/>
      <c r="KM43" s="9"/>
      <c r="KN43" s="9"/>
      <c r="KO43" s="72" t="str">
        <f t="shared" si="23"/>
        <v/>
      </c>
      <c r="KP43" s="16" t="str">
        <f>IF(KP42="","",IF(KP42=【別紙３】!$E$35,"",IF(MONTH(KP42)=MONTH(KP42+1),KP42+1,"")))</f>
        <v/>
      </c>
      <c r="KQ43" s="13" t="str">
        <f>IF(COUNTIF(祝日一覧!$E$2:$E$142,KP43),"○",IF(KT43&lt;&gt;"","○",""))</f>
        <v/>
      </c>
      <c r="KR43" s="26"/>
      <c r="KS43" s="56" t="str">
        <f t="shared" si="101"/>
        <v/>
      </c>
      <c r="KT43" s="56"/>
      <c r="KU43" s="153"/>
      <c r="KV43" s="154"/>
      <c r="KW43" s="9"/>
      <c r="KY43" s="9"/>
      <c r="KZ43" s="9"/>
      <c r="LA43" s="9"/>
      <c r="LB43" s="72" t="str">
        <f t="shared" si="24"/>
        <v/>
      </c>
      <c r="LC43" s="16" t="str">
        <f>IF(LC42="","",IF(LC42=【別紙３】!$E$35,"",IF(MONTH(LC42)=MONTH(LC42+1),LC42+1,"")))</f>
        <v/>
      </c>
      <c r="LD43" s="13" t="str">
        <f>IF(COUNTIF(祝日一覧!$E$2:$E$142,LC43),"○",IF(LG43&lt;&gt;"","○",""))</f>
        <v/>
      </c>
      <c r="LE43" s="26"/>
      <c r="LF43" s="56" t="str">
        <f t="shared" si="102"/>
        <v/>
      </c>
      <c r="LG43" s="56"/>
      <c r="LH43" s="153"/>
      <c r="LI43" s="154"/>
      <c r="LJ43" s="9"/>
      <c r="LL43" s="9"/>
      <c r="LM43" s="9"/>
      <c r="LN43" s="9"/>
      <c r="LO43" s="72" t="str">
        <f t="shared" si="25"/>
        <v/>
      </c>
      <c r="LP43" s="16" t="str">
        <f>IF(LP42="","",IF(LP42=【別紙３】!$E$35,"",IF(MONTH(LP42)=MONTH(LP42+1),LP42+1,"")))</f>
        <v/>
      </c>
      <c r="LQ43" s="13" t="str">
        <f>IF(COUNTIF(祝日一覧!$E$2:$E$142,LP43),"○",IF(LT43&lt;&gt;"","○",""))</f>
        <v/>
      </c>
      <c r="LR43" s="26"/>
      <c r="LS43" s="56" t="str">
        <f t="shared" si="103"/>
        <v/>
      </c>
      <c r="LT43" s="56"/>
      <c r="LU43" s="153"/>
      <c r="LV43" s="154"/>
      <c r="LW43" s="9"/>
      <c r="LY43" s="9"/>
      <c r="LZ43" s="9"/>
      <c r="MA43" s="9"/>
      <c r="MB43" s="72" t="str">
        <f t="shared" si="26"/>
        <v/>
      </c>
      <c r="MC43" s="16" t="str">
        <f>IF(MC42="","",IF(MC42=【別紙３】!$E$35,"",IF(MONTH(MC42)=MONTH(MC42+1),MC42+1,"")))</f>
        <v/>
      </c>
      <c r="MD43" s="13" t="str">
        <f>IF(COUNTIF(祝日一覧!$E$2:$E$142,MC43),"○",IF(MG43&lt;&gt;"","○",""))</f>
        <v/>
      </c>
      <c r="ME43" s="26"/>
      <c r="MF43" s="56" t="str">
        <f t="shared" si="104"/>
        <v/>
      </c>
      <c r="MG43" s="56"/>
      <c r="MH43" s="153"/>
      <c r="MI43" s="154"/>
      <c r="MJ43" s="9"/>
      <c r="ML43" s="9"/>
      <c r="MM43" s="9"/>
      <c r="MN43" s="9"/>
      <c r="MO43" s="72" t="str">
        <f t="shared" si="27"/>
        <v/>
      </c>
      <c r="MP43" s="16" t="str">
        <f>IF(MP42="","",IF(MP42=【別紙３】!$E$35,"",IF(MONTH(MP42)=MONTH(MP42+1),MP42+1,"")))</f>
        <v/>
      </c>
      <c r="MQ43" s="13" t="str">
        <f>IF(COUNTIF(祝日一覧!$E$2:$E$142,MP43),"○",IF(MT43&lt;&gt;"","○",""))</f>
        <v/>
      </c>
      <c r="MR43" s="26"/>
      <c r="MS43" s="56" t="str">
        <f t="shared" si="105"/>
        <v/>
      </c>
      <c r="MT43" s="56"/>
      <c r="MU43" s="153"/>
      <c r="MV43" s="154"/>
      <c r="MW43" s="9"/>
      <c r="MY43" s="9"/>
      <c r="MZ43" s="9"/>
      <c r="NA43" s="9"/>
      <c r="NB43" s="72" t="str">
        <f t="shared" si="28"/>
        <v/>
      </c>
      <c r="NC43" s="16" t="str">
        <f>IF(NC42="","",IF(NC42=【別紙３】!$E$35,"",IF(MONTH(NC42)=MONTH(NC42+1),NC42+1,"")))</f>
        <v/>
      </c>
      <c r="ND43" s="13" t="str">
        <f>IF(COUNTIF(祝日一覧!$E$2:$E$142,NC43),"○",IF(NG43&lt;&gt;"","○",""))</f>
        <v/>
      </c>
      <c r="NE43" s="26"/>
      <c r="NF43" s="56" t="str">
        <f t="shared" si="106"/>
        <v/>
      </c>
      <c r="NG43" s="56"/>
      <c r="NH43" s="153"/>
      <c r="NI43" s="154"/>
      <c r="NJ43" s="9"/>
      <c r="NL43" s="9"/>
      <c r="NM43" s="9"/>
      <c r="NN43" s="9"/>
      <c r="NO43" s="72" t="str">
        <f t="shared" si="29"/>
        <v/>
      </c>
      <c r="NP43" s="16" t="str">
        <f>IF(NP42="","",IF(NP42=【別紙３】!$E$35,"",IF(MONTH(NP42)=MONTH(NP42+1),NP42+1,"")))</f>
        <v/>
      </c>
      <c r="NQ43" s="13" t="str">
        <f>IF(COUNTIF(祝日一覧!$E$2:$E$142,NP43),"○",IF(NT43&lt;&gt;"","○",""))</f>
        <v/>
      </c>
      <c r="NR43" s="26"/>
      <c r="NS43" s="56" t="str">
        <f t="shared" si="107"/>
        <v/>
      </c>
      <c r="NT43" s="56"/>
      <c r="NU43" s="153"/>
      <c r="NV43" s="154"/>
      <c r="NW43" s="9"/>
      <c r="NY43" s="9"/>
      <c r="NZ43" s="9"/>
      <c r="OA43" s="9"/>
      <c r="OB43" s="72" t="str">
        <f t="shared" si="30"/>
        <v/>
      </c>
      <c r="OC43" s="16" t="str">
        <f>IF(OC42="","",IF(OC42=【別紙３】!$E$35,"",IF(MONTH(OC42)=MONTH(OC42+1),OC42+1,"")))</f>
        <v/>
      </c>
      <c r="OD43" s="13" t="str">
        <f>IF(COUNTIF(祝日一覧!$E$2:$E$142,OC43),"○",IF(OG43&lt;&gt;"","○",""))</f>
        <v/>
      </c>
      <c r="OE43" s="26"/>
      <c r="OF43" s="56" t="str">
        <f t="shared" si="108"/>
        <v/>
      </c>
      <c r="OG43" s="56"/>
      <c r="OH43" s="153"/>
      <c r="OI43" s="154"/>
      <c r="OJ43" s="9"/>
      <c r="OL43" s="9"/>
      <c r="OM43" s="9"/>
      <c r="ON43" s="9"/>
      <c r="OO43" s="72" t="str">
        <f t="shared" si="31"/>
        <v/>
      </c>
      <c r="OP43" s="16" t="str">
        <f>IF(OP42="","",IF(OP42=【別紙３】!$E$35,"",IF(MONTH(OP42)=MONTH(OP42+1),OP42+1,"")))</f>
        <v/>
      </c>
      <c r="OQ43" s="13" t="str">
        <f>IF(COUNTIF(祝日一覧!$E$2:$E$142,OP43),"○",IF(OT43&lt;&gt;"","○",""))</f>
        <v/>
      </c>
      <c r="OR43" s="26"/>
      <c r="OS43" s="56" t="str">
        <f t="shared" si="109"/>
        <v/>
      </c>
      <c r="OT43" s="56"/>
      <c r="OU43" s="153"/>
      <c r="OV43" s="154"/>
      <c r="OW43" s="9"/>
      <c r="OY43" s="9"/>
      <c r="OZ43" s="9"/>
      <c r="PA43" s="9"/>
      <c r="PB43" s="72" t="str">
        <f t="shared" si="32"/>
        <v/>
      </c>
      <c r="PC43" s="16" t="str">
        <f>IF(PC42="","",IF(PC42=【別紙３】!$E$35,"",IF(MONTH(PC42)=MONTH(PC42+1),PC42+1,"")))</f>
        <v/>
      </c>
      <c r="PD43" s="13" t="str">
        <f>IF(COUNTIF(祝日一覧!$E$2:$E$142,PC43),"○",IF(PG43&lt;&gt;"","○",""))</f>
        <v/>
      </c>
      <c r="PE43" s="26"/>
      <c r="PF43" s="56" t="str">
        <f t="shared" si="110"/>
        <v/>
      </c>
      <c r="PG43" s="56"/>
      <c r="PH43" s="153"/>
      <c r="PI43" s="154"/>
      <c r="PJ43" s="9"/>
      <c r="PL43" s="9"/>
      <c r="PM43" s="9"/>
      <c r="PN43" s="9"/>
      <c r="PO43" s="72" t="str">
        <f t="shared" si="33"/>
        <v/>
      </c>
      <c r="PP43" s="16" t="str">
        <f>IF(PP42="","",IF(PP42=【別紙３】!$E$35,"",IF(MONTH(PP42)=MONTH(PP42+1),PP42+1,"")))</f>
        <v/>
      </c>
      <c r="PQ43" s="13" t="str">
        <f>IF(COUNTIF(祝日一覧!$E$2:$E$142,PP43),"○",IF(PT43&lt;&gt;"","○",""))</f>
        <v/>
      </c>
      <c r="PR43" s="26"/>
      <c r="PS43" s="56" t="str">
        <f t="shared" si="111"/>
        <v/>
      </c>
      <c r="PT43" s="56"/>
      <c r="PU43" s="153"/>
      <c r="PV43" s="154"/>
      <c r="PW43" s="9"/>
      <c r="PY43" s="9"/>
      <c r="PZ43" s="9"/>
      <c r="QA43" s="9"/>
      <c r="QB43" s="72" t="str">
        <f t="shared" si="34"/>
        <v/>
      </c>
      <c r="QC43" s="16" t="str">
        <f>IF(QC42="","",IF(QC42=【別紙３】!$E$35,"",IF(MONTH(QC42)=MONTH(QC42+1),QC42+1,"")))</f>
        <v/>
      </c>
      <c r="QD43" s="13" t="str">
        <f>IF(COUNTIF(祝日一覧!$E$2:$E$142,QC43),"○",IF(QG43&lt;&gt;"","○",""))</f>
        <v/>
      </c>
      <c r="QE43" s="26"/>
      <c r="QF43" s="56" t="str">
        <f t="shared" si="112"/>
        <v/>
      </c>
      <c r="QG43" s="56"/>
      <c r="QH43" s="153"/>
      <c r="QI43" s="154"/>
      <c r="QJ43" s="9"/>
      <c r="QL43" s="9"/>
      <c r="QM43" s="9"/>
      <c r="QN43" s="9"/>
      <c r="QO43" s="72" t="str">
        <f t="shared" si="35"/>
        <v/>
      </c>
      <c r="QP43" s="16" t="str">
        <f>IF(QP42="","",IF(QP42=【別紙３】!$E$35,"",IF(MONTH(QP42)=MONTH(QP42+1),QP42+1,"")))</f>
        <v/>
      </c>
      <c r="QQ43" s="13" t="str">
        <f>IF(COUNTIF(祝日一覧!$E$2:$E$142,QP43),"○",IF(QT43&lt;&gt;"","○",""))</f>
        <v/>
      </c>
      <c r="QR43" s="26"/>
      <c r="QS43" s="56" t="str">
        <f t="shared" si="113"/>
        <v/>
      </c>
      <c r="QT43" s="56"/>
      <c r="QU43" s="153"/>
      <c r="QV43" s="154"/>
      <c r="QW43" s="9"/>
      <c r="QY43" s="9"/>
      <c r="QZ43" s="9"/>
      <c r="RA43" s="9"/>
      <c r="RB43" s="72" t="str">
        <f t="shared" si="36"/>
        <v/>
      </c>
      <c r="RC43" s="16" t="str">
        <f>IF(RC42="","",IF(RC42=【別紙３】!$E$35,"",IF(MONTH(RC42)=MONTH(RC42+1),RC42+1,"")))</f>
        <v/>
      </c>
      <c r="RD43" s="13" t="str">
        <f>IF(COUNTIF(祝日一覧!$E$2:$E$142,RC43),"○",IF(RG43&lt;&gt;"","○",""))</f>
        <v/>
      </c>
      <c r="RE43" s="26"/>
      <c r="RF43" s="56" t="str">
        <f t="shared" si="114"/>
        <v/>
      </c>
      <c r="RG43" s="56"/>
      <c r="RH43" s="153"/>
      <c r="RI43" s="154"/>
      <c r="RJ43" s="9"/>
      <c r="RL43" s="9"/>
      <c r="RM43" s="9"/>
      <c r="RN43" s="9"/>
      <c r="RO43" s="72" t="str">
        <f t="shared" si="37"/>
        <v/>
      </c>
      <c r="RP43" s="16" t="str">
        <f>IF(RP42="","",IF(RP42=【別紙３】!$E$35,"",IF(MONTH(RP42)=MONTH(RP42+1),RP42+1,"")))</f>
        <v/>
      </c>
      <c r="RQ43" s="13" t="str">
        <f>IF(COUNTIF(祝日一覧!$E$2:$E$142,RP43),"○",IF(RT43&lt;&gt;"","○",""))</f>
        <v/>
      </c>
      <c r="RR43" s="26"/>
      <c r="RS43" s="56" t="str">
        <f t="shared" si="115"/>
        <v/>
      </c>
      <c r="RT43" s="56"/>
      <c r="RU43" s="153"/>
      <c r="RV43" s="154"/>
      <c r="RW43" s="9"/>
      <c r="RY43" s="9"/>
      <c r="RZ43" s="9"/>
      <c r="SA43" s="9"/>
      <c r="SB43" s="72" t="str">
        <f t="shared" si="38"/>
        <v/>
      </c>
      <c r="SC43" s="16" t="str">
        <f>IF(SC42="","",IF(SC42=【別紙３】!$E$35,"",IF(MONTH(SC42)=MONTH(SC42+1),SC42+1,"")))</f>
        <v/>
      </c>
      <c r="SD43" s="13" t="str">
        <f>IF(COUNTIF(祝日一覧!$E$2:$E$142,SC43),"○",IF(SG43&lt;&gt;"","○",""))</f>
        <v/>
      </c>
      <c r="SE43" s="26"/>
      <c r="SF43" s="56" t="str">
        <f t="shared" si="116"/>
        <v/>
      </c>
      <c r="SG43" s="56"/>
      <c r="SH43" s="153"/>
      <c r="SI43" s="154"/>
      <c r="SJ43" s="9"/>
      <c r="SL43" s="9"/>
      <c r="SM43" s="9"/>
    </row>
    <row r="44" spans="1:507" ht="15.6" customHeight="1">
      <c r="A44" s="9"/>
      <c r="B44" s="15" t="str">
        <f t="shared" si="0"/>
        <v/>
      </c>
      <c r="C44" s="16" t="str">
        <f t="shared" si="78"/>
        <v/>
      </c>
      <c r="D44" s="13" t="str">
        <f>IF(COUNTIF(祝日一覧!$E$2:$E$142,C44),"○",IF(G44&lt;&gt;"","○",""))</f>
        <v/>
      </c>
      <c r="E44" s="27"/>
      <c r="F44" s="56" t="str">
        <f t="shared" si="39"/>
        <v/>
      </c>
      <c r="G44" s="56"/>
      <c r="H44" s="153"/>
      <c r="I44" s="154"/>
      <c r="J44" s="54"/>
      <c r="M44" s="9"/>
      <c r="N44" s="9"/>
      <c r="O44" s="15" t="str">
        <f t="shared" si="1"/>
        <v/>
      </c>
      <c r="P44" s="16" t="str">
        <f>IF(P43="","",IF(P43=【別紙３】!$E$35,"",IF(MONTH(P43)=MONTH(P43+1),P43+1,"")))</f>
        <v/>
      </c>
      <c r="Q44" s="13" t="str">
        <f>IF(COUNTIF(祝日一覧!$E$2:$E$142,P44),"○",IF(T44&lt;&gt;"","○",""))</f>
        <v/>
      </c>
      <c r="R44" s="27"/>
      <c r="S44" s="56" t="str">
        <f t="shared" si="79"/>
        <v/>
      </c>
      <c r="T44" s="56"/>
      <c r="U44" s="153"/>
      <c r="V44" s="154"/>
      <c r="W44" s="9"/>
      <c r="Z44" s="9"/>
      <c r="AA44" s="9"/>
      <c r="AB44" s="15" t="str">
        <f t="shared" si="2"/>
        <v/>
      </c>
      <c r="AC44" s="16" t="str">
        <f>IF(AC43="","",IF(AC43=【別紙３】!$E$35,"",IF(MONTH(AC43)=MONTH(AC43+1),AC43+1,"")))</f>
        <v/>
      </c>
      <c r="AD44" s="13" t="str">
        <f>IF(COUNTIF(祝日一覧!$E$2:$E$142,AC44),"○",IF(AG44&lt;&gt;"","○",""))</f>
        <v/>
      </c>
      <c r="AE44" s="27"/>
      <c r="AF44" s="56" t="str">
        <f t="shared" si="80"/>
        <v/>
      </c>
      <c r="AG44" s="56"/>
      <c r="AH44" s="153"/>
      <c r="AI44" s="154"/>
      <c r="AJ44" s="9"/>
      <c r="AL44" s="9"/>
      <c r="AM44" s="9"/>
      <c r="AN44" s="9"/>
      <c r="AO44" s="15" t="str">
        <f t="shared" si="3"/>
        <v/>
      </c>
      <c r="AP44" s="16" t="str">
        <f>IF(AP43="","",IF(AP43=【別紙３】!$E$35,"",IF(MONTH(AP43)=MONTH(AP43+1),AP43+1,"")))</f>
        <v/>
      </c>
      <c r="AQ44" s="13" t="str">
        <f>IF(COUNTIF(祝日一覧!$E$2:$E$142,AP44),"○",IF(AT44&lt;&gt;"","○",""))</f>
        <v/>
      </c>
      <c r="AR44" s="27"/>
      <c r="AS44" s="56" t="str">
        <f t="shared" si="81"/>
        <v/>
      </c>
      <c r="AT44" s="56"/>
      <c r="AU44" s="153"/>
      <c r="AV44" s="154"/>
      <c r="AW44" s="9"/>
      <c r="AY44" s="9"/>
      <c r="AZ44" s="9"/>
      <c r="BA44" s="9"/>
      <c r="BB44" s="15" t="str">
        <f t="shared" si="4"/>
        <v/>
      </c>
      <c r="BC44" s="16" t="str">
        <f>IF(BC43="","",IF(BC43=【別紙３】!$E$35,"",IF(MONTH(BC43)=MONTH(BC43+1),BC43+1,"")))</f>
        <v/>
      </c>
      <c r="BD44" s="13" t="str">
        <f>IF(COUNTIF(祝日一覧!$E$2:$E$142,BC44),"○",IF(BG44&lt;&gt;"","○",""))</f>
        <v/>
      </c>
      <c r="BE44" s="27"/>
      <c r="BF44" s="56" t="str">
        <f t="shared" si="82"/>
        <v/>
      </c>
      <c r="BG44" s="56"/>
      <c r="BH44" s="153"/>
      <c r="BI44" s="154"/>
      <c r="BJ44" s="9"/>
      <c r="BL44" s="9"/>
      <c r="BM44" s="9"/>
      <c r="BN44" s="9"/>
      <c r="BO44" s="15" t="str">
        <f t="shared" si="5"/>
        <v/>
      </c>
      <c r="BP44" s="16" t="str">
        <f>IF(BP43="","",IF(BP43=【別紙３】!$E$35,"",IF(MONTH(BP43)=MONTH(BP43+1),BP43+1,"")))</f>
        <v/>
      </c>
      <c r="BQ44" s="13" t="str">
        <f>IF(COUNTIF(祝日一覧!$E$2:$E$142,BP44),"○",IF(BT44&lt;&gt;"","○",""))</f>
        <v/>
      </c>
      <c r="BR44" s="27"/>
      <c r="BS44" s="56" t="str">
        <f t="shared" si="83"/>
        <v/>
      </c>
      <c r="BT44" s="56"/>
      <c r="BU44" s="153"/>
      <c r="BV44" s="154"/>
      <c r="BW44" s="9"/>
      <c r="BY44" s="9"/>
      <c r="BZ44" s="9"/>
      <c r="CA44" s="9"/>
      <c r="CB44" s="15" t="str">
        <f t="shared" si="6"/>
        <v/>
      </c>
      <c r="CC44" s="16" t="str">
        <f>IF(CC43="","",IF(CC43=【別紙３】!$E$35,"",IF(MONTH(CC43)=MONTH(CC43+1),CC43+1,"")))</f>
        <v/>
      </c>
      <c r="CD44" s="13" t="str">
        <f>IF(COUNTIF(祝日一覧!$E$2:$E$142,CC44),"○",IF(CG44&lt;&gt;"","○",""))</f>
        <v/>
      </c>
      <c r="CE44" s="27"/>
      <c r="CF44" s="56" t="str">
        <f t="shared" si="84"/>
        <v/>
      </c>
      <c r="CG44" s="56"/>
      <c r="CH44" s="153"/>
      <c r="CI44" s="154"/>
      <c r="CJ44" s="9"/>
      <c r="CL44" s="9"/>
      <c r="CM44" s="9"/>
      <c r="CN44" s="9"/>
      <c r="CO44" s="15" t="str">
        <f t="shared" si="7"/>
        <v/>
      </c>
      <c r="CP44" s="16" t="str">
        <f>IF(CP43="","",IF(CP43=【別紙３】!$E$35,"",IF(MONTH(CP43)=MONTH(CP43+1),CP43+1,"")))</f>
        <v/>
      </c>
      <c r="CQ44" s="13" t="str">
        <f>IF(COUNTIF(祝日一覧!$E$2:$E$142,CP44),"○",IF(CT44&lt;&gt;"","○",""))</f>
        <v/>
      </c>
      <c r="CR44" s="27"/>
      <c r="CS44" s="56" t="str">
        <f t="shared" si="85"/>
        <v/>
      </c>
      <c r="CT44" s="56"/>
      <c r="CU44" s="153"/>
      <c r="CV44" s="154"/>
      <c r="CW44" s="9"/>
      <c r="CY44" s="9"/>
      <c r="CZ44" s="9"/>
      <c r="DA44" s="9"/>
      <c r="DB44" s="15" t="str">
        <f t="shared" si="8"/>
        <v/>
      </c>
      <c r="DC44" s="16" t="str">
        <f>IF(DC43="","",IF(DC43=【別紙３】!$E$35,"",IF(MONTH(DC43)=MONTH(DC43+1),DC43+1,"")))</f>
        <v/>
      </c>
      <c r="DD44" s="13" t="str">
        <f>IF(COUNTIF(祝日一覧!$E$2:$E$142,DC44),"○",IF(DG44&lt;&gt;"","○",""))</f>
        <v/>
      </c>
      <c r="DE44" s="27"/>
      <c r="DF44" s="56" t="str">
        <f t="shared" si="86"/>
        <v/>
      </c>
      <c r="DG44" s="56"/>
      <c r="DH44" s="153"/>
      <c r="DI44" s="154"/>
      <c r="DJ44" s="9"/>
      <c r="DL44" s="9"/>
      <c r="DM44" s="9"/>
      <c r="DN44" s="9"/>
      <c r="DO44" s="15" t="str">
        <f t="shared" si="9"/>
        <v/>
      </c>
      <c r="DP44" s="16" t="str">
        <f>IF(DP43="","",IF(DP43=【別紙３】!$E$35,"",IF(MONTH(DP43)=MONTH(DP43+1),DP43+1,"")))</f>
        <v/>
      </c>
      <c r="DQ44" s="13" t="str">
        <f>IF(COUNTIF(祝日一覧!$E$2:$E$142,DP44),"○",IF(DT44&lt;&gt;"","○",""))</f>
        <v/>
      </c>
      <c r="DR44" s="27"/>
      <c r="DS44" s="56" t="str">
        <f t="shared" si="87"/>
        <v/>
      </c>
      <c r="DT44" s="56"/>
      <c r="DU44" s="153"/>
      <c r="DV44" s="154"/>
      <c r="DW44" s="9"/>
      <c r="DY44" s="9"/>
      <c r="DZ44" s="9"/>
      <c r="EA44" s="9"/>
      <c r="EB44" s="15" t="str">
        <f t="shared" si="10"/>
        <v/>
      </c>
      <c r="EC44" s="16" t="str">
        <f>IF(EC43="","",IF(EC43=【別紙３】!$E$35,"",IF(MONTH(EC43)=MONTH(EC43+1),EC43+1,"")))</f>
        <v/>
      </c>
      <c r="ED44" s="13" t="str">
        <f>IF(COUNTIF(祝日一覧!$E$2:$E$142,EC44),"○",IF(EG44&lt;&gt;"","○",""))</f>
        <v/>
      </c>
      <c r="EE44" s="27"/>
      <c r="EF44" s="56" t="str">
        <f t="shared" si="88"/>
        <v/>
      </c>
      <c r="EG44" s="56"/>
      <c r="EH44" s="153"/>
      <c r="EI44" s="154"/>
      <c r="EJ44" s="9"/>
      <c r="EM44" s="9"/>
      <c r="EN44" s="9"/>
      <c r="EO44" s="15" t="str">
        <f t="shared" si="11"/>
        <v/>
      </c>
      <c r="EP44" s="16" t="str">
        <f>IF(EP43="","",IF(EP43=【別紙３】!$E$35,"",IF(MONTH(EP43)=MONTH(EP43+1),EP43+1,"")))</f>
        <v/>
      </c>
      <c r="EQ44" s="13" t="str">
        <f>IF(COUNTIF(祝日一覧!$E$2:$E$142,EP44),"○",IF(ET44&lt;&gt;"","○",""))</f>
        <v/>
      </c>
      <c r="ER44" s="27"/>
      <c r="ES44" s="56" t="str">
        <f t="shared" si="89"/>
        <v/>
      </c>
      <c r="ET44" s="56"/>
      <c r="EU44" s="153"/>
      <c r="EV44" s="154"/>
      <c r="EW44" s="9"/>
      <c r="EY44" s="9"/>
      <c r="EZ44" s="9"/>
      <c r="FA44" s="9"/>
      <c r="FB44" s="15" t="str">
        <f t="shared" si="12"/>
        <v/>
      </c>
      <c r="FC44" s="16" t="str">
        <f>IF(FC43="","",IF(FC43=【別紙３】!$E$35,"",IF(MONTH(FC43)=MONTH(FC43+1),FC43+1,"")))</f>
        <v/>
      </c>
      <c r="FD44" s="13" t="str">
        <f>IF(COUNTIF(祝日一覧!$E$2:$E$142,FC44),"○",IF(FG44&lt;&gt;"","○",""))</f>
        <v/>
      </c>
      <c r="FE44" s="27"/>
      <c r="FF44" s="56" t="str">
        <f t="shared" si="90"/>
        <v/>
      </c>
      <c r="FG44" s="56"/>
      <c r="FH44" s="153"/>
      <c r="FI44" s="154"/>
      <c r="FJ44" s="9"/>
      <c r="FL44" s="9"/>
      <c r="FM44" s="9"/>
      <c r="FN44" s="9"/>
      <c r="FO44" s="15" t="str">
        <f t="shared" si="13"/>
        <v/>
      </c>
      <c r="FP44" s="16" t="str">
        <f>IF(FP43="","",IF(FP43=【別紙３】!$E$35,"",IF(MONTH(FP43)=MONTH(FP43+1),FP43+1,"")))</f>
        <v/>
      </c>
      <c r="FQ44" s="13" t="str">
        <f>IF(COUNTIF(祝日一覧!$E$2:$E$142,FP44),"○",IF(FT44&lt;&gt;"","○",""))</f>
        <v/>
      </c>
      <c r="FR44" s="27"/>
      <c r="FS44" s="56" t="str">
        <f t="shared" si="91"/>
        <v/>
      </c>
      <c r="FT44" s="56"/>
      <c r="FU44" s="153"/>
      <c r="FV44" s="154"/>
      <c r="FW44" s="9"/>
      <c r="FY44" s="9"/>
      <c r="FZ44" s="9"/>
      <c r="GA44" s="9"/>
      <c r="GB44" s="15" t="str">
        <f t="shared" si="14"/>
        <v/>
      </c>
      <c r="GC44" s="16" t="str">
        <f>IF(GC43="","",IF(GC43=【別紙３】!$E$35,"",IF(MONTH(GC43)=MONTH(GC43+1),GC43+1,"")))</f>
        <v/>
      </c>
      <c r="GD44" s="13" t="str">
        <f>IF(COUNTIF(祝日一覧!$E$2:$E$142,GC44),"○",IF(GG44&lt;&gt;"","○",""))</f>
        <v/>
      </c>
      <c r="GE44" s="26"/>
      <c r="GF44" s="56" t="str">
        <f t="shared" si="92"/>
        <v/>
      </c>
      <c r="GG44" s="56"/>
      <c r="GH44" s="153"/>
      <c r="GI44" s="154"/>
      <c r="GJ44" s="9"/>
      <c r="GL44" s="9"/>
      <c r="GM44" s="9"/>
      <c r="GN44" s="9"/>
      <c r="GO44" s="15" t="str">
        <f t="shared" si="15"/>
        <v/>
      </c>
      <c r="GP44" s="16" t="str">
        <f>IF(GP43="","",IF(GP43=【別紙３】!$E$35,"",IF(MONTH(GP43)=MONTH(GP43+1),GP43+1,"")))</f>
        <v/>
      </c>
      <c r="GQ44" s="13" t="str">
        <f>IF(COUNTIF(祝日一覧!$E$2:$E$142,GP44),"○",IF(GT44&lt;&gt;"","○",""))</f>
        <v/>
      </c>
      <c r="GR44" s="26"/>
      <c r="GS44" s="56" t="str">
        <f t="shared" si="93"/>
        <v/>
      </c>
      <c r="GT44" s="56"/>
      <c r="GU44" s="153"/>
      <c r="GV44" s="154"/>
      <c r="GW44" s="9"/>
      <c r="GY44" s="9"/>
      <c r="GZ44" s="9"/>
      <c r="HA44" s="9"/>
      <c r="HB44" s="15" t="str">
        <f t="shared" si="16"/>
        <v/>
      </c>
      <c r="HC44" s="16" t="str">
        <f>IF(HC43="","",IF(HC43=【別紙３】!$E$35,"",IF(MONTH(HC43)=MONTH(HC43+1),HC43+1,"")))</f>
        <v/>
      </c>
      <c r="HD44" s="13" t="str">
        <f>IF(COUNTIF(祝日一覧!$E$2:$E$142,HC44),"○",IF(HG44&lt;&gt;"","○",""))</f>
        <v/>
      </c>
      <c r="HE44" s="27"/>
      <c r="HF44" s="56" t="str">
        <f t="shared" si="94"/>
        <v/>
      </c>
      <c r="HG44" s="56"/>
      <c r="HH44" s="153"/>
      <c r="HI44" s="154"/>
      <c r="HJ44" s="9"/>
      <c r="HL44" s="9"/>
      <c r="HM44" s="9"/>
      <c r="HN44" s="9"/>
      <c r="HO44" s="72" t="str">
        <f t="shared" si="17"/>
        <v/>
      </c>
      <c r="HP44" s="16" t="str">
        <f>IF(HP43="","",IF(HP43=【別紙３】!$E$35,"",IF(MONTH(HP43)=MONTH(HP43+1),HP43+1,"")))</f>
        <v/>
      </c>
      <c r="HQ44" s="13" t="str">
        <f>IF(COUNTIF(祝日一覧!$E$2:$E$142,HP44),"○",IF(HT44&lt;&gt;"","○",""))</f>
        <v/>
      </c>
      <c r="HR44" s="26"/>
      <c r="HS44" s="56" t="str">
        <f t="shared" si="95"/>
        <v/>
      </c>
      <c r="HT44" s="56"/>
      <c r="HU44" s="153"/>
      <c r="HV44" s="154"/>
      <c r="HW44" s="9"/>
      <c r="HY44" s="9"/>
      <c r="HZ44" s="9"/>
      <c r="IA44" s="9"/>
      <c r="IB44" s="72" t="str">
        <f t="shared" si="18"/>
        <v/>
      </c>
      <c r="IC44" s="16" t="str">
        <f>IF(IC43="","",IF(IC43=【別紙３】!$E$35,"",IF(MONTH(IC43)=MONTH(IC43+1),IC43+1,"")))</f>
        <v/>
      </c>
      <c r="ID44" s="13" t="str">
        <f>IF(COUNTIF(祝日一覧!$E$2:$E$142,IC44),"○",IF(IG44&lt;&gt;"","○",""))</f>
        <v/>
      </c>
      <c r="IE44" s="26"/>
      <c r="IF44" s="56" t="str">
        <f t="shared" si="96"/>
        <v/>
      </c>
      <c r="IG44" s="56"/>
      <c r="IH44" s="153"/>
      <c r="II44" s="154"/>
      <c r="IJ44" s="9"/>
      <c r="IL44" s="9"/>
      <c r="IM44" s="9"/>
      <c r="IN44" s="9"/>
      <c r="IO44" s="72" t="str">
        <f t="shared" si="19"/>
        <v/>
      </c>
      <c r="IP44" s="16" t="str">
        <f>IF(IP43="","",IF(IP43=【別紙３】!$E$35,"",IF(MONTH(IP43)=MONTH(IP43+1),IP43+1,"")))</f>
        <v/>
      </c>
      <c r="IQ44" s="13" t="str">
        <f>IF(COUNTIF(祝日一覧!$E$2:$E$142,IP44),"○",IF(IT44&lt;&gt;"","○",""))</f>
        <v/>
      </c>
      <c r="IR44" s="26"/>
      <c r="IS44" s="56" t="str">
        <f t="shared" si="97"/>
        <v/>
      </c>
      <c r="IT44" s="56"/>
      <c r="IU44" s="153"/>
      <c r="IV44" s="154"/>
      <c r="IW44" s="9"/>
      <c r="IY44" s="9"/>
      <c r="IZ44" s="9"/>
      <c r="JA44" s="9"/>
      <c r="JB44" s="72" t="str">
        <f t="shared" si="20"/>
        <v/>
      </c>
      <c r="JC44" s="16" t="str">
        <f>IF(JC43="","",IF(JC43=【別紙３】!$E$35,"",IF(MONTH(JC43)=MONTH(JC43+1),JC43+1,"")))</f>
        <v/>
      </c>
      <c r="JD44" s="13" t="str">
        <f>IF(COUNTIF(祝日一覧!$E$2:$E$142,JC44),"○",IF(JG44&lt;&gt;"","○",""))</f>
        <v/>
      </c>
      <c r="JE44" s="26"/>
      <c r="JF44" s="56" t="str">
        <f t="shared" si="98"/>
        <v/>
      </c>
      <c r="JG44" s="56"/>
      <c r="JH44" s="153"/>
      <c r="JI44" s="154"/>
      <c r="JJ44" s="9"/>
      <c r="JL44" s="9"/>
      <c r="JM44" s="9"/>
      <c r="JN44" s="9"/>
      <c r="JO44" s="72" t="str">
        <f t="shared" si="21"/>
        <v/>
      </c>
      <c r="JP44" s="16" t="str">
        <f>IF(JP43="","",IF(JP43=【別紙３】!$E$35,"",IF(MONTH(JP43)=MONTH(JP43+1),JP43+1,"")))</f>
        <v/>
      </c>
      <c r="JQ44" s="13" t="str">
        <f>IF(COUNTIF(祝日一覧!$E$2:$E$142,JP44),"○",IF(JT44&lt;&gt;"","○",""))</f>
        <v/>
      </c>
      <c r="JR44" s="26"/>
      <c r="JS44" s="56" t="str">
        <f t="shared" si="99"/>
        <v/>
      </c>
      <c r="JT44" s="56"/>
      <c r="JU44" s="153"/>
      <c r="JV44" s="154"/>
      <c r="JW44" s="9"/>
      <c r="JY44" s="9"/>
      <c r="JZ44" s="9"/>
      <c r="KA44" s="9"/>
      <c r="KB44" s="72" t="str">
        <f t="shared" si="22"/>
        <v/>
      </c>
      <c r="KC44" s="16" t="str">
        <f>IF(KC43="","",IF(KC43=【別紙３】!$E$35,"",IF(MONTH(KC43)=MONTH(KC43+1),KC43+1,"")))</f>
        <v/>
      </c>
      <c r="KD44" s="13" t="str">
        <f>IF(COUNTIF(祝日一覧!$E$2:$E$142,KC44),"○",IF(KG44&lt;&gt;"","○",""))</f>
        <v/>
      </c>
      <c r="KE44" s="26"/>
      <c r="KF44" s="56" t="str">
        <f t="shared" si="100"/>
        <v/>
      </c>
      <c r="KG44" s="56"/>
      <c r="KH44" s="153"/>
      <c r="KI44" s="154"/>
      <c r="KJ44" s="9"/>
      <c r="KL44" s="9"/>
      <c r="KM44" s="9"/>
      <c r="KN44" s="9"/>
      <c r="KO44" s="72" t="str">
        <f t="shared" si="23"/>
        <v/>
      </c>
      <c r="KP44" s="16" t="str">
        <f>IF(KP43="","",IF(KP43=【別紙３】!$E$35,"",IF(MONTH(KP43)=MONTH(KP43+1),KP43+1,"")))</f>
        <v/>
      </c>
      <c r="KQ44" s="13" t="str">
        <f>IF(COUNTIF(祝日一覧!$E$2:$E$142,KP44),"○",IF(KT44&lt;&gt;"","○",""))</f>
        <v/>
      </c>
      <c r="KR44" s="26"/>
      <c r="KS44" s="56" t="str">
        <f t="shared" si="101"/>
        <v/>
      </c>
      <c r="KT44" s="56"/>
      <c r="KU44" s="153"/>
      <c r="KV44" s="154"/>
      <c r="KW44" s="9"/>
      <c r="KY44" s="9"/>
      <c r="KZ44" s="9"/>
      <c r="LA44" s="9"/>
      <c r="LB44" s="72" t="str">
        <f t="shared" si="24"/>
        <v/>
      </c>
      <c r="LC44" s="16" t="str">
        <f>IF(LC43="","",IF(LC43=【別紙３】!$E$35,"",IF(MONTH(LC43)=MONTH(LC43+1),LC43+1,"")))</f>
        <v/>
      </c>
      <c r="LD44" s="13" t="str">
        <f>IF(COUNTIF(祝日一覧!$E$2:$E$142,LC44),"○",IF(LG44&lt;&gt;"","○",""))</f>
        <v/>
      </c>
      <c r="LE44" s="26"/>
      <c r="LF44" s="56" t="str">
        <f t="shared" si="102"/>
        <v/>
      </c>
      <c r="LG44" s="56"/>
      <c r="LH44" s="153"/>
      <c r="LI44" s="154"/>
      <c r="LJ44" s="9"/>
      <c r="LL44" s="9"/>
      <c r="LM44" s="9"/>
      <c r="LN44" s="9"/>
      <c r="LO44" s="72" t="str">
        <f t="shared" si="25"/>
        <v/>
      </c>
      <c r="LP44" s="16" t="str">
        <f>IF(LP43="","",IF(LP43=【別紙３】!$E$35,"",IF(MONTH(LP43)=MONTH(LP43+1),LP43+1,"")))</f>
        <v/>
      </c>
      <c r="LQ44" s="13" t="str">
        <f>IF(COUNTIF(祝日一覧!$E$2:$E$142,LP44),"○",IF(LT44&lt;&gt;"","○",""))</f>
        <v/>
      </c>
      <c r="LR44" s="26"/>
      <c r="LS44" s="56" t="str">
        <f t="shared" si="103"/>
        <v/>
      </c>
      <c r="LT44" s="56"/>
      <c r="LU44" s="153"/>
      <c r="LV44" s="154"/>
      <c r="LW44" s="9"/>
      <c r="LY44" s="9"/>
      <c r="LZ44" s="9"/>
      <c r="MA44" s="9"/>
      <c r="MB44" s="72" t="str">
        <f t="shared" si="26"/>
        <v/>
      </c>
      <c r="MC44" s="16" t="str">
        <f>IF(MC43="","",IF(MC43=【別紙３】!$E$35,"",IF(MONTH(MC43)=MONTH(MC43+1),MC43+1,"")))</f>
        <v/>
      </c>
      <c r="MD44" s="13" t="str">
        <f>IF(COUNTIF(祝日一覧!$E$2:$E$142,MC44),"○",IF(MG44&lt;&gt;"","○",""))</f>
        <v/>
      </c>
      <c r="ME44" s="26"/>
      <c r="MF44" s="56" t="str">
        <f t="shared" si="104"/>
        <v/>
      </c>
      <c r="MG44" s="56"/>
      <c r="MH44" s="153"/>
      <c r="MI44" s="154"/>
      <c r="MJ44" s="9"/>
      <c r="ML44" s="9"/>
      <c r="MM44" s="9"/>
      <c r="MN44" s="9"/>
      <c r="MO44" s="72" t="str">
        <f t="shared" si="27"/>
        <v/>
      </c>
      <c r="MP44" s="16" t="str">
        <f>IF(MP43="","",IF(MP43=【別紙３】!$E$35,"",IF(MONTH(MP43)=MONTH(MP43+1),MP43+1,"")))</f>
        <v/>
      </c>
      <c r="MQ44" s="13" t="str">
        <f>IF(COUNTIF(祝日一覧!$E$2:$E$142,MP44),"○",IF(MT44&lt;&gt;"","○",""))</f>
        <v/>
      </c>
      <c r="MR44" s="26"/>
      <c r="MS44" s="56" t="str">
        <f t="shared" si="105"/>
        <v/>
      </c>
      <c r="MT44" s="56"/>
      <c r="MU44" s="153"/>
      <c r="MV44" s="154"/>
      <c r="MW44" s="9"/>
      <c r="MY44" s="9"/>
      <c r="MZ44" s="9"/>
      <c r="NA44" s="9"/>
      <c r="NB44" s="72" t="str">
        <f t="shared" si="28"/>
        <v/>
      </c>
      <c r="NC44" s="16" t="str">
        <f>IF(NC43="","",IF(NC43=【別紙３】!$E$35,"",IF(MONTH(NC43)=MONTH(NC43+1),NC43+1,"")))</f>
        <v/>
      </c>
      <c r="ND44" s="13" t="str">
        <f>IF(COUNTIF(祝日一覧!$E$2:$E$142,NC44),"○",IF(NG44&lt;&gt;"","○",""))</f>
        <v/>
      </c>
      <c r="NE44" s="26"/>
      <c r="NF44" s="56" t="str">
        <f t="shared" si="106"/>
        <v/>
      </c>
      <c r="NG44" s="56"/>
      <c r="NH44" s="153"/>
      <c r="NI44" s="154"/>
      <c r="NJ44" s="9"/>
      <c r="NL44" s="9"/>
      <c r="NM44" s="9"/>
      <c r="NN44" s="9"/>
      <c r="NO44" s="72" t="str">
        <f t="shared" si="29"/>
        <v/>
      </c>
      <c r="NP44" s="16" t="str">
        <f>IF(NP43="","",IF(NP43=【別紙３】!$E$35,"",IF(MONTH(NP43)=MONTH(NP43+1),NP43+1,"")))</f>
        <v/>
      </c>
      <c r="NQ44" s="13" t="str">
        <f>IF(COUNTIF(祝日一覧!$E$2:$E$142,NP44),"○",IF(NT44&lt;&gt;"","○",""))</f>
        <v/>
      </c>
      <c r="NR44" s="26"/>
      <c r="NS44" s="56" t="str">
        <f t="shared" si="107"/>
        <v/>
      </c>
      <c r="NT44" s="56"/>
      <c r="NU44" s="153"/>
      <c r="NV44" s="154"/>
      <c r="NW44" s="9"/>
      <c r="NY44" s="9"/>
      <c r="NZ44" s="9"/>
      <c r="OA44" s="9"/>
      <c r="OB44" s="72" t="str">
        <f t="shared" si="30"/>
        <v/>
      </c>
      <c r="OC44" s="16" t="str">
        <f>IF(OC43="","",IF(OC43=【別紙３】!$E$35,"",IF(MONTH(OC43)=MONTH(OC43+1),OC43+1,"")))</f>
        <v/>
      </c>
      <c r="OD44" s="13" t="str">
        <f>IF(COUNTIF(祝日一覧!$E$2:$E$142,OC44),"○",IF(OG44&lt;&gt;"","○",""))</f>
        <v/>
      </c>
      <c r="OE44" s="26"/>
      <c r="OF44" s="56" t="str">
        <f t="shared" si="108"/>
        <v/>
      </c>
      <c r="OG44" s="56"/>
      <c r="OH44" s="153"/>
      <c r="OI44" s="154"/>
      <c r="OJ44" s="9"/>
      <c r="OL44" s="9"/>
      <c r="OM44" s="9"/>
      <c r="ON44" s="9"/>
      <c r="OO44" s="72" t="str">
        <f t="shared" si="31"/>
        <v/>
      </c>
      <c r="OP44" s="16" t="str">
        <f>IF(OP43="","",IF(OP43=【別紙３】!$E$35,"",IF(MONTH(OP43)=MONTH(OP43+1),OP43+1,"")))</f>
        <v/>
      </c>
      <c r="OQ44" s="13" t="str">
        <f>IF(COUNTIF(祝日一覧!$E$2:$E$142,OP44),"○",IF(OT44&lt;&gt;"","○",""))</f>
        <v/>
      </c>
      <c r="OR44" s="26"/>
      <c r="OS44" s="56" t="str">
        <f t="shared" si="109"/>
        <v/>
      </c>
      <c r="OT44" s="56"/>
      <c r="OU44" s="153"/>
      <c r="OV44" s="154"/>
      <c r="OW44" s="9"/>
      <c r="OY44" s="9"/>
      <c r="OZ44" s="9"/>
      <c r="PA44" s="9"/>
      <c r="PB44" s="72" t="str">
        <f t="shared" si="32"/>
        <v/>
      </c>
      <c r="PC44" s="16" t="str">
        <f>IF(PC43="","",IF(PC43=【別紙３】!$E$35,"",IF(MONTH(PC43)=MONTH(PC43+1),PC43+1,"")))</f>
        <v/>
      </c>
      <c r="PD44" s="13" t="str">
        <f>IF(COUNTIF(祝日一覧!$E$2:$E$142,PC44),"○",IF(PG44&lt;&gt;"","○",""))</f>
        <v/>
      </c>
      <c r="PE44" s="26"/>
      <c r="PF44" s="56" t="str">
        <f t="shared" si="110"/>
        <v/>
      </c>
      <c r="PG44" s="56"/>
      <c r="PH44" s="153"/>
      <c r="PI44" s="154"/>
      <c r="PJ44" s="9"/>
      <c r="PL44" s="9"/>
      <c r="PM44" s="9"/>
      <c r="PN44" s="9"/>
      <c r="PO44" s="72" t="str">
        <f t="shared" si="33"/>
        <v/>
      </c>
      <c r="PP44" s="16" t="str">
        <f>IF(PP43="","",IF(PP43=【別紙３】!$E$35,"",IF(MONTH(PP43)=MONTH(PP43+1),PP43+1,"")))</f>
        <v/>
      </c>
      <c r="PQ44" s="13" t="str">
        <f>IF(COUNTIF(祝日一覧!$E$2:$E$142,PP44),"○",IF(PT44&lt;&gt;"","○",""))</f>
        <v/>
      </c>
      <c r="PR44" s="26"/>
      <c r="PS44" s="56" t="str">
        <f t="shared" si="111"/>
        <v/>
      </c>
      <c r="PT44" s="56"/>
      <c r="PU44" s="153"/>
      <c r="PV44" s="154"/>
      <c r="PW44" s="9"/>
      <c r="PY44" s="9"/>
      <c r="PZ44" s="9"/>
      <c r="QA44" s="9"/>
      <c r="QB44" s="72" t="str">
        <f t="shared" si="34"/>
        <v/>
      </c>
      <c r="QC44" s="16" t="str">
        <f>IF(QC43="","",IF(QC43=【別紙３】!$E$35,"",IF(MONTH(QC43)=MONTH(QC43+1),QC43+1,"")))</f>
        <v/>
      </c>
      <c r="QD44" s="13" t="str">
        <f>IF(COUNTIF(祝日一覧!$E$2:$E$142,QC44),"○",IF(QG44&lt;&gt;"","○",""))</f>
        <v/>
      </c>
      <c r="QE44" s="26"/>
      <c r="QF44" s="56" t="str">
        <f t="shared" si="112"/>
        <v/>
      </c>
      <c r="QG44" s="56"/>
      <c r="QH44" s="153"/>
      <c r="QI44" s="154"/>
      <c r="QJ44" s="9"/>
      <c r="QL44" s="9"/>
      <c r="QM44" s="9"/>
      <c r="QN44" s="9"/>
      <c r="QO44" s="72" t="str">
        <f t="shared" si="35"/>
        <v/>
      </c>
      <c r="QP44" s="16" t="str">
        <f>IF(QP43="","",IF(QP43=【別紙３】!$E$35,"",IF(MONTH(QP43)=MONTH(QP43+1),QP43+1,"")))</f>
        <v/>
      </c>
      <c r="QQ44" s="13" t="str">
        <f>IF(COUNTIF(祝日一覧!$E$2:$E$142,QP44),"○",IF(QT44&lt;&gt;"","○",""))</f>
        <v/>
      </c>
      <c r="QR44" s="26"/>
      <c r="QS44" s="56" t="str">
        <f t="shared" si="113"/>
        <v/>
      </c>
      <c r="QT44" s="56"/>
      <c r="QU44" s="153"/>
      <c r="QV44" s="154"/>
      <c r="QW44" s="9"/>
      <c r="QY44" s="9"/>
      <c r="QZ44" s="9"/>
      <c r="RA44" s="9"/>
      <c r="RB44" s="72" t="str">
        <f t="shared" si="36"/>
        <v/>
      </c>
      <c r="RC44" s="16" t="str">
        <f>IF(RC43="","",IF(RC43=【別紙３】!$E$35,"",IF(MONTH(RC43)=MONTH(RC43+1),RC43+1,"")))</f>
        <v/>
      </c>
      <c r="RD44" s="13" t="str">
        <f>IF(COUNTIF(祝日一覧!$E$2:$E$142,RC44),"○",IF(RG44&lt;&gt;"","○",""))</f>
        <v/>
      </c>
      <c r="RE44" s="26"/>
      <c r="RF44" s="56" t="str">
        <f t="shared" si="114"/>
        <v/>
      </c>
      <c r="RG44" s="56"/>
      <c r="RH44" s="153"/>
      <c r="RI44" s="154"/>
      <c r="RJ44" s="9"/>
      <c r="RL44" s="9"/>
      <c r="RM44" s="9"/>
      <c r="RN44" s="9"/>
      <c r="RO44" s="72" t="str">
        <f t="shared" si="37"/>
        <v/>
      </c>
      <c r="RP44" s="16" t="str">
        <f>IF(RP43="","",IF(RP43=【別紙３】!$E$35,"",IF(MONTH(RP43)=MONTH(RP43+1),RP43+1,"")))</f>
        <v/>
      </c>
      <c r="RQ44" s="13" t="str">
        <f>IF(COUNTIF(祝日一覧!$E$2:$E$142,RP44),"○",IF(RT44&lt;&gt;"","○",""))</f>
        <v/>
      </c>
      <c r="RR44" s="26"/>
      <c r="RS44" s="56" t="str">
        <f t="shared" si="115"/>
        <v/>
      </c>
      <c r="RT44" s="56"/>
      <c r="RU44" s="153"/>
      <c r="RV44" s="154"/>
      <c r="RW44" s="9"/>
      <c r="RY44" s="9"/>
      <c r="RZ44" s="9"/>
      <c r="SA44" s="9"/>
      <c r="SB44" s="72" t="str">
        <f t="shared" si="38"/>
        <v/>
      </c>
      <c r="SC44" s="16" t="str">
        <f>IF(SC43="","",IF(SC43=【別紙３】!$E$35,"",IF(MONTH(SC43)=MONTH(SC43+1),SC43+1,"")))</f>
        <v/>
      </c>
      <c r="SD44" s="13" t="str">
        <f>IF(COUNTIF(祝日一覧!$E$2:$E$142,SC44),"○",IF(SG44&lt;&gt;"","○",""))</f>
        <v/>
      </c>
      <c r="SE44" s="26"/>
      <c r="SF44" s="56" t="str">
        <f t="shared" si="116"/>
        <v/>
      </c>
      <c r="SG44" s="56"/>
      <c r="SH44" s="153"/>
      <c r="SI44" s="154"/>
      <c r="SJ44" s="9"/>
      <c r="SL44" s="9"/>
      <c r="SM44" s="9"/>
    </row>
    <row r="45" spans="1:507" ht="15.6" customHeight="1">
      <c r="A45" s="9"/>
      <c r="B45" s="15" t="str">
        <f t="shared" si="0"/>
        <v/>
      </c>
      <c r="C45" s="16" t="str">
        <f t="shared" si="78"/>
        <v/>
      </c>
      <c r="D45" s="13" t="str">
        <f>IF(COUNTIF(祝日一覧!$E$2:$E$142,C45),"○",IF(G45&lt;&gt;"","○",""))</f>
        <v/>
      </c>
      <c r="E45" s="27"/>
      <c r="F45" s="56" t="str">
        <f t="shared" si="39"/>
        <v/>
      </c>
      <c r="G45" s="56"/>
      <c r="H45" s="153"/>
      <c r="I45" s="154"/>
      <c r="J45" s="54"/>
      <c r="M45" s="9"/>
      <c r="N45" s="9"/>
      <c r="O45" s="15" t="str">
        <f t="shared" si="1"/>
        <v/>
      </c>
      <c r="P45" s="16" t="str">
        <f>IF(P44="","",IF(P44=【別紙３】!$E$35,"",IF(MONTH(P44)=MONTH(P44+1),P44+1,"")))</f>
        <v/>
      </c>
      <c r="Q45" s="13" t="str">
        <f>IF(COUNTIF(祝日一覧!$E$2:$E$142,P45),"○",IF(T45&lt;&gt;"","○",""))</f>
        <v/>
      </c>
      <c r="R45" s="27"/>
      <c r="S45" s="56" t="str">
        <f t="shared" si="79"/>
        <v/>
      </c>
      <c r="T45" s="56"/>
      <c r="U45" s="153"/>
      <c r="V45" s="154"/>
      <c r="W45" s="9"/>
      <c r="Z45" s="9"/>
      <c r="AA45" s="9"/>
      <c r="AB45" s="15" t="str">
        <f t="shared" si="2"/>
        <v/>
      </c>
      <c r="AC45" s="16" t="str">
        <f>IF(AC44="","",IF(AC44=【別紙３】!$E$35,"",IF(MONTH(AC44)=MONTH(AC44+1),AC44+1,"")))</f>
        <v/>
      </c>
      <c r="AD45" s="13" t="str">
        <f>IF(COUNTIF(祝日一覧!$E$2:$E$142,AC45),"○",IF(AG45&lt;&gt;"","○",""))</f>
        <v/>
      </c>
      <c r="AE45" s="27"/>
      <c r="AF45" s="56" t="str">
        <f t="shared" si="80"/>
        <v/>
      </c>
      <c r="AG45" s="56"/>
      <c r="AH45" s="153"/>
      <c r="AI45" s="154"/>
      <c r="AJ45" s="9"/>
      <c r="AL45" s="9"/>
      <c r="AM45" s="9"/>
      <c r="AN45" s="9"/>
      <c r="AO45" s="15" t="str">
        <f t="shared" si="3"/>
        <v/>
      </c>
      <c r="AP45" s="16" t="str">
        <f>IF(AP44="","",IF(AP44=【別紙３】!$E$35,"",IF(MONTH(AP44)=MONTH(AP44+1),AP44+1,"")))</f>
        <v/>
      </c>
      <c r="AQ45" s="13" t="str">
        <f>IF(COUNTIF(祝日一覧!$E$2:$E$142,AP45),"○",IF(AT45&lt;&gt;"","○",""))</f>
        <v/>
      </c>
      <c r="AR45" s="27"/>
      <c r="AS45" s="56" t="str">
        <f t="shared" si="81"/>
        <v/>
      </c>
      <c r="AT45" s="56"/>
      <c r="AU45" s="153"/>
      <c r="AV45" s="154"/>
      <c r="AW45" s="9"/>
      <c r="AY45" s="9"/>
      <c r="AZ45" s="9"/>
      <c r="BA45" s="9"/>
      <c r="BB45" s="15" t="str">
        <f t="shared" si="4"/>
        <v/>
      </c>
      <c r="BC45" s="16" t="str">
        <f>IF(BC44="","",IF(BC44=【別紙３】!$E$35,"",IF(MONTH(BC44)=MONTH(BC44+1),BC44+1,"")))</f>
        <v/>
      </c>
      <c r="BD45" s="13" t="str">
        <f>IF(COUNTIF(祝日一覧!$E$2:$E$142,BC45),"○",IF(BG45&lt;&gt;"","○",""))</f>
        <v/>
      </c>
      <c r="BE45" s="27"/>
      <c r="BF45" s="56" t="str">
        <f t="shared" si="82"/>
        <v/>
      </c>
      <c r="BG45" s="56"/>
      <c r="BH45" s="153"/>
      <c r="BI45" s="154"/>
      <c r="BJ45" s="9"/>
      <c r="BL45" s="9"/>
      <c r="BM45" s="9"/>
      <c r="BN45" s="9"/>
      <c r="BO45" s="15" t="str">
        <f t="shared" si="5"/>
        <v/>
      </c>
      <c r="BP45" s="16" t="str">
        <f>IF(BP44="","",IF(BP44=【別紙３】!$E$35,"",IF(MONTH(BP44)=MONTH(BP44+1),BP44+1,"")))</f>
        <v/>
      </c>
      <c r="BQ45" s="13" t="str">
        <f>IF(COUNTIF(祝日一覧!$E$2:$E$142,BP45),"○",IF(BT45&lt;&gt;"","○",""))</f>
        <v/>
      </c>
      <c r="BR45" s="27"/>
      <c r="BS45" s="56" t="str">
        <f t="shared" si="83"/>
        <v/>
      </c>
      <c r="BT45" s="56"/>
      <c r="BU45" s="153"/>
      <c r="BV45" s="154"/>
      <c r="BW45" s="9"/>
      <c r="BY45" s="9"/>
      <c r="BZ45" s="9"/>
      <c r="CA45" s="9"/>
      <c r="CB45" s="15" t="str">
        <f t="shared" si="6"/>
        <v/>
      </c>
      <c r="CC45" s="16" t="str">
        <f>IF(CC44="","",IF(CC44=【別紙３】!$E$35,"",IF(MONTH(CC44)=MONTH(CC44+1),CC44+1,"")))</f>
        <v/>
      </c>
      <c r="CD45" s="13" t="str">
        <f>IF(COUNTIF(祝日一覧!$E$2:$E$142,CC45),"○",IF(CG45&lt;&gt;"","○",""))</f>
        <v/>
      </c>
      <c r="CE45" s="27"/>
      <c r="CF45" s="56" t="str">
        <f t="shared" si="84"/>
        <v/>
      </c>
      <c r="CG45" s="56"/>
      <c r="CH45" s="153"/>
      <c r="CI45" s="154"/>
      <c r="CJ45" s="9"/>
      <c r="CL45" s="9"/>
      <c r="CM45" s="9"/>
      <c r="CN45" s="9"/>
      <c r="CO45" s="15" t="str">
        <f t="shared" si="7"/>
        <v/>
      </c>
      <c r="CP45" s="16" t="str">
        <f>IF(CP44="","",IF(CP44=【別紙３】!$E$35,"",IF(MONTH(CP44)=MONTH(CP44+1),CP44+1,"")))</f>
        <v/>
      </c>
      <c r="CQ45" s="13" t="str">
        <f>IF(COUNTIF(祝日一覧!$E$2:$E$142,CP45),"○",IF(CT45&lt;&gt;"","○",""))</f>
        <v/>
      </c>
      <c r="CR45" s="27"/>
      <c r="CS45" s="56" t="str">
        <f t="shared" si="85"/>
        <v/>
      </c>
      <c r="CT45" s="56"/>
      <c r="CU45" s="153"/>
      <c r="CV45" s="154"/>
      <c r="CW45" s="9"/>
      <c r="CY45" s="9"/>
      <c r="CZ45" s="9"/>
      <c r="DA45" s="9"/>
      <c r="DB45" s="15" t="str">
        <f t="shared" si="8"/>
        <v/>
      </c>
      <c r="DC45" s="16" t="str">
        <f>IF(DC44="","",IF(DC44=【別紙３】!$E$35,"",IF(MONTH(DC44)=MONTH(DC44+1),DC44+1,"")))</f>
        <v/>
      </c>
      <c r="DD45" s="13" t="str">
        <f>IF(COUNTIF(祝日一覧!$E$2:$E$142,DC45),"○",IF(DG45&lt;&gt;"","○",""))</f>
        <v/>
      </c>
      <c r="DE45" s="27"/>
      <c r="DF45" s="56" t="str">
        <f t="shared" si="86"/>
        <v/>
      </c>
      <c r="DG45" s="56"/>
      <c r="DH45" s="153"/>
      <c r="DI45" s="154"/>
      <c r="DJ45" s="9"/>
      <c r="DL45" s="9"/>
      <c r="DM45" s="9"/>
      <c r="DN45" s="9"/>
      <c r="DO45" s="15" t="str">
        <f t="shared" si="9"/>
        <v/>
      </c>
      <c r="DP45" s="16" t="str">
        <f>IF(DP44="","",IF(DP44=【別紙３】!$E$35,"",IF(MONTH(DP44)=MONTH(DP44+1),DP44+1,"")))</f>
        <v/>
      </c>
      <c r="DQ45" s="13" t="str">
        <f>IF(COUNTIF(祝日一覧!$E$2:$E$142,DP45),"○",IF(DT45&lt;&gt;"","○",""))</f>
        <v/>
      </c>
      <c r="DR45" s="27"/>
      <c r="DS45" s="56" t="str">
        <f t="shared" si="87"/>
        <v/>
      </c>
      <c r="DT45" s="56"/>
      <c r="DU45" s="153"/>
      <c r="DV45" s="154"/>
      <c r="DW45" s="9"/>
      <c r="DY45" s="9"/>
      <c r="DZ45" s="9"/>
      <c r="EA45" s="9"/>
      <c r="EB45" s="15" t="str">
        <f t="shared" si="10"/>
        <v/>
      </c>
      <c r="EC45" s="16" t="str">
        <f>IF(EC44="","",IF(EC44=【別紙３】!$E$35,"",IF(MONTH(EC44)=MONTH(EC44+1),EC44+1,"")))</f>
        <v/>
      </c>
      <c r="ED45" s="13" t="str">
        <f>IF(COUNTIF(祝日一覧!$E$2:$E$142,EC45),"○",IF(EG45&lt;&gt;"","○",""))</f>
        <v/>
      </c>
      <c r="EE45" s="27"/>
      <c r="EF45" s="56" t="str">
        <f t="shared" si="88"/>
        <v/>
      </c>
      <c r="EG45" s="56"/>
      <c r="EH45" s="153"/>
      <c r="EI45" s="154"/>
      <c r="EJ45" s="9"/>
      <c r="EM45" s="9"/>
      <c r="EN45" s="9"/>
      <c r="EO45" s="15" t="str">
        <f t="shared" si="11"/>
        <v/>
      </c>
      <c r="EP45" s="16" t="str">
        <f>IF(EP44="","",IF(EP44=【別紙３】!$E$35,"",IF(MONTH(EP44)=MONTH(EP44+1),EP44+1,"")))</f>
        <v/>
      </c>
      <c r="EQ45" s="13" t="str">
        <f>IF(COUNTIF(祝日一覧!$E$2:$E$142,EP45),"○",IF(ET45&lt;&gt;"","○",""))</f>
        <v/>
      </c>
      <c r="ER45" s="27"/>
      <c r="ES45" s="56" t="str">
        <f t="shared" si="89"/>
        <v/>
      </c>
      <c r="ET45" s="56"/>
      <c r="EU45" s="153"/>
      <c r="EV45" s="154"/>
      <c r="EW45" s="9"/>
      <c r="EY45" s="9"/>
      <c r="EZ45" s="9"/>
      <c r="FA45" s="9"/>
      <c r="FB45" s="15" t="str">
        <f t="shared" si="12"/>
        <v/>
      </c>
      <c r="FC45" s="16" t="str">
        <f>IF(FC44="","",IF(FC44=【別紙３】!$E$35,"",IF(MONTH(FC44)=MONTH(FC44+1),FC44+1,"")))</f>
        <v/>
      </c>
      <c r="FD45" s="13" t="str">
        <f>IF(COUNTIF(祝日一覧!$E$2:$E$142,FC45),"○",IF(FG45&lt;&gt;"","○",""))</f>
        <v/>
      </c>
      <c r="FE45" s="27"/>
      <c r="FF45" s="56" t="str">
        <f t="shared" si="90"/>
        <v/>
      </c>
      <c r="FG45" s="56"/>
      <c r="FH45" s="153"/>
      <c r="FI45" s="154"/>
      <c r="FJ45" s="9"/>
      <c r="FL45" s="9"/>
      <c r="FM45" s="9"/>
      <c r="FN45" s="9"/>
      <c r="FO45" s="15" t="str">
        <f t="shared" si="13"/>
        <v/>
      </c>
      <c r="FP45" s="16" t="str">
        <f>IF(FP44="","",IF(FP44=【別紙３】!$E$35,"",IF(MONTH(FP44)=MONTH(FP44+1),FP44+1,"")))</f>
        <v/>
      </c>
      <c r="FQ45" s="13" t="str">
        <f>IF(COUNTIF(祝日一覧!$E$2:$E$142,FP45),"○",IF(FT45&lt;&gt;"","○",""))</f>
        <v/>
      </c>
      <c r="FR45" s="27"/>
      <c r="FS45" s="56" t="str">
        <f t="shared" si="91"/>
        <v/>
      </c>
      <c r="FT45" s="56"/>
      <c r="FU45" s="153"/>
      <c r="FV45" s="154"/>
      <c r="FW45" s="9"/>
      <c r="FY45" s="9"/>
      <c r="FZ45" s="9"/>
      <c r="GA45" s="9"/>
      <c r="GB45" s="15" t="str">
        <f t="shared" si="14"/>
        <v/>
      </c>
      <c r="GC45" s="16" t="str">
        <f>IF(GC44="","",IF(GC44=【別紙３】!$E$35,"",IF(MONTH(GC44)=MONTH(GC44+1),GC44+1,"")))</f>
        <v/>
      </c>
      <c r="GD45" s="13" t="str">
        <f>IF(COUNTIF(祝日一覧!$E$2:$E$142,GC45),"○",IF(GG45&lt;&gt;"","○",""))</f>
        <v/>
      </c>
      <c r="GE45" s="26"/>
      <c r="GF45" s="56" t="str">
        <f t="shared" si="92"/>
        <v/>
      </c>
      <c r="GG45" s="56"/>
      <c r="GH45" s="153"/>
      <c r="GI45" s="154"/>
      <c r="GJ45" s="9"/>
      <c r="GL45" s="9"/>
      <c r="GM45" s="9"/>
      <c r="GN45" s="9"/>
      <c r="GO45" s="15" t="str">
        <f t="shared" si="15"/>
        <v/>
      </c>
      <c r="GP45" s="16" t="str">
        <f>IF(GP44="","",IF(GP44=【別紙３】!$E$35,"",IF(MONTH(GP44)=MONTH(GP44+1),GP44+1,"")))</f>
        <v/>
      </c>
      <c r="GQ45" s="13" t="str">
        <f>IF(COUNTIF(祝日一覧!$E$2:$E$142,GP45),"○",IF(GT45&lt;&gt;"","○",""))</f>
        <v/>
      </c>
      <c r="GR45" s="26"/>
      <c r="GS45" s="56" t="str">
        <f t="shared" si="93"/>
        <v/>
      </c>
      <c r="GT45" s="56"/>
      <c r="GU45" s="153"/>
      <c r="GV45" s="154"/>
      <c r="GW45" s="9"/>
      <c r="GY45" s="9"/>
      <c r="GZ45" s="9"/>
      <c r="HA45" s="9"/>
      <c r="HB45" s="15" t="str">
        <f t="shared" si="16"/>
        <v/>
      </c>
      <c r="HC45" s="16" t="str">
        <f>IF(HC44="","",IF(HC44=【別紙３】!$E$35,"",IF(MONTH(HC44)=MONTH(HC44+1),HC44+1,"")))</f>
        <v/>
      </c>
      <c r="HD45" s="13" t="str">
        <f>IF(COUNTIF(祝日一覧!$E$2:$E$142,HC45),"○",IF(HG45&lt;&gt;"","○",""))</f>
        <v/>
      </c>
      <c r="HE45" s="27"/>
      <c r="HF45" s="56" t="str">
        <f t="shared" si="94"/>
        <v/>
      </c>
      <c r="HG45" s="56"/>
      <c r="HH45" s="153"/>
      <c r="HI45" s="154"/>
      <c r="HJ45" s="9"/>
      <c r="HL45" s="9"/>
      <c r="HM45" s="9"/>
      <c r="HN45" s="9"/>
      <c r="HO45" s="72" t="str">
        <f t="shared" si="17"/>
        <v/>
      </c>
      <c r="HP45" s="16" t="str">
        <f>IF(HP44="","",IF(HP44=【別紙３】!$E$35,"",IF(MONTH(HP44)=MONTH(HP44+1),HP44+1,"")))</f>
        <v/>
      </c>
      <c r="HQ45" s="13" t="str">
        <f>IF(COUNTIF(祝日一覧!$E$2:$E$142,HP45),"○",IF(HT45&lt;&gt;"","○",""))</f>
        <v/>
      </c>
      <c r="HR45" s="26"/>
      <c r="HS45" s="56" t="str">
        <f t="shared" si="95"/>
        <v/>
      </c>
      <c r="HT45" s="56"/>
      <c r="HU45" s="153"/>
      <c r="HV45" s="154"/>
      <c r="HW45" s="9"/>
      <c r="HY45" s="9"/>
      <c r="HZ45" s="9"/>
      <c r="IA45" s="9"/>
      <c r="IB45" s="72" t="str">
        <f t="shared" si="18"/>
        <v/>
      </c>
      <c r="IC45" s="16" t="str">
        <f>IF(IC44="","",IF(IC44=【別紙３】!$E$35,"",IF(MONTH(IC44)=MONTH(IC44+1),IC44+1,"")))</f>
        <v/>
      </c>
      <c r="ID45" s="13" t="str">
        <f>IF(COUNTIF(祝日一覧!$E$2:$E$142,IC45),"○",IF(IG45&lt;&gt;"","○",""))</f>
        <v/>
      </c>
      <c r="IE45" s="26"/>
      <c r="IF45" s="56" t="str">
        <f t="shared" si="96"/>
        <v/>
      </c>
      <c r="IG45" s="56"/>
      <c r="IH45" s="153"/>
      <c r="II45" s="154"/>
      <c r="IJ45" s="9"/>
      <c r="IL45" s="9"/>
      <c r="IM45" s="9"/>
      <c r="IN45" s="9"/>
      <c r="IO45" s="72" t="str">
        <f t="shared" si="19"/>
        <v/>
      </c>
      <c r="IP45" s="16" t="str">
        <f>IF(IP44="","",IF(IP44=【別紙３】!$E$35,"",IF(MONTH(IP44)=MONTH(IP44+1),IP44+1,"")))</f>
        <v/>
      </c>
      <c r="IQ45" s="13" t="str">
        <f>IF(COUNTIF(祝日一覧!$E$2:$E$142,IP45),"○",IF(IT45&lt;&gt;"","○",""))</f>
        <v/>
      </c>
      <c r="IR45" s="26"/>
      <c r="IS45" s="56" t="str">
        <f t="shared" si="97"/>
        <v/>
      </c>
      <c r="IT45" s="56"/>
      <c r="IU45" s="153"/>
      <c r="IV45" s="154"/>
      <c r="IW45" s="9"/>
      <c r="IY45" s="9"/>
      <c r="IZ45" s="9"/>
      <c r="JA45" s="9"/>
      <c r="JB45" s="72" t="str">
        <f t="shared" si="20"/>
        <v/>
      </c>
      <c r="JC45" s="16" t="str">
        <f>IF(JC44="","",IF(JC44=【別紙３】!$E$35,"",IF(MONTH(JC44)=MONTH(JC44+1),JC44+1,"")))</f>
        <v/>
      </c>
      <c r="JD45" s="13" t="str">
        <f>IF(COUNTIF(祝日一覧!$E$2:$E$142,JC45),"○",IF(JG45&lt;&gt;"","○",""))</f>
        <v/>
      </c>
      <c r="JE45" s="26"/>
      <c r="JF45" s="56" t="str">
        <f t="shared" si="98"/>
        <v/>
      </c>
      <c r="JG45" s="56"/>
      <c r="JH45" s="153"/>
      <c r="JI45" s="154"/>
      <c r="JJ45" s="9"/>
      <c r="JL45" s="9"/>
      <c r="JM45" s="9"/>
      <c r="JN45" s="9"/>
      <c r="JO45" s="72" t="str">
        <f t="shared" si="21"/>
        <v/>
      </c>
      <c r="JP45" s="16" t="str">
        <f>IF(JP44="","",IF(JP44=【別紙３】!$E$35,"",IF(MONTH(JP44)=MONTH(JP44+1),JP44+1,"")))</f>
        <v/>
      </c>
      <c r="JQ45" s="13" t="str">
        <f>IF(COUNTIF(祝日一覧!$E$2:$E$142,JP45),"○",IF(JT45&lt;&gt;"","○",""))</f>
        <v/>
      </c>
      <c r="JR45" s="26"/>
      <c r="JS45" s="56" t="str">
        <f t="shared" si="99"/>
        <v/>
      </c>
      <c r="JT45" s="56"/>
      <c r="JU45" s="153"/>
      <c r="JV45" s="154"/>
      <c r="JW45" s="9"/>
      <c r="JY45" s="9"/>
      <c r="JZ45" s="9"/>
      <c r="KA45" s="9"/>
      <c r="KB45" s="72" t="str">
        <f t="shared" si="22"/>
        <v/>
      </c>
      <c r="KC45" s="16" t="str">
        <f>IF(KC44="","",IF(KC44=【別紙３】!$E$35,"",IF(MONTH(KC44)=MONTH(KC44+1),KC44+1,"")))</f>
        <v/>
      </c>
      <c r="KD45" s="13" t="str">
        <f>IF(COUNTIF(祝日一覧!$E$2:$E$142,KC45),"○",IF(KG45&lt;&gt;"","○",""))</f>
        <v/>
      </c>
      <c r="KE45" s="26"/>
      <c r="KF45" s="56" t="str">
        <f t="shared" si="100"/>
        <v/>
      </c>
      <c r="KG45" s="56"/>
      <c r="KH45" s="153"/>
      <c r="KI45" s="154"/>
      <c r="KJ45" s="9"/>
      <c r="KL45" s="9"/>
      <c r="KM45" s="9"/>
      <c r="KN45" s="9"/>
      <c r="KO45" s="72" t="str">
        <f t="shared" si="23"/>
        <v/>
      </c>
      <c r="KP45" s="16" t="str">
        <f>IF(KP44="","",IF(KP44=【別紙３】!$E$35,"",IF(MONTH(KP44)=MONTH(KP44+1),KP44+1,"")))</f>
        <v/>
      </c>
      <c r="KQ45" s="13" t="str">
        <f>IF(COUNTIF(祝日一覧!$E$2:$E$142,KP45),"○",IF(KT45&lt;&gt;"","○",""))</f>
        <v/>
      </c>
      <c r="KR45" s="26"/>
      <c r="KS45" s="56" t="str">
        <f t="shared" si="101"/>
        <v/>
      </c>
      <c r="KT45" s="56"/>
      <c r="KU45" s="153"/>
      <c r="KV45" s="154"/>
      <c r="KW45" s="9"/>
      <c r="KY45" s="9"/>
      <c r="KZ45" s="9"/>
      <c r="LA45" s="9"/>
      <c r="LB45" s="72" t="str">
        <f t="shared" si="24"/>
        <v/>
      </c>
      <c r="LC45" s="16" t="str">
        <f>IF(LC44="","",IF(LC44=【別紙３】!$E$35,"",IF(MONTH(LC44)=MONTH(LC44+1),LC44+1,"")))</f>
        <v/>
      </c>
      <c r="LD45" s="13" t="str">
        <f>IF(COUNTIF(祝日一覧!$E$2:$E$142,LC45),"○",IF(LG45&lt;&gt;"","○",""))</f>
        <v/>
      </c>
      <c r="LE45" s="26"/>
      <c r="LF45" s="56" t="str">
        <f t="shared" si="102"/>
        <v/>
      </c>
      <c r="LG45" s="56"/>
      <c r="LH45" s="153"/>
      <c r="LI45" s="154"/>
      <c r="LJ45" s="9"/>
      <c r="LL45" s="9"/>
      <c r="LM45" s="9"/>
      <c r="LN45" s="9"/>
      <c r="LO45" s="72" t="str">
        <f t="shared" si="25"/>
        <v/>
      </c>
      <c r="LP45" s="16" t="str">
        <f>IF(LP44="","",IF(LP44=【別紙３】!$E$35,"",IF(MONTH(LP44)=MONTH(LP44+1),LP44+1,"")))</f>
        <v/>
      </c>
      <c r="LQ45" s="13" t="str">
        <f>IF(COUNTIF(祝日一覧!$E$2:$E$142,LP45),"○",IF(LT45&lt;&gt;"","○",""))</f>
        <v/>
      </c>
      <c r="LR45" s="26"/>
      <c r="LS45" s="56" t="str">
        <f t="shared" si="103"/>
        <v/>
      </c>
      <c r="LT45" s="56"/>
      <c r="LU45" s="153"/>
      <c r="LV45" s="154"/>
      <c r="LW45" s="9"/>
      <c r="LY45" s="9"/>
      <c r="LZ45" s="9"/>
      <c r="MA45" s="9"/>
      <c r="MB45" s="72" t="str">
        <f t="shared" si="26"/>
        <v/>
      </c>
      <c r="MC45" s="16" t="str">
        <f>IF(MC44="","",IF(MC44=【別紙３】!$E$35,"",IF(MONTH(MC44)=MONTH(MC44+1),MC44+1,"")))</f>
        <v/>
      </c>
      <c r="MD45" s="13" t="str">
        <f>IF(COUNTIF(祝日一覧!$E$2:$E$142,MC45),"○",IF(MG45&lt;&gt;"","○",""))</f>
        <v/>
      </c>
      <c r="ME45" s="26"/>
      <c r="MF45" s="56" t="str">
        <f t="shared" si="104"/>
        <v/>
      </c>
      <c r="MG45" s="56"/>
      <c r="MH45" s="153"/>
      <c r="MI45" s="154"/>
      <c r="MJ45" s="9"/>
      <c r="ML45" s="9"/>
      <c r="MM45" s="9"/>
      <c r="MN45" s="9"/>
      <c r="MO45" s="72" t="str">
        <f t="shared" si="27"/>
        <v/>
      </c>
      <c r="MP45" s="16" t="str">
        <f>IF(MP44="","",IF(MP44=【別紙３】!$E$35,"",IF(MONTH(MP44)=MONTH(MP44+1),MP44+1,"")))</f>
        <v/>
      </c>
      <c r="MQ45" s="13" t="str">
        <f>IF(COUNTIF(祝日一覧!$E$2:$E$142,MP45),"○",IF(MT45&lt;&gt;"","○",""))</f>
        <v/>
      </c>
      <c r="MR45" s="26"/>
      <c r="MS45" s="56" t="str">
        <f t="shared" si="105"/>
        <v/>
      </c>
      <c r="MT45" s="56"/>
      <c r="MU45" s="153"/>
      <c r="MV45" s="154"/>
      <c r="MW45" s="9"/>
      <c r="MY45" s="9"/>
      <c r="MZ45" s="9"/>
      <c r="NA45" s="9"/>
      <c r="NB45" s="72" t="str">
        <f t="shared" si="28"/>
        <v/>
      </c>
      <c r="NC45" s="16" t="str">
        <f>IF(NC44="","",IF(NC44=【別紙３】!$E$35,"",IF(MONTH(NC44)=MONTH(NC44+1),NC44+1,"")))</f>
        <v/>
      </c>
      <c r="ND45" s="13" t="str">
        <f>IF(COUNTIF(祝日一覧!$E$2:$E$142,NC45),"○",IF(NG45&lt;&gt;"","○",""))</f>
        <v/>
      </c>
      <c r="NE45" s="26"/>
      <c r="NF45" s="56" t="str">
        <f t="shared" si="106"/>
        <v/>
      </c>
      <c r="NG45" s="56"/>
      <c r="NH45" s="153"/>
      <c r="NI45" s="154"/>
      <c r="NJ45" s="9"/>
      <c r="NL45" s="9"/>
      <c r="NM45" s="9"/>
      <c r="NN45" s="9"/>
      <c r="NO45" s="72" t="str">
        <f t="shared" si="29"/>
        <v/>
      </c>
      <c r="NP45" s="16" t="str">
        <f>IF(NP44="","",IF(NP44=【別紙３】!$E$35,"",IF(MONTH(NP44)=MONTH(NP44+1),NP44+1,"")))</f>
        <v/>
      </c>
      <c r="NQ45" s="13" t="str">
        <f>IF(COUNTIF(祝日一覧!$E$2:$E$142,NP45),"○",IF(NT45&lt;&gt;"","○",""))</f>
        <v/>
      </c>
      <c r="NR45" s="26"/>
      <c r="NS45" s="56" t="str">
        <f t="shared" si="107"/>
        <v/>
      </c>
      <c r="NT45" s="56"/>
      <c r="NU45" s="153"/>
      <c r="NV45" s="154"/>
      <c r="NW45" s="9"/>
      <c r="NY45" s="9"/>
      <c r="NZ45" s="9"/>
      <c r="OA45" s="9"/>
      <c r="OB45" s="72" t="str">
        <f t="shared" si="30"/>
        <v/>
      </c>
      <c r="OC45" s="16" t="str">
        <f>IF(OC44="","",IF(OC44=【別紙３】!$E$35,"",IF(MONTH(OC44)=MONTH(OC44+1),OC44+1,"")))</f>
        <v/>
      </c>
      <c r="OD45" s="13" t="str">
        <f>IF(COUNTIF(祝日一覧!$E$2:$E$142,OC45),"○",IF(OG45&lt;&gt;"","○",""))</f>
        <v/>
      </c>
      <c r="OE45" s="26"/>
      <c r="OF45" s="56" t="str">
        <f t="shared" si="108"/>
        <v/>
      </c>
      <c r="OG45" s="56"/>
      <c r="OH45" s="153"/>
      <c r="OI45" s="154"/>
      <c r="OJ45" s="9"/>
      <c r="OL45" s="9"/>
      <c r="OM45" s="9"/>
      <c r="ON45" s="9"/>
      <c r="OO45" s="72" t="str">
        <f t="shared" si="31"/>
        <v/>
      </c>
      <c r="OP45" s="16" t="str">
        <f>IF(OP44="","",IF(OP44=【別紙３】!$E$35,"",IF(MONTH(OP44)=MONTH(OP44+1),OP44+1,"")))</f>
        <v/>
      </c>
      <c r="OQ45" s="13" t="str">
        <f>IF(COUNTIF(祝日一覧!$E$2:$E$142,OP45),"○",IF(OT45&lt;&gt;"","○",""))</f>
        <v/>
      </c>
      <c r="OR45" s="26"/>
      <c r="OS45" s="56" t="str">
        <f t="shared" si="109"/>
        <v/>
      </c>
      <c r="OT45" s="56"/>
      <c r="OU45" s="153"/>
      <c r="OV45" s="154"/>
      <c r="OW45" s="9"/>
      <c r="OY45" s="9"/>
      <c r="OZ45" s="9"/>
      <c r="PA45" s="9"/>
      <c r="PB45" s="72" t="str">
        <f t="shared" si="32"/>
        <v/>
      </c>
      <c r="PC45" s="16" t="str">
        <f>IF(PC44="","",IF(PC44=【別紙３】!$E$35,"",IF(MONTH(PC44)=MONTH(PC44+1),PC44+1,"")))</f>
        <v/>
      </c>
      <c r="PD45" s="13" t="str">
        <f>IF(COUNTIF(祝日一覧!$E$2:$E$142,PC45),"○",IF(PG45&lt;&gt;"","○",""))</f>
        <v/>
      </c>
      <c r="PE45" s="26"/>
      <c r="PF45" s="56" t="str">
        <f t="shared" si="110"/>
        <v/>
      </c>
      <c r="PG45" s="56"/>
      <c r="PH45" s="153"/>
      <c r="PI45" s="154"/>
      <c r="PJ45" s="9"/>
      <c r="PL45" s="9"/>
      <c r="PM45" s="9"/>
      <c r="PN45" s="9"/>
      <c r="PO45" s="72" t="str">
        <f t="shared" si="33"/>
        <v/>
      </c>
      <c r="PP45" s="16" t="str">
        <f>IF(PP44="","",IF(PP44=【別紙３】!$E$35,"",IF(MONTH(PP44)=MONTH(PP44+1),PP44+1,"")))</f>
        <v/>
      </c>
      <c r="PQ45" s="13" t="str">
        <f>IF(COUNTIF(祝日一覧!$E$2:$E$142,PP45),"○",IF(PT45&lt;&gt;"","○",""))</f>
        <v/>
      </c>
      <c r="PR45" s="26"/>
      <c r="PS45" s="56" t="str">
        <f t="shared" si="111"/>
        <v/>
      </c>
      <c r="PT45" s="56"/>
      <c r="PU45" s="153"/>
      <c r="PV45" s="154"/>
      <c r="PW45" s="9"/>
      <c r="PY45" s="9"/>
      <c r="PZ45" s="9"/>
      <c r="QA45" s="9"/>
      <c r="QB45" s="72" t="str">
        <f t="shared" si="34"/>
        <v/>
      </c>
      <c r="QC45" s="16" t="str">
        <f>IF(QC44="","",IF(QC44=【別紙３】!$E$35,"",IF(MONTH(QC44)=MONTH(QC44+1),QC44+1,"")))</f>
        <v/>
      </c>
      <c r="QD45" s="13" t="str">
        <f>IF(COUNTIF(祝日一覧!$E$2:$E$142,QC45),"○",IF(QG45&lt;&gt;"","○",""))</f>
        <v/>
      </c>
      <c r="QE45" s="26"/>
      <c r="QF45" s="56" t="str">
        <f t="shared" si="112"/>
        <v/>
      </c>
      <c r="QG45" s="56"/>
      <c r="QH45" s="153"/>
      <c r="QI45" s="154"/>
      <c r="QJ45" s="9"/>
      <c r="QL45" s="9"/>
      <c r="QM45" s="9"/>
      <c r="QN45" s="9"/>
      <c r="QO45" s="72" t="str">
        <f t="shared" si="35"/>
        <v/>
      </c>
      <c r="QP45" s="16" t="str">
        <f>IF(QP44="","",IF(QP44=【別紙３】!$E$35,"",IF(MONTH(QP44)=MONTH(QP44+1),QP44+1,"")))</f>
        <v/>
      </c>
      <c r="QQ45" s="13" t="str">
        <f>IF(COUNTIF(祝日一覧!$E$2:$E$142,QP45),"○",IF(QT45&lt;&gt;"","○",""))</f>
        <v/>
      </c>
      <c r="QR45" s="26"/>
      <c r="QS45" s="56" t="str">
        <f t="shared" si="113"/>
        <v/>
      </c>
      <c r="QT45" s="56"/>
      <c r="QU45" s="153"/>
      <c r="QV45" s="154"/>
      <c r="QW45" s="9"/>
      <c r="QY45" s="9"/>
      <c r="QZ45" s="9"/>
      <c r="RA45" s="9"/>
      <c r="RB45" s="72" t="str">
        <f t="shared" si="36"/>
        <v/>
      </c>
      <c r="RC45" s="16" t="str">
        <f>IF(RC44="","",IF(RC44=【別紙３】!$E$35,"",IF(MONTH(RC44)=MONTH(RC44+1),RC44+1,"")))</f>
        <v/>
      </c>
      <c r="RD45" s="13" t="str">
        <f>IF(COUNTIF(祝日一覧!$E$2:$E$142,RC45),"○",IF(RG45&lt;&gt;"","○",""))</f>
        <v/>
      </c>
      <c r="RE45" s="26"/>
      <c r="RF45" s="56" t="str">
        <f t="shared" si="114"/>
        <v/>
      </c>
      <c r="RG45" s="56"/>
      <c r="RH45" s="153"/>
      <c r="RI45" s="154"/>
      <c r="RJ45" s="9"/>
      <c r="RL45" s="9"/>
      <c r="RM45" s="9"/>
      <c r="RN45" s="9"/>
      <c r="RO45" s="72" t="str">
        <f t="shared" si="37"/>
        <v/>
      </c>
      <c r="RP45" s="16" t="str">
        <f>IF(RP44="","",IF(RP44=【別紙３】!$E$35,"",IF(MONTH(RP44)=MONTH(RP44+1),RP44+1,"")))</f>
        <v/>
      </c>
      <c r="RQ45" s="13" t="str">
        <f>IF(COUNTIF(祝日一覧!$E$2:$E$142,RP45),"○",IF(RT45&lt;&gt;"","○",""))</f>
        <v/>
      </c>
      <c r="RR45" s="26"/>
      <c r="RS45" s="56" t="str">
        <f t="shared" si="115"/>
        <v/>
      </c>
      <c r="RT45" s="56"/>
      <c r="RU45" s="153"/>
      <c r="RV45" s="154"/>
      <c r="RW45" s="9"/>
      <c r="RY45" s="9"/>
      <c r="RZ45" s="9"/>
      <c r="SA45" s="9"/>
      <c r="SB45" s="72" t="str">
        <f t="shared" si="38"/>
        <v/>
      </c>
      <c r="SC45" s="16" t="str">
        <f>IF(SC44="","",IF(SC44=【別紙３】!$E$35,"",IF(MONTH(SC44)=MONTH(SC44+1),SC44+1,"")))</f>
        <v/>
      </c>
      <c r="SD45" s="13" t="str">
        <f>IF(COUNTIF(祝日一覧!$E$2:$E$142,SC45),"○",IF(SG45&lt;&gt;"","○",""))</f>
        <v/>
      </c>
      <c r="SE45" s="26"/>
      <c r="SF45" s="56" t="str">
        <f t="shared" si="116"/>
        <v/>
      </c>
      <c r="SG45" s="56"/>
      <c r="SH45" s="153"/>
      <c r="SI45" s="154"/>
      <c r="SJ45" s="9"/>
      <c r="SL45" s="9"/>
      <c r="SM45" s="9"/>
    </row>
    <row r="46" spans="1:507" ht="15.6" customHeight="1">
      <c r="A46" s="9"/>
      <c r="B46" s="20" t="str">
        <f t="shared" si="0"/>
        <v/>
      </c>
      <c r="C46" s="21" t="str">
        <f t="shared" si="78"/>
        <v/>
      </c>
      <c r="D46" s="44" t="str">
        <f>IF(COUNTIF(祝日一覧!$E$2:$E$142,C46),"○",IF(G46&lt;&gt;"","○",""))</f>
        <v/>
      </c>
      <c r="E46" s="28"/>
      <c r="F46" s="57" t="str">
        <f t="shared" si="39"/>
        <v/>
      </c>
      <c r="G46" s="57"/>
      <c r="H46" s="183"/>
      <c r="I46" s="184"/>
      <c r="J46" s="54"/>
      <c r="K46" s="199" t="s">
        <v>98</v>
      </c>
      <c r="L46" s="199"/>
      <c r="M46" s="9"/>
      <c r="N46" s="9"/>
      <c r="O46" s="20" t="str">
        <f t="shared" si="1"/>
        <v/>
      </c>
      <c r="P46" s="21" t="str">
        <f>IF(P45="","",IF(P45=【別紙３】!$E$35,"",IF(MONTH(P45)=MONTH(P45+1),P45+1,"")))</f>
        <v/>
      </c>
      <c r="Q46" s="44" t="str">
        <f>IF(COUNTIF(祝日一覧!$E$2:$E$142,P46),"○",IF(T46&lt;&gt;"","○",""))</f>
        <v/>
      </c>
      <c r="R46" s="28"/>
      <c r="S46" s="57" t="str">
        <f t="shared" si="79"/>
        <v/>
      </c>
      <c r="T46" s="57"/>
      <c r="U46" s="183"/>
      <c r="V46" s="184"/>
      <c r="W46" s="9"/>
      <c r="X46" s="199" t="s">
        <v>98</v>
      </c>
      <c r="Y46" s="199"/>
      <c r="Z46" s="9"/>
      <c r="AA46" s="9"/>
      <c r="AB46" s="20" t="str">
        <f t="shared" si="2"/>
        <v/>
      </c>
      <c r="AC46" s="21" t="str">
        <f>IF(AC45="","",IF(AC45=【別紙３】!$E$35,"",IF(MONTH(AC45)=MONTH(AC45+1),AC45+1,"")))</f>
        <v/>
      </c>
      <c r="AD46" s="44" t="str">
        <f>IF(COUNTIF(祝日一覧!$E$2:$E$142,AC46),"○",IF(AG46&lt;&gt;"","○",""))</f>
        <v/>
      </c>
      <c r="AE46" s="28"/>
      <c r="AF46" s="57" t="str">
        <f t="shared" si="80"/>
        <v/>
      </c>
      <c r="AG46" s="57"/>
      <c r="AH46" s="183"/>
      <c r="AI46" s="184"/>
      <c r="AJ46" s="9"/>
      <c r="AK46" s="199" t="s">
        <v>98</v>
      </c>
      <c r="AL46" s="199"/>
      <c r="AM46" s="9"/>
      <c r="AN46" s="9"/>
      <c r="AO46" s="20" t="str">
        <f t="shared" si="3"/>
        <v/>
      </c>
      <c r="AP46" s="21" t="str">
        <f>IF(AP45="","",IF(AP45=【別紙３】!$E$35,"",IF(MONTH(AP45)=MONTH(AP45+1),AP45+1,"")))</f>
        <v/>
      </c>
      <c r="AQ46" s="44" t="str">
        <f>IF(COUNTIF(祝日一覧!$E$2:$E$142,AP46),"○",IF(AT46&lt;&gt;"","○",""))</f>
        <v/>
      </c>
      <c r="AR46" s="28"/>
      <c r="AS46" s="57" t="str">
        <f t="shared" si="81"/>
        <v/>
      </c>
      <c r="AT46" s="57"/>
      <c r="AU46" s="183"/>
      <c r="AV46" s="184"/>
      <c r="AW46" s="9"/>
      <c r="AX46" s="199" t="s">
        <v>98</v>
      </c>
      <c r="AY46" s="199"/>
      <c r="AZ46" s="9"/>
      <c r="BA46" s="9"/>
      <c r="BB46" s="20" t="str">
        <f t="shared" si="4"/>
        <v/>
      </c>
      <c r="BC46" s="21" t="str">
        <f>IF(BC45="","",IF(BC45=【別紙３】!$E$35,"",IF(MONTH(BC45)=MONTH(BC45+1),BC45+1,"")))</f>
        <v/>
      </c>
      <c r="BD46" s="44" t="str">
        <f>IF(COUNTIF(祝日一覧!$E$2:$E$142,BC46),"○",IF(BG46&lt;&gt;"","○",""))</f>
        <v/>
      </c>
      <c r="BE46" s="28"/>
      <c r="BF46" s="57" t="str">
        <f t="shared" si="82"/>
        <v/>
      </c>
      <c r="BG46" s="57"/>
      <c r="BH46" s="183"/>
      <c r="BI46" s="184"/>
      <c r="BJ46" s="9"/>
      <c r="BK46" s="199" t="s">
        <v>98</v>
      </c>
      <c r="BL46" s="199"/>
      <c r="BM46" s="9"/>
      <c r="BN46" s="9"/>
      <c r="BO46" s="20" t="str">
        <f t="shared" si="5"/>
        <v/>
      </c>
      <c r="BP46" s="21" t="str">
        <f>IF(BP45="","",IF(BP45=【別紙３】!$E$35,"",IF(MONTH(BP45)=MONTH(BP45+1),BP45+1,"")))</f>
        <v/>
      </c>
      <c r="BQ46" s="44" t="str">
        <f>IF(COUNTIF(祝日一覧!$E$2:$E$142,BP46),"○",IF(BT46&lt;&gt;"","○",""))</f>
        <v/>
      </c>
      <c r="BR46" s="28"/>
      <c r="BS46" s="57" t="str">
        <f t="shared" si="83"/>
        <v/>
      </c>
      <c r="BT46" s="57"/>
      <c r="BU46" s="183"/>
      <c r="BV46" s="184"/>
      <c r="BW46" s="9"/>
      <c r="BX46" s="199" t="s">
        <v>98</v>
      </c>
      <c r="BY46" s="199"/>
      <c r="BZ46" s="9"/>
      <c r="CA46" s="9"/>
      <c r="CB46" s="20" t="str">
        <f t="shared" si="6"/>
        <v/>
      </c>
      <c r="CC46" s="21" t="str">
        <f>IF(CC45="","",IF(CC45=【別紙３】!$E$35,"",IF(MONTH(CC45)=MONTH(CC45+1),CC45+1,"")))</f>
        <v/>
      </c>
      <c r="CD46" s="44" t="str">
        <f>IF(COUNTIF(祝日一覧!$E$2:$E$142,CC46),"○",IF(CG46&lt;&gt;"","○",""))</f>
        <v/>
      </c>
      <c r="CE46" s="28"/>
      <c r="CF46" s="57" t="str">
        <f t="shared" si="84"/>
        <v/>
      </c>
      <c r="CG46" s="57"/>
      <c r="CH46" s="183"/>
      <c r="CI46" s="184"/>
      <c r="CJ46" s="9"/>
      <c r="CK46" s="199" t="s">
        <v>98</v>
      </c>
      <c r="CL46" s="199"/>
      <c r="CM46" s="9"/>
      <c r="CN46" s="9"/>
      <c r="CO46" s="20" t="str">
        <f t="shared" si="7"/>
        <v/>
      </c>
      <c r="CP46" s="21" t="str">
        <f>IF(CP45="","",IF(CP45=【別紙３】!$E$35,"",IF(MONTH(CP45)=MONTH(CP45+1),CP45+1,"")))</f>
        <v/>
      </c>
      <c r="CQ46" s="44" t="str">
        <f>IF(COUNTIF(祝日一覧!$E$2:$E$142,CP46),"○",IF(CT46&lt;&gt;"","○",""))</f>
        <v/>
      </c>
      <c r="CR46" s="28"/>
      <c r="CS46" s="57" t="str">
        <f t="shared" si="85"/>
        <v/>
      </c>
      <c r="CT46" s="57"/>
      <c r="CU46" s="183"/>
      <c r="CV46" s="184"/>
      <c r="CW46" s="9"/>
      <c r="CX46" s="199" t="s">
        <v>98</v>
      </c>
      <c r="CY46" s="199"/>
      <c r="CZ46" s="9"/>
      <c r="DA46" s="9"/>
      <c r="DB46" s="20" t="str">
        <f t="shared" si="8"/>
        <v/>
      </c>
      <c r="DC46" s="21" t="str">
        <f>IF(DC45="","",IF(DC45=【別紙３】!$E$35,"",IF(MONTH(DC45)=MONTH(DC45+1),DC45+1,"")))</f>
        <v/>
      </c>
      <c r="DD46" s="44" t="str">
        <f>IF(COUNTIF(祝日一覧!$E$2:$E$142,DC46),"○",IF(DG46&lt;&gt;"","○",""))</f>
        <v/>
      </c>
      <c r="DE46" s="28"/>
      <c r="DF46" s="57" t="str">
        <f t="shared" si="86"/>
        <v/>
      </c>
      <c r="DG46" s="57"/>
      <c r="DH46" s="183"/>
      <c r="DI46" s="184"/>
      <c r="DJ46" s="9"/>
      <c r="DK46" s="199" t="s">
        <v>98</v>
      </c>
      <c r="DL46" s="199"/>
      <c r="DM46" s="9"/>
      <c r="DN46" s="9"/>
      <c r="DO46" s="20" t="str">
        <f t="shared" si="9"/>
        <v/>
      </c>
      <c r="DP46" s="21" t="str">
        <f>IF(DP45="","",IF(DP45=【別紙３】!$E$35,"",IF(MONTH(DP45)=MONTH(DP45+1),DP45+1,"")))</f>
        <v/>
      </c>
      <c r="DQ46" s="44" t="str">
        <f>IF(COUNTIF(祝日一覧!$E$2:$E$142,DP46),"○",IF(DT46&lt;&gt;"","○",""))</f>
        <v/>
      </c>
      <c r="DR46" s="28"/>
      <c r="DS46" s="57" t="str">
        <f t="shared" si="87"/>
        <v/>
      </c>
      <c r="DT46" s="57"/>
      <c r="DU46" s="183"/>
      <c r="DV46" s="184"/>
      <c r="DW46" s="9"/>
      <c r="DX46" s="199" t="s">
        <v>98</v>
      </c>
      <c r="DY46" s="199"/>
      <c r="DZ46" s="9"/>
      <c r="EA46" s="9"/>
      <c r="EB46" s="20" t="str">
        <f t="shared" si="10"/>
        <v/>
      </c>
      <c r="EC46" s="21" t="str">
        <f>IF(EC45="","",IF(EC45=【別紙３】!$E$35,"",IF(MONTH(EC45)=MONTH(EC45+1),EC45+1,"")))</f>
        <v/>
      </c>
      <c r="ED46" s="44" t="str">
        <f>IF(COUNTIF(祝日一覧!$E$2:$E$142,EC46),"○",IF(EG46&lt;&gt;"","○",""))</f>
        <v/>
      </c>
      <c r="EE46" s="28"/>
      <c r="EF46" s="57" t="str">
        <f t="shared" si="88"/>
        <v/>
      </c>
      <c r="EG46" s="57"/>
      <c r="EH46" s="183"/>
      <c r="EI46" s="184"/>
      <c r="EJ46" s="9"/>
      <c r="EK46" s="199" t="s">
        <v>98</v>
      </c>
      <c r="EL46" s="199"/>
      <c r="EM46" s="9"/>
      <c r="EN46" s="9"/>
      <c r="EO46" s="20" t="str">
        <f t="shared" si="11"/>
        <v/>
      </c>
      <c r="EP46" s="21" t="str">
        <f>IF(EP45="","",IF(EP45=【別紙３】!$E$35,"",IF(MONTH(EP45)=MONTH(EP45+1),EP45+1,"")))</f>
        <v/>
      </c>
      <c r="EQ46" s="44" t="str">
        <f>IF(COUNTIF(祝日一覧!$E$2:$E$142,EP46),"○",IF(ET46&lt;&gt;"","○",""))</f>
        <v/>
      </c>
      <c r="ER46" s="28"/>
      <c r="ES46" s="57" t="str">
        <f t="shared" si="89"/>
        <v/>
      </c>
      <c r="ET46" s="57"/>
      <c r="EU46" s="183"/>
      <c r="EV46" s="184"/>
      <c r="EW46" s="9"/>
      <c r="EX46" s="199" t="s">
        <v>98</v>
      </c>
      <c r="EY46" s="199"/>
      <c r="EZ46" s="9"/>
      <c r="FA46" s="9"/>
      <c r="FB46" s="20" t="str">
        <f t="shared" si="12"/>
        <v/>
      </c>
      <c r="FC46" s="21" t="str">
        <f>IF(FC45="","",IF(FC45=【別紙３】!$E$35,"",IF(MONTH(FC45)=MONTH(FC45+1),FC45+1,"")))</f>
        <v/>
      </c>
      <c r="FD46" s="44" t="str">
        <f>IF(COUNTIF(祝日一覧!$E$2:$E$142,FC46),"○",IF(FG46&lt;&gt;"","○",""))</f>
        <v/>
      </c>
      <c r="FE46" s="28"/>
      <c r="FF46" s="57" t="str">
        <f t="shared" si="90"/>
        <v/>
      </c>
      <c r="FG46" s="57"/>
      <c r="FH46" s="183"/>
      <c r="FI46" s="184"/>
      <c r="FJ46" s="9"/>
      <c r="FK46" s="199" t="s">
        <v>98</v>
      </c>
      <c r="FL46" s="199"/>
      <c r="FM46" s="9"/>
      <c r="FN46" s="9"/>
      <c r="FO46" s="20" t="str">
        <f t="shared" si="13"/>
        <v/>
      </c>
      <c r="FP46" s="21" t="str">
        <f>IF(FP45="","",IF(FP45=【別紙３】!$E$35,"",IF(MONTH(FP45)=MONTH(FP45+1),FP45+1,"")))</f>
        <v/>
      </c>
      <c r="FQ46" s="44" t="str">
        <f>IF(COUNTIF(祝日一覧!$E$2:$E$142,FP46),"○",IF(FT46&lt;&gt;"","○",""))</f>
        <v/>
      </c>
      <c r="FR46" s="28"/>
      <c r="FS46" s="57" t="str">
        <f t="shared" si="91"/>
        <v/>
      </c>
      <c r="FT46" s="57"/>
      <c r="FU46" s="183"/>
      <c r="FV46" s="184"/>
      <c r="FW46" s="9"/>
      <c r="FX46" s="199" t="s">
        <v>98</v>
      </c>
      <c r="FY46" s="199"/>
      <c r="FZ46" s="9"/>
      <c r="GA46" s="9"/>
      <c r="GB46" s="20" t="str">
        <f t="shared" si="14"/>
        <v/>
      </c>
      <c r="GC46" s="21" t="str">
        <f>IF(GC45="","",IF(GC45=【別紙３】!$E$35,"",IF(MONTH(GC45)=MONTH(GC45+1),GC45+1,"")))</f>
        <v/>
      </c>
      <c r="GD46" s="44" t="str">
        <f>IF(COUNTIF(祝日一覧!$E$2:$E$142,GC46),"○",IF(GG46&lt;&gt;"","○",""))</f>
        <v/>
      </c>
      <c r="GE46" s="28"/>
      <c r="GF46" s="57" t="str">
        <f t="shared" si="92"/>
        <v/>
      </c>
      <c r="GG46" s="57"/>
      <c r="GH46" s="183"/>
      <c r="GI46" s="184"/>
      <c r="GJ46" s="9"/>
      <c r="GK46" s="199" t="s">
        <v>98</v>
      </c>
      <c r="GL46" s="199"/>
      <c r="GM46" s="9"/>
      <c r="GN46" s="9"/>
      <c r="GO46" s="20" t="str">
        <f t="shared" si="15"/>
        <v/>
      </c>
      <c r="GP46" s="21" t="str">
        <f>IF(GP45="","",IF(GP45=【別紙３】!$E$35,"",IF(MONTH(GP45)=MONTH(GP45+1),GP45+1,"")))</f>
        <v/>
      </c>
      <c r="GQ46" s="44" t="str">
        <f>IF(COUNTIF(祝日一覧!$E$2:$E$142,GP46),"○",IF(GT46&lt;&gt;"","○",""))</f>
        <v/>
      </c>
      <c r="GR46" s="28"/>
      <c r="GS46" s="57" t="str">
        <f t="shared" si="93"/>
        <v/>
      </c>
      <c r="GT46" s="57"/>
      <c r="GU46" s="183"/>
      <c r="GV46" s="184"/>
      <c r="GW46" s="9"/>
      <c r="GX46" s="199" t="s">
        <v>98</v>
      </c>
      <c r="GY46" s="199"/>
      <c r="GZ46" s="9"/>
      <c r="HA46" s="9"/>
      <c r="HB46" s="20" t="str">
        <f t="shared" si="16"/>
        <v/>
      </c>
      <c r="HC46" s="21" t="str">
        <f>IF(HC45="","",IF(HC45=【別紙３】!$E$35,"",IF(MONTH(HC45)=MONTH(HC45+1),HC45+1,"")))</f>
        <v/>
      </c>
      <c r="HD46" s="44" t="str">
        <f>IF(COUNTIF(祝日一覧!$E$2:$E$142,HC46),"○",IF(HG46&lt;&gt;"","○",""))</f>
        <v/>
      </c>
      <c r="HE46" s="28"/>
      <c r="HF46" s="57" t="str">
        <f t="shared" si="94"/>
        <v/>
      </c>
      <c r="HG46" s="57"/>
      <c r="HH46" s="183"/>
      <c r="HI46" s="184"/>
      <c r="HJ46" s="9"/>
      <c r="HK46" s="199" t="s">
        <v>98</v>
      </c>
      <c r="HL46" s="199"/>
      <c r="HM46" s="9"/>
      <c r="HN46" s="9"/>
      <c r="HO46" s="20" t="str">
        <f t="shared" si="17"/>
        <v/>
      </c>
      <c r="HP46" s="21" t="str">
        <f>IF(HP45="","",IF(HP45=【別紙３】!$E$35,"",IF(MONTH(HP45)=MONTH(HP45+1),HP45+1,"")))</f>
        <v/>
      </c>
      <c r="HQ46" s="44" t="str">
        <f>IF(COUNTIF(祝日一覧!$E$2:$E$142,HP46),"○",IF(HT46&lt;&gt;"","○",""))</f>
        <v/>
      </c>
      <c r="HR46" s="28"/>
      <c r="HS46" s="57" t="str">
        <f t="shared" si="95"/>
        <v/>
      </c>
      <c r="HT46" s="57"/>
      <c r="HU46" s="183"/>
      <c r="HV46" s="184"/>
      <c r="HW46" s="9"/>
      <c r="HX46" s="199" t="s">
        <v>98</v>
      </c>
      <c r="HY46" s="199"/>
      <c r="HZ46" s="9"/>
      <c r="IA46" s="9"/>
      <c r="IB46" s="20" t="str">
        <f t="shared" si="18"/>
        <v/>
      </c>
      <c r="IC46" s="21" t="str">
        <f>IF(IC45="","",IF(IC45=【別紙３】!$E$35,"",IF(MONTH(IC45)=MONTH(IC45+1),IC45+1,"")))</f>
        <v/>
      </c>
      <c r="ID46" s="44" t="str">
        <f>IF(COUNTIF(祝日一覧!$E$2:$E$142,IC46),"○",IF(IG46&lt;&gt;"","○",""))</f>
        <v/>
      </c>
      <c r="IE46" s="28"/>
      <c r="IF46" s="57" t="str">
        <f t="shared" si="96"/>
        <v/>
      </c>
      <c r="IG46" s="57"/>
      <c r="IH46" s="183"/>
      <c r="II46" s="184"/>
      <c r="IJ46" s="9"/>
      <c r="IK46" s="199" t="s">
        <v>98</v>
      </c>
      <c r="IL46" s="199"/>
      <c r="IM46" s="9"/>
      <c r="IN46" s="9"/>
      <c r="IO46" s="20" t="str">
        <f t="shared" si="19"/>
        <v/>
      </c>
      <c r="IP46" s="21" t="str">
        <f>IF(IP45="","",IF(IP45=【別紙３】!$E$35,"",IF(MONTH(IP45)=MONTH(IP45+1),IP45+1,"")))</f>
        <v/>
      </c>
      <c r="IQ46" s="44" t="str">
        <f>IF(COUNTIF(祝日一覧!$E$2:$E$142,IP46),"○",IF(IT46&lt;&gt;"","○",""))</f>
        <v/>
      </c>
      <c r="IR46" s="28"/>
      <c r="IS46" s="57" t="str">
        <f t="shared" si="97"/>
        <v/>
      </c>
      <c r="IT46" s="57"/>
      <c r="IU46" s="183"/>
      <c r="IV46" s="184"/>
      <c r="IW46" s="9"/>
      <c r="IX46" s="199" t="s">
        <v>98</v>
      </c>
      <c r="IY46" s="199"/>
      <c r="IZ46" s="9"/>
      <c r="JA46" s="9"/>
      <c r="JB46" s="20" t="str">
        <f t="shared" si="20"/>
        <v/>
      </c>
      <c r="JC46" s="21" t="str">
        <f>IF(JC45="","",IF(JC45=【別紙３】!$E$35,"",IF(MONTH(JC45)=MONTH(JC45+1),JC45+1,"")))</f>
        <v/>
      </c>
      <c r="JD46" s="44" t="str">
        <f>IF(COUNTIF(祝日一覧!$E$2:$E$142,JC46),"○",IF(JG46&lt;&gt;"","○",""))</f>
        <v/>
      </c>
      <c r="JE46" s="28"/>
      <c r="JF46" s="57" t="str">
        <f t="shared" si="98"/>
        <v/>
      </c>
      <c r="JG46" s="57"/>
      <c r="JH46" s="183"/>
      <c r="JI46" s="184"/>
      <c r="JJ46" s="9"/>
      <c r="JK46" s="199" t="s">
        <v>98</v>
      </c>
      <c r="JL46" s="199"/>
      <c r="JM46" s="9"/>
      <c r="JN46" s="9"/>
      <c r="JO46" s="20" t="str">
        <f t="shared" si="21"/>
        <v/>
      </c>
      <c r="JP46" s="21" t="str">
        <f>IF(JP45="","",IF(JP45=【別紙３】!$E$35,"",IF(MONTH(JP45)=MONTH(JP45+1),JP45+1,"")))</f>
        <v/>
      </c>
      <c r="JQ46" s="44" t="str">
        <f>IF(COUNTIF(祝日一覧!$E$2:$E$142,JP46),"○",IF(JT46&lt;&gt;"","○",""))</f>
        <v/>
      </c>
      <c r="JR46" s="28"/>
      <c r="JS46" s="57" t="str">
        <f t="shared" si="99"/>
        <v/>
      </c>
      <c r="JT46" s="57"/>
      <c r="JU46" s="183"/>
      <c r="JV46" s="184"/>
      <c r="JW46" s="9"/>
      <c r="JX46" s="199" t="s">
        <v>98</v>
      </c>
      <c r="JY46" s="199"/>
      <c r="JZ46" s="9"/>
      <c r="KA46" s="9"/>
      <c r="KB46" s="20" t="str">
        <f t="shared" si="22"/>
        <v/>
      </c>
      <c r="KC46" s="21" t="str">
        <f>IF(KC45="","",IF(KC45=【別紙３】!$E$35,"",IF(MONTH(KC45)=MONTH(KC45+1),KC45+1,"")))</f>
        <v/>
      </c>
      <c r="KD46" s="44" t="str">
        <f>IF(COUNTIF(祝日一覧!$E$2:$E$142,KC46),"○",IF(KG46&lt;&gt;"","○",""))</f>
        <v/>
      </c>
      <c r="KE46" s="28"/>
      <c r="KF46" s="57" t="str">
        <f t="shared" si="100"/>
        <v/>
      </c>
      <c r="KG46" s="57"/>
      <c r="KH46" s="183"/>
      <c r="KI46" s="184"/>
      <c r="KJ46" s="9"/>
      <c r="KK46" s="199" t="s">
        <v>98</v>
      </c>
      <c r="KL46" s="199"/>
      <c r="KM46" s="9"/>
      <c r="KN46" s="9"/>
      <c r="KO46" s="20" t="str">
        <f t="shared" si="23"/>
        <v/>
      </c>
      <c r="KP46" s="21" t="str">
        <f>IF(KP45="","",IF(KP45=【別紙３】!$E$35,"",IF(MONTH(KP45)=MONTH(KP45+1),KP45+1,"")))</f>
        <v/>
      </c>
      <c r="KQ46" s="44" t="str">
        <f>IF(COUNTIF(祝日一覧!$E$2:$E$142,KP46),"○",IF(KT46&lt;&gt;"","○",""))</f>
        <v/>
      </c>
      <c r="KR46" s="28"/>
      <c r="KS46" s="57" t="str">
        <f t="shared" si="101"/>
        <v/>
      </c>
      <c r="KT46" s="57"/>
      <c r="KU46" s="183"/>
      <c r="KV46" s="184"/>
      <c r="KW46" s="9"/>
      <c r="KX46" s="199" t="s">
        <v>98</v>
      </c>
      <c r="KY46" s="199"/>
      <c r="KZ46" s="9"/>
      <c r="LA46" s="9"/>
      <c r="LB46" s="20" t="str">
        <f t="shared" si="24"/>
        <v/>
      </c>
      <c r="LC46" s="21" t="str">
        <f>IF(LC45="","",IF(LC45=【別紙３】!$E$35,"",IF(MONTH(LC45)=MONTH(LC45+1),LC45+1,"")))</f>
        <v/>
      </c>
      <c r="LD46" s="44" t="str">
        <f>IF(COUNTIF(祝日一覧!$E$2:$E$142,LC46),"○",IF(LG46&lt;&gt;"","○",""))</f>
        <v/>
      </c>
      <c r="LE46" s="28"/>
      <c r="LF46" s="57" t="str">
        <f t="shared" si="102"/>
        <v/>
      </c>
      <c r="LG46" s="57"/>
      <c r="LH46" s="183"/>
      <c r="LI46" s="184"/>
      <c r="LJ46" s="9"/>
      <c r="LK46" s="199" t="s">
        <v>98</v>
      </c>
      <c r="LL46" s="199"/>
      <c r="LM46" s="9"/>
      <c r="LN46" s="9"/>
      <c r="LO46" s="20" t="str">
        <f t="shared" si="25"/>
        <v/>
      </c>
      <c r="LP46" s="21" t="str">
        <f>IF(LP45="","",IF(LP45=【別紙３】!$E$35,"",IF(MONTH(LP45)=MONTH(LP45+1),LP45+1,"")))</f>
        <v/>
      </c>
      <c r="LQ46" s="44" t="str">
        <f>IF(COUNTIF(祝日一覧!$E$2:$E$142,LP46),"○",IF(LT46&lt;&gt;"","○",""))</f>
        <v/>
      </c>
      <c r="LR46" s="28"/>
      <c r="LS46" s="57" t="str">
        <f t="shared" si="103"/>
        <v/>
      </c>
      <c r="LT46" s="57"/>
      <c r="LU46" s="183"/>
      <c r="LV46" s="184"/>
      <c r="LW46" s="9"/>
      <c r="LX46" s="199" t="s">
        <v>98</v>
      </c>
      <c r="LY46" s="199"/>
      <c r="LZ46" s="9"/>
      <c r="MA46" s="9"/>
      <c r="MB46" s="20" t="str">
        <f t="shared" si="26"/>
        <v/>
      </c>
      <c r="MC46" s="21" t="str">
        <f>IF(MC45="","",IF(MC45=【別紙３】!$E$35,"",IF(MONTH(MC45)=MONTH(MC45+1),MC45+1,"")))</f>
        <v/>
      </c>
      <c r="MD46" s="44" t="str">
        <f>IF(COUNTIF(祝日一覧!$E$2:$E$142,MC46),"○",IF(MG46&lt;&gt;"","○",""))</f>
        <v/>
      </c>
      <c r="ME46" s="28"/>
      <c r="MF46" s="57" t="str">
        <f t="shared" si="104"/>
        <v/>
      </c>
      <c r="MG46" s="57"/>
      <c r="MH46" s="183"/>
      <c r="MI46" s="184"/>
      <c r="MJ46" s="9"/>
      <c r="MK46" s="199" t="s">
        <v>98</v>
      </c>
      <c r="ML46" s="199"/>
      <c r="MM46" s="9"/>
      <c r="MN46" s="9"/>
      <c r="MO46" s="20" t="str">
        <f t="shared" si="27"/>
        <v/>
      </c>
      <c r="MP46" s="21" t="str">
        <f>IF(MP45="","",IF(MP45=【別紙３】!$E$35,"",IF(MONTH(MP45)=MONTH(MP45+1),MP45+1,"")))</f>
        <v/>
      </c>
      <c r="MQ46" s="44" t="str">
        <f>IF(COUNTIF(祝日一覧!$E$2:$E$142,MP46),"○",IF(MT46&lt;&gt;"","○",""))</f>
        <v/>
      </c>
      <c r="MR46" s="28"/>
      <c r="MS46" s="57" t="str">
        <f t="shared" si="105"/>
        <v/>
      </c>
      <c r="MT46" s="57"/>
      <c r="MU46" s="183"/>
      <c r="MV46" s="184"/>
      <c r="MW46" s="9"/>
      <c r="MX46" s="199" t="s">
        <v>98</v>
      </c>
      <c r="MY46" s="199"/>
      <c r="MZ46" s="9"/>
      <c r="NA46" s="9"/>
      <c r="NB46" s="20" t="str">
        <f t="shared" si="28"/>
        <v/>
      </c>
      <c r="NC46" s="21" t="str">
        <f>IF(NC45="","",IF(NC45=【別紙３】!$E$35,"",IF(MONTH(NC45)=MONTH(NC45+1),NC45+1,"")))</f>
        <v/>
      </c>
      <c r="ND46" s="44" t="str">
        <f>IF(COUNTIF(祝日一覧!$E$2:$E$142,NC46),"○",IF(NG46&lt;&gt;"","○",""))</f>
        <v/>
      </c>
      <c r="NE46" s="28"/>
      <c r="NF46" s="57" t="str">
        <f t="shared" si="106"/>
        <v/>
      </c>
      <c r="NG46" s="57"/>
      <c r="NH46" s="183"/>
      <c r="NI46" s="184"/>
      <c r="NJ46" s="9"/>
      <c r="NK46" s="199" t="s">
        <v>98</v>
      </c>
      <c r="NL46" s="199"/>
      <c r="NM46" s="9"/>
      <c r="NN46" s="9"/>
      <c r="NO46" s="20" t="str">
        <f t="shared" si="29"/>
        <v/>
      </c>
      <c r="NP46" s="21" t="str">
        <f>IF(NP45="","",IF(NP45=【別紙３】!$E$35,"",IF(MONTH(NP45)=MONTH(NP45+1),NP45+1,"")))</f>
        <v/>
      </c>
      <c r="NQ46" s="44" t="str">
        <f>IF(COUNTIF(祝日一覧!$E$2:$E$142,NP46),"○",IF(NT46&lt;&gt;"","○",""))</f>
        <v/>
      </c>
      <c r="NR46" s="28"/>
      <c r="NS46" s="57" t="str">
        <f t="shared" si="107"/>
        <v/>
      </c>
      <c r="NT46" s="57"/>
      <c r="NU46" s="183"/>
      <c r="NV46" s="184"/>
      <c r="NW46" s="9"/>
      <c r="NX46" s="199" t="s">
        <v>98</v>
      </c>
      <c r="NY46" s="199"/>
      <c r="NZ46" s="9"/>
      <c r="OA46" s="9"/>
      <c r="OB46" s="20" t="str">
        <f t="shared" si="30"/>
        <v/>
      </c>
      <c r="OC46" s="21" t="str">
        <f>IF(OC45="","",IF(OC45=【別紙３】!$E$35,"",IF(MONTH(OC45)=MONTH(OC45+1),OC45+1,"")))</f>
        <v/>
      </c>
      <c r="OD46" s="44" t="str">
        <f>IF(COUNTIF(祝日一覧!$E$2:$E$142,OC46),"○",IF(OG46&lt;&gt;"","○",""))</f>
        <v/>
      </c>
      <c r="OE46" s="28"/>
      <c r="OF46" s="57" t="str">
        <f t="shared" si="108"/>
        <v/>
      </c>
      <c r="OG46" s="57"/>
      <c r="OH46" s="183"/>
      <c r="OI46" s="184"/>
      <c r="OJ46" s="9"/>
      <c r="OK46" s="199" t="s">
        <v>98</v>
      </c>
      <c r="OL46" s="199"/>
      <c r="OM46" s="9"/>
      <c r="ON46" s="9"/>
      <c r="OO46" s="20" t="str">
        <f t="shared" si="31"/>
        <v/>
      </c>
      <c r="OP46" s="21" t="str">
        <f>IF(OP45="","",IF(OP45=【別紙３】!$E$35,"",IF(MONTH(OP45)=MONTH(OP45+1),OP45+1,"")))</f>
        <v/>
      </c>
      <c r="OQ46" s="44" t="str">
        <f>IF(COUNTIF(祝日一覧!$E$2:$E$142,OP46),"○",IF(OT46&lt;&gt;"","○",""))</f>
        <v/>
      </c>
      <c r="OR46" s="28"/>
      <c r="OS46" s="57" t="str">
        <f t="shared" si="109"/>
        <v/>
      </c>
      <c r="OT46" s="57"/>
      <c r="OU46" s="183"/>
      <c r="OV46" s="184"/>
      <c r="OW46" s="9"/>
      <c r="OX46" s="199" t="s">
        <v>98</v>
      </c>
      <c r="OY46" s="199"/>
      <c r="OZ46" s="9"/>
      <c r="PA46" s="9"/>
      <c r="PB46" s="20" t="str">
        <f t="shared" si="32"/>
        <v/>
      </c>
      <c r="PC46" s="21" t="str">
        <f>IF(PC45="","",IF(PC45=【別紙３】!$E$35,"",IF(MONTH(PC45)=MONTH(PC45+1),PC45+1,"")))</f>
        <v/>
      </c>
      <c r="PD46" s="44" t="str">
        <f>IF(COUNTIF(祝日一覧!$E$2:$E$142,PC46),"○",IF(PG46&lt;&gt;"","○",""))</f>
        <v/>
      </c>
      <c r="PE46" s="28"/>
      <c r="PF46" s="57" t="str">
        <f t="shared" si="110"/>
        <v/>
      </c>
      <c r="PG46" s="57"/>
      <c r="PH46" s="183"/>
      <c r="PI46" s="184"/>
      <c r="PJ46" s="9"/>
      <c r="PK46" s="199" t="s">
        <v>98</v>
      </c>
      <c r="PL46" s="199"/>
      <c r="PM46" s="9"/>
      <c r="PN46" s="9"/>
      <c r="PO46" s="20" t="str">
        <f t="shared" si="33"/>
        <v/>
      </c>
      <c r="PP46" s="21" t="str">
        <f>IF(PP45="","",IF(PP45=【別紙３】!$E$35,"",IF(MONTH(PP45)=MONTH(PP45+1),PP45+1,"")))</f>
        <v/>
      </c>
      <c r="PQ46" s="44" t="str">
        <f>IF(COUNTIF(祝日一覧!$E$2:$E$142,PP46),"○",IF(PT46&lt;&gt;"","○",""))</f>
        <v/>
      </c>
      <c r="PR46" s="28"/>
      <c r="PS46" s="57" t="str">
        <f t="shared" si="111"/>
        <v/>
      </c>
      <c r="PT46" s="57"/>
      <c r="PU46" s="183"/>
      <c r="PV46" s="184"/>
      <c r="PW46" s="9"/>
      <c r="PX46" s="199" t="s">
        <v>98</v>
      </c>
      <c r="PY46" s="199"/>
      <c r="PZ46" s="9"/>
      <c r="QA46" s="9"/>
      <c r="QB46" s="20" t="str">
        <f t="shared" si="34"/>
        <v/>
      </c>
      <c r="QC46" s="21" t="str">
        <f>IF(QC45="","",IF(QC45=【別紙３】!$E$35,"",IF(MONTH(QC45)=MONTH(QC45+1),QC45+1,"")))</f>
        <v/>
      </c>
      <c r="QD46" s="44" t="str">
        <f>IF(COUNTIF(祝日一覧!$E$2:$E$142,QC46),"○",IF(QG46&lt;&gt;"","○",""))</f>
        <v/>
      </c>
      <c r="QE46" s="28"/>
      <c r="QF46" s="57" t="str">
        <f t="shared" si="112"/>
        <v/>
      </c>
      <c r="QG46" s="57"/>
      <c r="QH46" s="183"/>
      <c r="QI46" s="184"/>
      <c r="QJ46" s="9"/>
      <c r="QK46" s="199" t="s">
        <v>98</v>
      </c>
      <c r="QL46" s="199"/>
      <c r="QM46" s="9"/>
      <c r="QN46" s="9"/>
      <c r="QO46" s="20" t="str">
        <f t="shared" si="35"/>
        <v/>
      </c>
      <c r="QP46" s="21" t="str">
        <f>IF(QP45="","",IF(QP45=【別紙３】!$E$35,"",IF(MONTH(QP45)=MONTH(QP45+1),QP45+1,"")))</f>
        <v/>
      </c>
      <c r="QQ46" s="44" t="str">
        <f>IF(COUNTIF(祝日一覧!$E$2:$E$142,QP46),"○",IF(QT46&lt;&gt;"","○",""))</f>
        <v/>
      </c>
      <c r="QR46" s="28"/>
      <c r="QS46" s="57" t="str">
        <f t="shared" si="113"/>
        <v/>
      </c>
      <c r="QT46" s="57"/>
      <c r="QU46" s="183"/>
      <c r="QV46" s="184"/>
      <c r="QW46" s="9"/>
      <c r="QX46" s="199" t="s">
        <v>98</v>
      </c>
      <c r="QY46" s="199"/>
      <c r="QZ46" s="9"/>
      <c r="RA46" s="9"/>
      <c r="RB46" s="20" t="str">
        <f t="shared" si="36"/>
        <v/>
      </c>
      <c r="RC46" s="21" t="str">
        <f>IF(RC45="","",IF(RC45=【別紙３】!$E$35,"",IF(MONTH(RC45)=MONTH(RC45+1),RC45+1,"")))</f>
        <v/>
      </c>
      <c r="RD46" s="44" t="str">
        <f>IF(COUNTIF(祝日一覧!$E$2:$E$142,RC46),"○",IF(RG46&lt;&gt;"","○",""))</f>
        <v/>
      </c>
      <c r="RE46" s="28"/>
      <c r="RF46" s="57" t="str">
        <f t="shared" si="114"/>
        <v/>
      </c>
      <c r="RG46" s="57"/>
      <c r="RH46" s="183"/>
      <c r="RI46" s="184"/>
      <c r="RJ46" s="9"/>
      <c r="RK46" s="199" t="s">
        <v>98</v>
      </c>
      <c r="RL46" s="199"/>
      <c r="RM46" s="9"/>
      <c r="RN46" s="9"/>
      <c r="RO46" s="20" t="str">
        <f t="shared" si="37"/>
        <v/>
      </c>
      <c r="RP46" s="21" t="str">
        <f>IF(RP45="","",IF(RP45=【別紙３】!$E$35,"",IF(MONTH(RP45)=MONTH(RP45+1),RP45+1,"")))</f>
        <v/>
      </c>
      <c r="RQ46" s="44" t="str">
        <f>IF(COUNTIF(祝日一覧!$E$2:$E$142,RP46),"○",IF(RT46&lt;&gt;"","○",""))</f>
        <v/>
      </c>
      <c r="RR46" s="28"/>
      <c r="RS46" s="57" t="str">
        <f t="shared" si="115"/>
        <v/>
      </c>
      <c r="RT46" s="57"/>
      <c r="RU46" s="183"/>
      <c r="RV46" s="184"/>
      <c r="RW46" s="9"/>
      <c r="RX46" s="199" t="s">
        <v>98</v>
      </c>
      <c r="RY46" s="199"/>
      <c r="RZ46" s="9"/>
      <c r="SA46" s="9"/>
      <c r="SB46" s="20" t="str">
        <f t="shared" si="38"/>
        <v/>
      </c>
      <c r="SC46" s="21" t="str">
        <f>IF(SC45="","",IF(SC45=【別紙３】!$E$35,"",IF(MONTH(SC45)=MONTH(SC45+1),SC45+1,"")))</f>
        <v/>
      </c>
      <c r="SD46" s="44" t="str">
        <f>IF(COUNTIF(祝日一覧!$E$2:$E$142,SC46),"○",IF(SG46&lt;&gt;"","○",""))</f>
        <v/>
      </c>
      <c r="SE46" s="28"/>
      <c r="SF46" s="57" t="str">
        <f t="shared" si="116"/>
        <v/>
      </c>
      <c r="SG46" s="57"/>
      <c r="SH46" s="183"/>
      <c r="SI46" s="184"/>
      <c r="SJ46" s="9"/>
      <c r="SK46" s="199" t="s">
        <v>98</v>
      </c>
      <c r="SL46" s="199"/>
      <c r="SM46" s="9"/>
    </row>
    <row r="47" spans="1:507" s="64" customFormat="1" ht="15.6" customHeight="1">
      <c r="A47" s="10"/>
      <c r="B47" s="118"/>
      <c r="C47" s="118"/>
      <c r="D47" s="118"/>
      <c r="E47" s="118"/>
      <c r="F47" s="118"/>
      <c r="G47" s="118"/>
      <c r="H47" s="119">
        <v>1</v>
      </c>
      <c r="I47" s="120"/>
      <c r="J47" s="10"/>
      <c r="K47" s="199"/>
      <c r="L47" s="199"/>
      <c r="M47" s="10"/>
      <c r="N47" s="10"/>
      <c r="O47" s="118"/>
      <c r="P47" s="118"/>
      <c r="Q47" s="118"/>
      <c r="R47" s="118"/>
      <c r="S47" s="118"/>
      <c r="T47" s="118"/>
      <c r="U47" s="121">
        <f>H47+1</f>
        <v>2</v>
      </c>
      <c r="V47" s="10"/>
      <c r="W47" s="10"/>
      <c r="X47" s="199"/>
      <c r="Y47" s="199"/>
      <c r="Z47" s="10"/>
      <c r="AA47" s="10"/>
      <c r="AB47" s="118"/>
      <c r="AC47" s="118"/>
      <c r="AD47" s="118"/>
      <c r="AE47" s="118"/>
      <c r="AF47" s="118"/>
      <c r="AG47" s="118"/>
      <c r="AH47" s="121">
        <f>U47+1</f>
        <v>3</v>
      </c>
      <c r="AI47" s="10"/>
      <c r="AJ47" s="10"/>
      <c r="AK47" s="199"/>
      <c r="AL47" s="199"/>
      <c r="AM47" s="10"/>
      <c r="AN47" s="10"/>
      <c r="AO47" s="118"/>
      <c r="AP47" s="118"/>
      <c r="AQ47" s="118"/>
      <c r="AR47" s="118"/>
      <c r="AS47" s="118"/>
      <c r="AT47" s="118"/>
      <c r="AU47" s="121">
        <f>AH47+1</f>
        <v>4</v>
      </c>
      <c r="AV47" s="10"/>
      <c r="AW47" s="10"/>
      <c r="AX47" s="199"/>
      <c r="AY47" s="199"/>
      <c r="AZ47" s="10"/>
      <c r="BA47" s="10"/>
      <c r="BB47" s="118"/>
      <c r="BC47" s="118"/>
      <c r="BD47" s="118"/>
      <c r="BE47" s="118"/>
      <c r="BF47" s="118"/>
      <c r="BG47" s="118"/>
      <c r="BH47" s="121">
        <f>AU47+1</f>
        <v>5</v>
      </c>
      <c r="BI47" s="10"/>
      <c r="BJ47" s="10"/>
      <c r="BK47" s="199"/>
      <c r="BL47" s="199"/>
      <c r="BM47" s="10"/>
      <c r="BN47" s="10"/>
      <c r="BO47" s="118"/>
      <c r="BP47" s="118"/>
      <c r="BQ47" s="118"/>
      <c r="BR47" s="118"/>
      <c r="BS47" s="118"/>
      <c r="BT47" s="118"/>
      <c r="BU47" s="121">
        <f>BH47+1</f>
        <v>6</v>
      </c>
      <c r="BV47" s="10"/>
      <c r="BW47" s="10"/>
      <c r="BX47" s="199"/>
      <c r="BY47" s="199"/>
      <c r="BZ47" s="10"/>
      <c r="CA47" s="10"/>
      <c r="CB47" s="118"/>
      <c r="CC47" s="118"/>
      <c r="CD47" s="118"/>
      <c r="CE47" s="118"/>
      <c r="CF47" s="118"/>
      <c r="CG47" s="118"/>
      <c r="CH47" s="121">
        <f>BU47+1</f>
        <v>7</v>
      </c>
      <c r="CI47" s="10"/>
      <c r="CJ47" s="10"/>
      <c r="CK47" s="199"/>
      <c r="CL47" s="199"/>
      <c r="CM47" s="10"/>
      <c r="CN47" s="10"/>
      <c r="CO47" s="118"/>
      <c r="CP47" s="118"/>
      <c r="CQ47" s="118"/>
      <c r="CR47" s="118"/>
      <c r="CS47" s="118"/>
      <c r="CT47" s="118"/>
      <c r="CU47" s="121">
        <f>CH47+1</f>
        <v>8</v>
      </c>
      <c r="CV47" s="10"/>
      <c r="CW47" s="10"/>
      <c r="CX47" s="199"/>
      <c r="CY47" s="199"/>
      <c r="CZ47" s="10"/>
      <c r="DA47" s="10"/>
      <c r="DB47" s="118"/>
      <c r="DC47" s="118"/>
      <c r="DD47" s="118"/>
      <c r="DE47" s="118"/>
      <c r="DF47" s="118"/>
      <c r="DG47" s="118"/>
      <c r="DH47" s="121">
        <f>CU47+1</f>
        <v>9</v>
      </c>
      <c r="DI47" s="10"/>
      <c r="DJ47" s="10"/>
      <c r="DK47" s="199"/>
      <c r="DL47" s="199"/>
      <c r="DM47" s="10"/>
      <c r="DN47" s="10"/>
      <c r="DO47" s="118"/>
      <c r="DP47" s="118"/>
      <c r="DQ47" s="118"/>
      <c r="DR47" s="118"/>
      <c r="DS47" s="118"/>
      <c r="DT47" s="118"/>
      <c r="DU47" s="121">
        <f>DH47+1</f>
        <v>10</v>
      </c>
      <c r="DV47" s="10"/>
      <c r="DW47" s="10"/>
      <c r="DX47" s="199"/>
      <c r="DY47" s="199"/>
      <c r="DZ47" s="10"/>
      <c r="EA47" s="10"/>
      <c r="EB47" s="118"/>
      <c r="EC47" s="118"/>
      <c r="ED47" s="118"/>
      <c r="EE47" s="118"/>
      <c r="EF47" s="118"/>
      <c r="EG47" s="118"/>
      <c r="EH47" s="121">
        <f>DU47+1</f>
        <v>11</v>
      </c>
      <c r="EI47" s="10"/>
      <c r="EJ47" s="10"/>
      <c r="EK47" s="199"/>
      <c r="EL47" s="199"/>
      <c r="EM47" s="10"/>
      <c r="EN47" s="10"/>
      <c r="EO47" s="118"/>
      <c r="EP47" s="118"/>
      <c r="EQ47" s="118"/>
      <c r="ER47" s="118"/>
      <c r="ES47" s="118"/>
      <c r="ET47" s="118"/>
      <c r="EU47" s="121">
        <f>EH47+1</f>
        <v>12</v>
      </c>
      <c r="EV47" s="10"/>
      <c r="EW47" s="10"/>
      <c r="EX47" s="199"/>
      <c r="EY47" s="199"/>
      <c r="EZ47" s="10"/>
      <c r="FA47" s="10"/>
      <c r="FB47" s="118"/>
      <c r="FC47" s="118"/>
      <c r="FD47" s="118"/>
      <c r="FE47" s="118"/>
      <c r="FF47" s="118"/>
      <c r="FG47" s="118"/>
      <c r="FH47" s="121">
        <f>EU47+1</f>
        <v>13</v>
      </c>
      <c r="FI47" s="10"/>
      <c r="FJ47" s="10"/>
      <c r="FK47" s="199"/>
      <c r="FL47" s="199"/>
      <c r="FM47" s="10"/>
      <c r="FN47" s="10"/>
      <c r="FO47" s="118"/>
      <c r="FP47" s="118"/>
      <c r="FQ47" s="118"/>
      <c r="FR47" s="118"/>
      <c r="FS47" s="118"/>
      <c r="FT47" s="118"/>
      <c r="FU47" s="121">
        <f>FH47+1</f>
        <v>14</v>
      </c>
      <c r="FV47" s="10"/>
      <c r="FW47" s="10"/>
      <c r="FX47" s="199"/>
      <c r="FY47" s="199"/>
      <c r="FZ47" s="10"/>
      <c r="GA47" s="10"/>
      <c r="GB47" s="118"/>
      <c r="GC47" s="118"/>
      <c r="GD47" s="118"/>
      <c r="GE47" s="118"/>
      <c r="GF47" s="118"/>
      <c r="GG47" s="118"/>
      <c r="GH47" s="121">
        <f>FU47+1</f>
        <v>15</v>
      </c>
      <c r="GI47" s="10"/>
      <c r="GJ47" s="10"/>
      <c r="GK47" s="199"/>
      <c r="GL47" s="199"/>
      <c r="GM47" s="10"/>
      <c r="GN47" s="10"/>
      <c r="GO47" s="118"/>
      <c r="GP47" s="118"/>
      <c r="GQ47" s="118"/>
      <c r="GR47" s="118"/>
      <c r="GS47" s="118"/>
      <c r="GT47" s="118"/>
      <c r="GU47" s="121">
        <f>GH47+1</f>
        <v>16</v>
      </c>
      <c r="GV47" s="10"/>
      <c r="GW47" s="10"/>
      <c r="GX47" s="199"/>
      <c r="GY47" s="199"/>
      <c r="GZ47" s="10"/>
      <c r="HA47" s="10"/>
      <c r="HB47" s="118"/>
      <c r="HC47" s="118"/>
      <c r="HD47" s="118"/>
      <c r="HE47" s="118"/>
      <c r="HF47" s="118"/>
      <c r="HG47" s="118"/>
      <c r="HH47" s="121">
        <f>GU47+1</f>
        <v>17</v>
      </c>
      <c r="HI47" s="10"/>
      <c r="HJ47" s="10"/>
      <c r="HK47" s="199"/>
      <c r="HL47" s="199"/>
      <c r="HM47" s="10"/>
      <c r="HN47" s="10"/>
      <c r="HO47" s="118"/>
      <c r="HP47" s="118"/>
      <c r="HQ47" s="118"/>
      <c r="HR47" s="118"/>
      <c r="HS47" s="118"/>
      <c r="HT47" s="118"/>
      <c r="HU47" s="121">
        <f>HH47+1</f>
        <v>18</v>
      </c>
      <c r="HV47" s="10"/>
      <c r="HW47" s="10"/>
      <c r="HX47" s="199"/>
      <c r="HY47" s="199"/>
      <c r="HZ47" s="10"/>
      <c r="IA47" s="10"/>
      <c r="IB47" s="118"/>
      <c r="IC47" s="118"/>
      <c r="ID47" s="118"/>
      <c r="IE47" s="118"/>
      <c r="IF47" s="118"/>
      <c r="IG47" s="118"/>
      <c r="IH47" s="121">
        <f>HU47+1</f>
        <v>19</v>
      </c>
      <c r="II47" s="10"/>
      <c r="IJ47" s="10"/>
      <c r="IK47" s="199"/>
      <c r="IL47" s="199"/>
      <c r="IM47" s="10"/>
      <c r="IN47" s="10"/>
      <c r="IO47" s="118"/>
      <c r="IP47" s="118"/>
      <c r="IQ47" s="118"/>
      <c r="IR47" s="118"/>
      <c r="IS47" s="118"/>
      <c r="IT47" s="118"/>
      <c r="IU47" s="121">
        <f>IH47+1</f>
        <v>20</v>
      </c>
      <c r="IV47" s="10"/>
      <c r="IW47" s="10"/>
      <c r="IX47" s="199"/>
      <c r="IY47" s="199"/>
      <c r="IZ47" s="10"/>
      <c r="JA47" s="10"/>
      <c r="JB47" s="118"/>
      <c r="JC47" s="118"/>
      <c r="JD47" s="118"/>
      <c r="JE47" s="118"/>
      <c r="JF47" s="118"/>
      <c r="JG47" s="118"/>
      <c r="JH47" s="121">
        <f>IU47+1</f>
        <v>21</v>
      </c>
      <c r="JI47" s="10"/>
      <c r="JJ47" s="10"/>
      <c r="JK47" s="199"/>
      <c r="JL47" s="199"/>
      <c r="JM47" s="10"/>
      <c r="JN47" s="10"/>
      <c r="JO47" s="118"/>
      <c r="JP47" s="118"/>
      <c r="JQ47" s="118"/>
      <c r="JR47" s="118"/>
      <c r="JS47" s="118"/>
      <c r="JT47" s="118"/>
      <c r="JU47" s="121">
        <f>JH47+1</f>
        <v>22</v>
      </c>
      <c r="JV47" s="10"/>
      <c r="JW47" s="10"/>
      <c r="JX47" s="199"/>
      <c r="JY47" s="199"/>
      <c r="JZ47" s="10"/>
      <c r="KA47" s="10"/>
      <c r="KB47" s="118"/>
      <c r="KC47" s="118"/>
      <c r="KD47" s="118"/>
      <c r="KE47" s="118"/>
      <c r="KF47" s="118"/>
      <c r="KG47" s="118"/>
      <c r="KH47" s="121">
        <f>JU47+1</f>
        <v>23</v>
      </c>
      <c r="KI47" s="10"/>
      <c r="KJ47" s="10"/>
      <c r="KK47" s="199"/>
      <c r="KL47" s="199"/>
      <c r="KM47" s="10"/>
      <c r="KN47" s="10"/>
      <c r="KO47" s="118"/>
      <c r="KP47" s="118"/>
      <c r="KQ47" s="118"/>
      <c r="KR47" s="118"/>
      <c r="KS47" s="118"/>
      <c r="KT47" s="118"/>
      <c r="KU47" s="121">
        <f>KH47+1</f>
        <v>24</v>
      </c>
      <c r="KV47" s="10"/>
      <c r="KW47" s="10"/>
      <c r="KX47" s="199"/>
      <c r="KY47" s="199"/>
      <c r="KZ47" s="10"/>
      <c r="LA47" s="10"/>
      <c r="LB47" s="118"/>
      <c r="LC47" s="118"/>
      <c r="LD47" s="118"/>
      <c r="LE47" s="118"/>
      <c r="LF47" s="118"/>
      <c r="LG47" s="118"/>
      <c r="LH47" s="121">
        <f>KU47+1</f>
        <v>25</v>
      </c>
      <c r="LI47" s="10"/>
      <c r="LJ47" s="10"/>
      <c r="LK47" s="199"/>
      <c r="LL47" s="199"/>
      <c r="LM47" s="10"/>
      <c r="LN47" s="10"/>
      <c r="LO47" s="118"/>
      <c r="LP47" s="118"/>
      <c r="LQ47" s="118"/>
      <c r="LR47" s="118"/>
      <c r="LS47" s="118"/>
      <c r="LT47" s="118"/>
      <c r="LU47" s="121">
        <f>LH47+1</f>
        <v>26</v>
      </c>
      <c r="LV47" s="10"/>
      <c r="LW47" s="10"/>
      <c r="LX47" s="199"/>
      <c r="LY47" s="199"/>
      <c r="LZ47" s="10"/>
      <c r="MA47" s="10"/>
      <c r="MB47" s="118"/>
      <c r="MC47" s="118"/>
      <c r="MD47" s="118"/>
      <c r="ME47" s="118"/>
      <c r="MF47" s="118"/>
      <c r="MG47" s="118"/>
      <c r="MH47" s="121">
        <f>LU47+1</f>
        <v>27</v>
      </c>
      <c r="MI47" s="10"/>
      <c r="MJ47" s="10"/>
      <c r="MK47" s="199"/>
      <c r="ML47" s="199"/>
      <c r="MM47" s="10"/>
      <c r="MN47" s="10"/>
      <c r="MO47" s="118"/>
      <c r="MP47" s="118"/>
      <c r="MQ47" s="118"/>
      <c r="MR47" s="118"/>
      <c r="MS47" s="118"/>
      <c r="MT47" s="118"/>
      <c r="MU47" s="121">
        <f>MH47+1</f>
        <v>28</v>
      </c>
      <c r="MV47" s="10"/>
      <c r="MW47" s="10"/>
      <c r="MX47" s="199"/>
      <c r="MY47" s="199"/>
      <c r="MZ47" s="10"/>
      <c r="NA47" s="10"/>
      <c r="NB47" s="118"/>
      <c r="NC47" s="118"/>
      <c r="ND47" s="118"/>
      <c r="NE47" s="118"/>
      <c r="NF47" s="118"/>
      <c r="NG47" s="118"/>
      <c r="NH47" s="121">
        <f>MU47+1</f>
        <v>29</v>
      </c>
      <c r="NI47" s="10"/>
      <c r="NJ47" s="10"/>
      <c r="NK47" s="199"/>
      <c r="NL47" s="199"/>
      <c r="NM47" s="10"/>
      <c r="NN47" s="10"/>
      <c r="NO47" s="118"/>
      <c r="NP47" s="118"/>
      <c r="NQ47" s="118"/>
      <c r="NR47" s="118"/>
      <c r="NS47" s="118"/>
      <c r="NT47" s="118"/>
      <c r="NU47" s="121">
        <f>NH47+1</f>
        <v>30</v>
      </c>
      <c r="NV47" s="10"/>
      <c r="NW47" s="10"/>
      <c r="NX47" s="199"/>
      <c r="NY47" s="199"/>
      <c r="NZ47" s="10"/>
      <c r="OA47" s="10"/>
      <c r="OB47" s="118"/>
      <c r="OC47" s="118"/>
      <c r="OD47" s="118"/>
      <c r="OE47" s="118"/>
      <c r="OF47" s="118"/>
      <c r="OG47" s="118"/>
      <c r="OH47" s="121">
        <f>NU47+1</f>
        <v>31</v>
      </c>
      <c r="OI47" s="10"/>
      <c r="OJ47" s="10"/>
      <c r="OK47" s="199"/>
      <c r="OL47" s="199"/>
      <c r="OM47" s="10"/>
      <c r="ON47" s="10"/>
      <c r="OO47" s="118"/>
      <c r="OP47" s="118"/>
      <c r="OQ47" s="118"/>
      <c r="OR47" s="118"/>
      <c r="OS47" s="118"/>
      <c r="OT47" s="118"/>
      <c r="OU47" s="121">
        <f>OH47+1</f>
        <v>32</v>
      </c>
      <c r="OV47" s="10"/>
      <c r="OW47" s="10"/>
      <c r="OX47" s="199"/>
      <c r="OY47" s="199"/>
      <c r="OZ47" s="10"/>
      <c r="PA47" s="10"/>
      <c r="PB47" s="118"/>
      <c r="PC47" s="118"/>
      <c r="PD47" s="118"/>
      <c r="PE47" s="118"/>
      <c r="PF47" s="118"/>
      <c r="PG47" s="118"/>
      <c r="PH47" s="121">
        <f>OU47+1</f>
        <v>33</v>
      </c>
      <c r="PI47" s="10"/>
      <c r="PJ47" s="10"/>
      <c r="PK47" s="199"/>
      <c r="PL47" s="199"/>
      <c r="PM47" s="10"/>
      <c r="PN47" s="10"/>
      <c r="PO47" s="118"/>
      <c r="PP47" s="118"/>
      <c r="PQ47" s="118"/>
      <c r="PR47" s="118"/>
      <c r="PS47" s="118"/>
      <c r="PT47" s="118"/>
      <c r="PU47" s="121">
        <f>PH47+1</f>
        <v>34</v>
      </c>
      <c r="PV47" s="10"/>
      <c r="PW47" s="10"/>
      <c r="PX47" s="199"/>
      <c r="PY47" s="199"/>
      <c r="PZ47" s="10"/>
      <c r="QA47" s="10"/>
      <c r="QB47" s="118"/>
      <c r="QC47" s="118"/>
      <c r="QD47" s="118"/>
      <c r="QE47" s="118"/>
      <c r="QF47" s="118"/>
      <c r="QG47" s="118"/>
      <c r="QH47" s="121">
        <f>PU47+1</f>
        <v>35</v>
      </c>
      <c r="QI47" s="10"/>
      <c r="QJ47" s="10"/>
      <c r="QK47" s="199"/>
      <c r="QL47" s="199"/>
      <c r="QM47" s="10"/>
      <c r="QN47" s="10"/>
      <c r="QO47" s="118"/>
      <c r="QP47" s="118"/>
      <c r="QQ47" s="118"/>
      <c r="QR47" s="118"/>
      <c r="QS47" s="118"/>
      <c r="QT47" s="118"/>
      <c r="QU47" s="121">
        <f>QH47+1</f>
        <v>36</v>
      </c>
      <c r="QV47" s="10"/>
      <c r="QW47" s="10"/>
      <c r="QX47" s="199"/>
      <c r="QY47" s="199"/>
      <c r="QZ47" s="10"/>
      <c r="RA47" s="10"/>
      <c r="RB47" s="118"/>
      <c r="RC47" s="118"/>
      <c r="RD47" s="118"/>
      <c r="RE47" s="118"/>
      <c r="RF47" s="118"/>
      <c r="RG47" s="118"/>
      <c r="RH47" s="121">
        <f>QU47+1</f>
        <v>37</v>
      </c>
      <c r="RI47" s="10"/>
      <c r="RJ47" s="10"/>
      <c r="RK47" s="199"/>
      <c r="RL47" s="199"/>
      <c r="RM47" s="10"/>
      <c r="RN47" s="10"/>
      <c r="RO47" s="118"/>
      <c r="RP47" s="118"/>
      <c r="RQ47" s="118"/>
      <c r="RR47" s="118"/>
      <c r="RS47" s="118"/>
      <c r="RT47" s="118"/>
      <c r="RU47" s="121">
        <f>RH47+1</f>
        <v>38</v>
      </c>
      <c r="RV47" s="10"/>
      <c r="RW47" s="10"/>
      <c r="RX47" s="199"/>
      <c r="RY47" s="199"/>
      <c r="RZ47" s="10"/>
      <c r="SA47" s="10"/>
      <c r="SB47" s="118"/>
      <c r="SC47" s="118"/>
      <c r="SD47" s="118"/>
      <c r="SE47" s="118"/>
      <c r="SF47" s="118"/>
      <c r="SG47" s="118"/>
      <c r="SH47" s="121">
        <f>RU47+1</f>
        <v>39</v>
      </c>
      <c r="SI47" s="10"/>
      <c r="SJ47" s="10"/>
      <c r="SK47" s="199"/>
      <c r="SL47" s="199"/>
      <c r="SM47" s="10"/>
    </row>
    <row r="48" spans="1:507" hidden="1">
      <c r="E48" s="50"/>
      <c r="F48" s="50"/>
      <c r="G48" s="50"/>
      <c r="S48" s="50"/>
      <c r="T48" s="50"/>
      <c r="AF48" s="50"/>
      <c r="AG48" s="50"/>
      <c r="AS48" s="50"/>
      <c r="AT48" s="50"/>
      <c r="BF48" s="50"/>
      <c r="BG48" s="50"/>
      <c r="BS48" s="50"/>
      <c r="BT48" s="50"/>
      <c r="CF48" s="50"/>
      <c r="CG48" s="50"/>
      <c r="CS48" s="50"/>
      <c r="CT48" s="50"/>
      <c r="DF48" s="50"/>
      <c r="DG48" s="50"/>
      <c r="DS48" s="50"/>
      <c r="DT48" s="50"/>
      <c r="EF48" s="50"/>
      <c r="EG48" s="50"/>
      <c r="ES48" s="50"/>
      <c r="ET48" s="50"/>
      <c r="FF48" s="50"/>
      <c r="FG48" s="50"/>
      <c r="FS48" s="50"/>
      <c r="FT48" s="50"/>
      <c r="GF48" s="50"/>
      <c r="GG48" s="50"/>
      <c r="GS48" s="50"/>
      <c r="GT48" s="50"/>
      <c r="HF48" s="50"/>
      <c r="HG48" s="50"/>
      <c r="HS48" s="50"/>
      <c r="HT48" s="50"/>
      <c r="IF48" s="50"/>
      <c r="IG48" s="50"/>
      <c r="IS48" s="50"/>
      <c r="IT48" s="50"/>
      <c r="JF48" s="50"/>
      <c r="JG48" s="50"/>
      <c r="JS48" s="50"/>
      <c r="JT48" s="50"/>
      <c r="KF48" s="50"/>
      <c r="KG48" s="50"/>
      <c r="KS48" s="50"/>
      <c r="KT48" s="50"/>
      <c r="LF48" s="50"/>
      <c r="LG48" s="50"/>
      <c r="LS48" s="50"/>
      <c r="LT48" s="50"/>
      <c r="MF48" s="50"/>
      <c r="MG48" s="50"/>
      <c r="MS48" s="50"/>
      <c r="MT48" s="50"/>
      <c r="NF48" s="50"/>
      <c r="NG48" s="50"/>
      <c r="NS48" s="50"/>
      <c r="NT48" s="50"/>
      <c r="OF48" s="50"/>
      <c r="OG48" s="50"/>
      <c r="OS48" s="50"/>
      <c r="OT48" s="50"/>
      <c r="PF48" s="50"/>
      <c r="PG48" s="50"/>
      <c r="PS48" s="50"/>
      <c r="PT48" s="50"/>
      <c r="QF48" s="50"/>
      <c r="QG48" s="50"/>
      <c r="QS48" s="50"/>
      <c r="QT48" s="50"/>
      <c r="RF48" s="50"/>
      <c r="RG48" s="50"/>
      <c r="RS48" s="50"/>
      <c r="RT48" s="50"/>
      <c r="SF48" s="50"/>
      <c r="SG48" s="50"/>
    </row>
    <row r="49" spans="3:506" hidden="1">
      <c r="C49" s="59"/>
      <c r="K49" s="206" t="s">
        <v>93</v>
      </c>
      <c r="L49" s="206"/>
      <c r="X49" s="207" t="s">
        <v>93</v>
      </c>
      <c r="Y49" s="207"/>
    </row>
    <row r="50" spans="3:506" hidden="1">
      <c r="C50" s="59"/>
      <c r="J50" s="106"/>
      <c r="K50" s="216" t="s">
        <v>38</v>
      </c>
      <c r="L50" s="215">
        <f>COUNT(C9:C46)</f>
        <v>8</v>
      </c>
      <c r="X50" s="197" t="s">
        <v>38</v>
      </c>
      <c r="Y50" s="178">
        <f>COUNT(P9:P46)</f>
        <v>31</v>
      </c>
      <c r="AK50" s="197" t="s">
        <v>38</v>
      </c>
      <c r="AL50" s="178">
        <f>COUNT(AC9:AC46)</f>
        <v>30</v>
      </c>
      <c r="AX50" s="197" t="s">
        <v>38</v>
      </c>
      <c r="AY50" s="178">
        <f>COUNT(AP9:AP46)</f>
        <v>31</v>
      </c>
      <c r="BK50" s="197" t="s">
        <v>38</v>
      </c>
      <c r="BL50" s="178">
        <f>COUNT(BC9:BC46)</f>
        <v>30</v>
      </c>
      <c r="BX50" s="197" t="s">
        <v>38</v>
      </c>
      <c r="BY50" s="178">
        <f>COUNT(BP9:BP46)</f>
        <v>31</v>
      </c>
      <c r="CK50" s="197" t="s">
        <v>38</v>
      </c>
      <c r="CL50" s="178">
        <f>COUNT(CC9:CC46)</f>
        <v>10</v>
      </c>
      <c r="CX50" s="197" t="s">
        <v>38</v>
      </c>
      <c r="CY50" s="178">
        <f>COUNT(CP9:CP46)</f>
        <v>0</v>
      </c>
      <c r="DK50" s="197" t="s">
        <v>38</v>
      </c>
      <c r="DL50" s="178">
        <f>COUNT(DC9:DC46)</f>
        <v>0</v>
      </c>
      <c r="DX50" s="197" t="s">
        <v>38</v>
      </c>
      <c r="DY50" s="178">
        <f>COUNT(DP9:DP46)</f>
        <v>0</v>
      </c>
      <c r="EK50" s="197" t="s">
        <v>38</v>
      </c>
      <c r="EL50" s="178">
        <f>COUNT(EC9:EC46)</f>
        <v>0</v>
      </c>
      <c r="EX50" s="197" t="s">
        <v>38</v>
      </c>
      <c r="EY50" s="178">
        <f>COUNT(EP9:EP46)</f>
        <v>0</v>
      </c>
      <c r="FK50" s="197" t="s">
        <v>38</v>
      </c>
      <c r="FL50" s="178">
        <f>COUNT(FC9:FC46)</f>
        <v>0</v>
      </c>
      <c r="FX50" s="197" t="s">
        <v>38</v>
      </c>
      <c r="FY50" s="178">
        <f>COUNT(FP9:FP46)</f>
        <v>0</v>
      </c>
      <c r="GK50" s="197" t="s">
        <v>38</v>
      </c>
      <c r="GL50" s="178">
        <f>COUNT(GC9:GC46)</f>
        <v>0</v>
      </c>
      <c r="GX50" s="197" t="s">
        <v>38</v>
      </c>
      <c r="GY50" s="178">
        <f>COUNT(GP9:GP46)</f>
        <v>0</v>
      </c>
      <c r="HK50" s="197" t="s">
        <v>38</v>
      </c>
      <c r="HL50" s="178">
        <f>COUNT(HC9:HC46)</f>
        <v>0</v>
      </c>
      <c r="HX50" s="197" t="s">
        <v>38</v>
      </c>
      <c r="HY50" s="178">
        <f>COUNT(HP9:HP46)</f>
        <v>0</v>
      </c>
      <c r="IK50" s="197" t="s">
        <v>38</v>
      </c>
      <c r="IL50" s="178">
        <f>COUNT(IC9:IC46)</f>
        <v>0</v>
      </c>
      <c r="IX50" s="197" t="s">
        <v>38</v>
      </c>
      <c r="IY50" s="178">
        <f>COUNT(IP9:IP46)</f>
        <v>0</v>
      </c>
      <c r="JK50" s="197" t="s">
        <v>38</v>
      </c>
      <c r="JL50" s="178">
        <f>COUNT(JC9:JC46)</f>
        <v>0</v>
      </c>
      <c r="JX50" s="197" t="s">
        <v>38</v>
      </c>
      <c r="JY50" s="178">
        <f>COUNT(JP9:JP46)</f>
        <v>0</v>
      </c>
      <c r="KK50" s="197" t="s">
        <v>38</v>
      </c>
      <c r="KL50" s="178">
        <f>COUNT(KC9:KC46)</f>
        <v>0</v>
      </c>
      <c r="KX50" s="197" t="s">
        <v>38</v>
      </c>
      <c r="KY50" s="178">
        <f>COUNT(KP9:KP46)</f>
        <v>0</v>
      </c>
      <c r="LK50" s="197" t="s">
        <v>38</v>
      </c>
      <c r="LL50" s="178">
        <f>COUNT(LC9:LC46)</f>
        <v>0</v>
      </c>
      <c r="LX50" s="197" t="s">
        <v>38</v>
      </c>
      <c r="LY50" s="178">
        <f>COUNT(LP9:LP46)</f>
        <v>0</v>
      </c>
      <c r="MK50" s="197" t="s">
        <v>38</v>
      </c>
      <c r="ML50" s="178">
        <f>COUNT(MC9:MC46)</f>
        <v>0</v>
      </c>
      <c r="MX50" s="197" t="s">
        <v>38</v>
      </c>
      <c r="MY50" s="178">
        <f>COUNT(MP9:MP46)</f>
        <v>0</v>
      </c>
      <c r="NK50" s="197" t="s">
        <v>38</v>
      </c>
      <c r="NL50" s="178">
        <f>COUNT(NC9:NC46)</f>
        <v>0</v>
      </c>
      <c r="NX50" s="197" t="s">
        <v>38</v>
      </c>
      <c r="NY50" s="178">
        <f>COUNT(NP9:NP46)</f>
        <v>0</v>
      </c>
      <c r="OK50" s="197" t="s">
        <v>38</v>
      </c>
      <c r="OL50" s="178">
        <f>COUNT(OC9:OC46)</f>
        <v>0</v>
      </c>
      <c r="OX50" s="197" t="s">
        <v>38</v>
      </c>
      <c r="OY50" s="178">
        <f>COUNT(OP9:OP46)</f>
        <v>0</v>
      </c>
      <c r="PK50" s="197" t="s">
        <v>38</v>
      </c>
      <c r="PL50" s="178">
        <f>COUNT(PC9:PC46)</f>
        <v>0</v>
      </c>
      <c r="PX50" s="197" t="s">
        <v>38</v>
      </c>
      <c r="PY50" s="178">
        <f>COUNT(PP9:PP46)</f>
        <v>0</v>
      </c>
      <c r="QK50" s="197" t="s">
        <v>38</v>
      </c>
      <c r="QL50" s="178">
        <f>COUNT(QC9:QC46)</f>
        <v>0</v>
      </c>
      <c r="QX50" s="197" t="s">
        <v>38</v>
      </c>
      <c r="QY50" s="178">
        <f>COUNT(QP9:QP46)</f>
        <v>0</v>
      </c>
      <c r="RK50" s="197" t="s">
        <v>38</v>
      </c>
      <c r="RL50" s="178">
        <f>COUNT(RC9:RC46)</f>
        <v>0</v>
      </c>
      <c r="RX50" s="197" t="s">
        <v>38</v>
      </c>
      <c r="RY50" s="178">
        <f>COUNT(RP9:RP46)</f>
        <v>0</v>
      </c>
      <c r="SK50" s="197" t="s">
        <v>38</v>
      </c>
      <c r="SL50" s="178">
        <f>COUNT(SC9:SC46)</f>
        <v>0</v>
      </c>
    </row>
    <row r="51" spans="3:506" hidden="1">
      <c r="C51" s="59"/>
      <c r="J51" s="106"/>
      <c r="K51" s="217"/>
      <c r="L51" s="179"/>
      <c r="X51" s="188"/>
      <c r="Y51" s="179"/>
      <c r="AK51" s="188"/>
      <c r="AL51" s="179"/>
      <c r="AX51" s="188"/>
      <c r="AY51" s="179"/>
      <c r="BK51" s="188"/>
      <c r="BL51" s="179"/>
      <c r="BX51" s="188"/>
      <c r="BY51" s="179"/>
      <c r="CK51" s="188"/>
      <c r="CL51" s="179"/>
      <c r="CX51" s="188"/>
      <c r="CY51" s="179"/>
      <c r="DK51" s="188"/>
      <c r="DL51" s="179"/>
      <c r="DX51" s="188"/>
      <c r="DY51" s="179"/>
      <c r="EK51" s="188"/>
      <c r="EL51" s="179"/>
      <c r="EX51" s="188"/>
      <c r="EY51" s="179"/>
      <c r="FK51" s="188"/>
      <c r="FL51" s="179"/>
      <c r="FX51" s="188"/>
      <c r="FY51" s="179"/>
      <c r="GK51" s="188"/>
      <c r="GL51" s="179"/>
      <c r="GX51" s="188"/>
      <c r="GY51" s="179"/>
      <c r="HK51" s="188"/>
      <c r="HL51" s="179"/>
      <c r="HX51" s="188"/>
      <c r="HY51" s="179"/>
      <c r="IK51" s="188"/>
      <c r="IL51" s="179"/>
      <c r="IX51" s="188"/>
      <c r="IY51" s="179"/>
      <c r="JK51" s="188"/>
      <c r="JL51" s="179"/>
      <c r="JX51" s="188"/>
      <c r="JY51" s="179"/>
      <c r="KK51" s="188"/>
      <c r="KL51" s="179"/>
      <c r="KX51" s="188"/>
      <c r="KY51" s="179"/>
      <c r="LK51" s="188"/>
      <c r="LL51" s="179"/>
      <c r="LX51" s="188"/>
      <c r="LY51" s="179"/>
      <c r="MK51" s="188"/>
      <c r="ML51" s="179"/>
      <c r="MX51" s="188"/>
      <c r="MY51" s="179"/>
      <c r="NK51" s="188"/>
      <c r="NL51" s="179"/>
      <c r="NX51" s="188"/>
      <c r="NY51" s="179"/>
      <c r="OK51" s="188"/>
      <c r="OL51" s="179"/>
      <c r="OX51" s="188"/>
      <c r="OY51" s="179"/>
      <c r="PK51" s="188"/>
      <c r="PL51" s="179"/>
      <c r="PX51" s="188"/>
      <c r="PY51" s="179"/>
      <c r="QK51" s="188"/>
      <c r="QL51" s="179"/>
      <c r="QX51" s="188"/>
      <c r="QY51" s="179"/>
      <c r="RK51" s="188"/>
      <c r="RL51" s="179"/>
      <c r="RX51" s="188"/>
      <c r="RY51" s="179"/>
      <c r="SK51" s="188"/>
      <c r="SL51" s="179"/>
    </row>
    <row r="52" spans="3:506" hidden="1">
      <c r="C52" s="59"/>
      <c r="J52" s="106"/>
      <c r="K52" s="187" t="s">
        <v>83</v>
      </c>
      <c r="L52" s="181">
        <f>COUNTIF(D9:D46,"○")</f>
        <v>0</v>
      </c>
      <c r="X52" s="187" t="s">
        <v>83</v>
      </c>
      <c r="Y52" s="181">
        <f>COUNTIF(Q9:Q46,"○")</f>
        <v>3</v>
      </c>
      <c r="AK52" s="187" t="s">
        <v>83</v>
      </c>
      <c r="AL52" s="181">
        <f>COUNTIF(AD9:AD46,"○")</f>
        <v>0</v>
      </c>
      <c r="AX52" s="187" t="s">
        <v>83</v>
      </c>
      <c r="AY52" s="181">
        <f>COUNTIF(AQ9:AQ46,"○")</f>
        <v>0</v>
      </c>
      <c r="BK52" s="187" t="s">
        <v>83</v>
      </c>
      <c r="BL52" s="181">
        <f>COUNTIF(BD9:BD46,"○")</f>
        <v>0</v>
      </c>
      <c r="BX52" s="187" t="s">
        <v>83</v>
      </c>
      <c r="BY52" s="181">
        <f>COUNTIF(BQ9:BQ46,"○")</f>
        <v>3</v>
      </c>
      <c r="CK52" s="187" t="s">
        <v>83</v>
      </c>
      <c r="CL52" s="181">
        <f>COUNTIF(CD9:CD46,"○")</f>
        <v>3</v>
      </c>
      <c r="CX52" s="187" t="s">
        <v>83</v>
      </c>
      <c r="CY52" s="181">
        <f>COUNTIF(CQ9:CQ46,"○")</f>
        <v>0</v>
      </c>
      <c r="DK52" s="187" t="s">
        <v>83</v>
      </c>
      <c r="DL52" s="181">
        <f>COUNTIF(DD9:DD46,"○")</f>
        <v>0</v>
      </c>
      <c r="DX52" s="187" t="s">
        <v>83</v>
      </c>
      <c r="DY52" s="181">
        <f>COUNTIF(DQ9:DQ46,"○")</f>
        <v>0</v>
      </c>
      <c r="EK52" s="187" t="s">
        <v>83</v>
      </c>
      <c r="EL52" s="181">
        <f>COUNTIF(ED9:ED46,"○")</f>
        <v>0</v>
      </c>
      <c r="EX52" s="187" t="s">
        <v>83</v>
      </c>
      <c r="EY52" s="181">
        <f>COUNTIF(EQ9:EQ46,"○")</f>
        <v>0</v>
      </c>
      <c r="FK52" s="187" t="s">
        <v>83</v>
      </c>
      <c r="FL52" s="181">
        <f>COUNTIF(FD9:FD46,"○")</f>
        <v>0</v>
      </c>
      <c r="FX52" s="187" t="s">
        <v>83</v>
      </c>
      <c r="FY52" s="181">
        <f>COUNTIF(FQ9:FQ46,"○")</f>
        <v>0</v>
      </c>
      <c r="GK52" s="187" t="s">
        <v>83</v>
      </c>
      <c r="GL52" s="181">
        <f>COUNTIF(GD9:GD46,"○")</f>
        <v>0</v>
      </c>
      <c r="GX52" s="187" t="s">
        <v>83</v>
      </c>
      <c r="GY52" s="181">
        <f>COUNTIF(GQ9:GQ46,"○")</f>
        <v>0</v>
      </c>
      <c r="HK52" s="187" t="s">
        <v>83</v>
      </c>
      <c r="HL52" s="181">
        <f>COUNTIF(HD9:HD46,"○")</f>
        <v>0</v>
      </c>
      <c r="HX52" s="187" t="s">
        <v>83</v>
      </c>
      <c r="HY52" s="181">
        <f>COUNTIF(HQ9:HQ46,"○")</f>
        <v>0</v>
      </c>
      <c r="IK52" s="187" t="s">
        <v>83</v>
      </c>
      <c r="IL52" s="181">
        <f>COUNTIF(ID9:ID46,"○")</f>
        <v>0</v>
      </c>
      <c r="IX52" s="187" t="s">
        <v>83</v>
      </c>
      <c r="IY52" s="181">
        <f>COUNTIF(IQ9:IQ46,"○")</f>
        <v>0</v>
      </c>
      <c r="JK52" s="187" t="s">
        <v>83</v>
      </c>
      <c r="JL52" s="181">
        <f>COUNTIF(JD9:JD46,"○")</f>
        <v>0</v>
      </c>
      <c r="JX52" s="187" t="s">
        <v>83</v>
      </c>
      <c r="JY52" s="181">
        <f>COUNTIF(JQ9:JQ46,"○")</f>
        <v>0</v>
      </c>
      <c r="KK52" s="187" t="s">
        <v>83</v>
      </c>
      <c r="KL52" s="181">
        <f>COUNTIF(KD9:KD46,"○")</f>
        <v>0</v>
      </c>
      <c r="KX52" s="187" t="s">
        <v>83</v>
      </c>
      <c r="KY52" s="181">
        <f>COUNTIF(KQ9:KQ46,"○")</f>
        <v>0</v>
      </c>
      <c r="LK52" s="187" t="s">
        <v>83</v>
      </c>
      <c r="LL52" s="181">
        <f>COUNTIF(LD9:LD46,"○")</f>
        <v>0</v>
      </c>
      <c r="LX52" s="187" t="s">
        <v>83</v>
      </c>
      <c r="LY52" s="181">
        <f>COUNTIF(LQ9:LQ46,"○")</f>
        <v>0</v>
      </c>
      <c r="MK52" s="187" t="s">
        <v>83</v>
      </c>
      <c r="ML52" s="181">
        <f>COUNTIF(MD9:MD46,"○")</f>
        <v>0</v>
      </c>
      <c r="MX52" s="187" t="s">
        <v>83</v>
      </c>
      <c r="MY52" s="181">
        <f>COUNTIF(MQ9:MQ46,"○")</f>
        <v>0</v>
      </c>
      <c r="NK52" s="187" t="s">
        <v>83</v>
      </c>
      <c r="NL52" s="181">
        <f>COUNTIF(ND9:ND46,"○")</f>
        <v>0</v>
      </c>
      <c r="NX52" s="187" t="s">
        <v>83</v>
      </c>
      <c r="NY52" s="181">
        <f>COUNTIF(NQ9:NQ46,"○")</f>
        <v>0</v>
      </c>
      <c r="OK52" s="187" t="s">
        <v>83</v>
      </c>
      <c r="OL52" s="181">
        <f>COUNTIF(OD9:OD46,"○")</f>
        <v>0</v>
      </c>
      <c r="OX52" s="187" t="s">
        <v>83</v>
      </c>
      <c r="OY52" s="181">
        <f>COUNTIF(OQ9:OQ46,"○")</f>
        <v>0</v>
      </c>
      <c r="PK52" s="187" t="s">
        <v>83</v>
      </c>
      <c r="PL52" s="181">
        <f>COUNTIF(PD9:PD46,"○")</f>
        <v>0</v>
      </c>
      <c r="PX52" s="187" t="s">
        <v>83</v>
      </c>
      <c r="PY52" s="181">
        <f>COUNTIF(PQ9:PQ46,"○")</f>
        <v>0</v>
      </c>
      <c r="QK52" s="187" t="s">
        <v>83</v>
      </c>
      <c r="QL52" s="181">
        <f>COUNTIF(QD9:QD46,"○")</f>
        <v>0</v>
      </c>
      <c r="QX52" s="187" t="s">
        <v>83</v>
      </c>
      <c r="QY52" s="181">
        <f>COUNTIF(QQ9:QQ46,"○")</f>
        <v>0</v>
      </c>
      <c r="RK52" s="187" t="s">
        <v>83</v>
      </c>
      <c r="RL52" s="181">
        <f>COUNTIF(RD9:RD46,"○")</f>
        <v>0</v>
      </c>
      <c r="RX52" s="187" t="s">
        <v>83</v>
      </c>
      <c r="RY52" s="181">
        <f>COUNTIF(RQ9:RQ46,"○")</f>
        <v>0</v>
      </c>
      <c r="SK52" s="187" t="s">
        <v>83</v>
      </c>
      <c r="SL52" s="181">
        <f>COUNTIF(SD9:SD46,"○")</f>
        <v>0</v>
      </c>
    </row>
    <row r="53" spans="3:506" hidden="1">
      <c r="C53" s="59"/>
      <c r="J53" s="106"/>
      <c r="K53" s="198"/>
      <c r="L53" s="179"/>
      <c r="X53" s="198"/>
      <c r="Y53" s="179"/>
      <c r="AK53" s="198"/>
      <c r="AL53" s="179"/>
      <c r="AX53" s="198"/>
      <c r="AY53" s="179"/>
      <c r="BK53" s="198"/>
      <c r="BL53" s="179"/>
      <c r="BX53" s="198"/>
      <c r="BY53" s="179"/>
      <c r="CK53" s="198"/>
      <c r="CL53" s="179"/>
      <c r="CX53" s="198"/>
      <c r="CY53" s="179"/>
      <c r="DK53" s="198"/>
      <c r="DL53" s="179"/>
      <c r="DX53" s="198"/>
      <c r="DY53" s="179"/>
      <c r="EK53" s="198"/>
      <c r="EL53" s="179"/>
      <c r="EX53" s="198"/>
      <c r="EY53" s="179"/>
      <c r="FK53" s="198"/>
      <c r="FL53" s="179"/>
      <c r="FX53" s="198"/>
      <c r="FY53" s="179"/>
      <c r="GK53" s="198"/>
      <c r="GL53" s="179"/>
      <c r="GX53" s="198"/>
      <c r="GY53" s="179"/>
      <c r="HK53" s="198"/>
      <c r="HL53" s="179"/>
      <c r="HX53" s="198"/>
      <c r="HY53" s="179"/>
      <c r="IK53" s="198"/>
      <c r="IL53" s="179"/>
      <c r="IX53" s="198"/>
      <c r="IY53" s="179"/>
      <c r="JK53" s="198"/>
      <c r="JL53" s="179"/>
      <c r="JX53" s="198"/>
      <c r="JY53" s="179"/>
      <c r="KK53" s="198"/>
      <c r="KL53" s="179"/>
      <c r="KX53" s="198"/>
      <c r="KY53" s="179"/>
      <c r="LK53" s="198"/>
      <c r="LL53" s="179"/>
      <c r="LX53" s="198"/>
      <c r="LY53" s="179"/>
      <c r="MK53" s="198"/>
      <c r="ML53" s="179"/>
      <c r="MX53" s="198"/>
      <c r="MY53" s="179"/>
      <c r="NK53" s="198"/>
      <c r="NL53" s="179"/>
      <c r="NX53" s="198"/>
      <c r="NY53" s="179"/>
      <c r="OK53" s="198"/>
      <c r="OL53" s="179"/>
      <c r="OX53" s="198"/>
      <c r="OY53" s="179"/>
      <c r="PK53" s="198"/>
      <c r="PL53" s="179"/>
      <c r="PX53" s="198"/>
      <c r="PY53" s="179"/>
      <c r="QK53" s="198"/>
      <c r="QL53" s="179"/>
      <c r="QX53" s="198"/>
      <c r="QY53" s="179"/>
      <c r="RK53" s="198"/>
      <c r="RL53" s="179"/>
      <c r="RX53" s="198"/>
      <c r="RY53" s="179"/>
      <c r="SK53" s="198"/>
      <c r="SL53" s="179"/>
    </row>
    <row r="54" spans="3:506" ht="18.75" hidden="1" customHeight="1">
      <c r="F54" s="14">
        <f>COUNTIFS(F9:F46,"○",E9:E46,"")</f>
        <v>3</v>
      </c>
      <c r="K54" s="214" t="s">
        <v>75</v>
      </c>
      <c r="L54" s="215">
        <f>COUNTIFS(B9:B46,"土",D9:D46,"")+COUNTIFS(B9:B46,"日",D9:D46,"")</f>
        <v>3</v>
      </c>
      <c r="X54" s="187" t="s">
        <v>75</v>
      </c>
      <c r="Y54" s="181">
        <f>COUNTIF(S9:S46,"○")</f>
        <v>9</v>
      </c>
      <c r="AK54" s="187" t="s">
        <v>75</v>
      </c>
      <c r="AL54" s="181">
        <f>COUNTIF(AF9:AF46,"○")</f>
        <v>8</v>
      </c>
      <c r="AX54" s="187" t="s">
        <v>75</v>
      </c>
      <c r="AY54" s="181">
        <f>COUNTIF(AS9:AS46,"○")</f>
        <v>10</v>
      </c>
      <c r="BK54" s="187" t="s">
        <v>75</v>
      </c>
      <c r="BL54" s="181">
        <f>COUNTIF(BF9:BF46,"○")</f>
        <v>8</v>
      </c>
      <c r="BX54" s="187" t="s">
        <v>75</v>
      </c>
      <c r="BY54" s="181">
        <f>COUNTIF(BS9:BS46,"○")</f>
        <v>8</v>
      </c>
      <c r="CK54" s="187" t="s">
        <v>75</v>
      </c>
      <c r="CL54" s="181">
        <f>COUNTIF(CF9:CF46,"○")</f>
        <v>2</v>
      </c>
      <c r="CX54" s="187" t="s">
        <v>75</v>
      </c>
      <c r="CY54" s="181">
        <f>COUNTIF(CS9:CS46,"○")</f>
        <v>0</v>
      </c>
      <c r="DK54" s="187" t="s">
        <v>75</v>
      </c>
      <c r="DL54" s="181">
        <f>COUNTIF(DF9:DF46,"○")</f>
        <v>0</v>
      </c>
      <c r="DX54" s="187" t="s">
        <v>75</v>
      </c>
      <c r="DY54" s="181">
        <f>COUNTIF(DS9:DS46,"○")</f>
        <v>0</v>
      </c>
      <c r="EK54" s="187" t="s">
        <v>75</v>
      </c>
      <c r="EL54" s="181">
        <f>COUNTIF(EF9:EF46,"○")</f>
        <v>0</v>
      </c>
      <c r="EX54" s="187" t="s">
        <v>75</v>
      </c>
      <c r="EY54" s="181">
        <f>COUNTIF(ES9:ES46,"○")</f>
        <v>0</v>
      </c>
      <c r="FK54" s="187" t="s">
        <v>75</v>
      </c>
      <c r="FL54" s="181">
        <f>COUNTIF(FF9:FF46,"○")</f>
        <v>0</v>
      </c>
      <c r="FX54" s="187" t="s">
        <v>75</v>
      </c>
      <c r="FY54" s="181">
        <f>COUNTIF(FS9:FS46,"○")</f>
        <v>0</v>
      </c>
      <c r="GK54" s="187" t="s">
        <v>75</v>
      </c>
      <c r="GL54" s="181">
        <f>COUNTIF(GF9:GF46,"○")</f>
        <v>0</v>
      </c>
      <c r="GX54" s="187" t="s">
        <v>75</v>
      </c>
      <c r="GY54" s="181">
        <f>COUNTIF(GS9:GS46,"○")</f>
        <v>0</v>
      </c>
      <c r="HK54" s="187" t="s">
        <v>75</v>
      </c>
      <c r="HL54" s="181">
        <f>COUNTIF(HF9:HF46,"○")</f>
        <v>0</v>
      </c>
      <c r="HX54" s="187" t="s">
        <v>75</v>
      </c>
      <c r="HY54" s="181">
        <f>COUNTIF(HS9:HS46,"○")</f>
        <v>0</v>
      </c>
      <c r="IK54" s="187" t="s">
        <v>75</v>
      </c>
      <c r="IL54" s="181">
        <f>COUNTIF(IF9:IF46,"○")</f>
        <v>0</v>
      </c>
      <c r="IX54" s="187" t="s">
        <v>75</v>
      </c>
      <c r="IY54" s="181">
        <f>COUNTIF(IS9:IS46,"○")</f>
        <v>0</v>
      </c>
      <c r="JK54" s="187" t="s">
        <v>75</v>
      </c>
      <c r="JL54" s="181">
        <f>COUNTIF(JF9:JF46,"○")</f>
        <v>0</v>
      </c>
      <c r="JX54" s="187" t="s">
        <v>75</v>
      </c>
      <c r="JY54" s="181">
        <f>COUNTIF(JS9:JS46,"○")</f>
        <v>0</v>
      </c>
      <c r="KK54" s="187" t="s">
        <v>75</v>
      </c>
      <c r="KL54" s="181">
        <f>COUNTIF(KF9:KF46,"○")</f>
        <v>0</v>
      </c>
      <c r="KX54" s="187" t="s">
        <v>75</v>
      </c>
      <c r="KY54" s="181">
        <f>COUNTIF(KS9:KS46,"○")</f>
        <v>0</v>
      </c>
      <c r="LK54" s="187" t="s">
        <v>75</v>
      </c>
      <c r="LL54" s="181">
        <f>COUNTIF(LF9:LF46,"○")</f>
        <v>0</v>
      </c>
      <c r="LX54" s="187" t="s">
        <v>75</v>
      </c>
      <c r="LY54" s="181">
        <f>COUNTIF(LS9:LS46,"○")</f>
        <v>0</v>
      </c>
      <c r="MK54" s="187" t="s">
        <v>75</v>
      </c>
      <c r="ML54" s="181">
        <f>COUNTIF(MF9:MF46,"○")</f>
        <v>0</v>
      </c>
      <c r="MX54" s="187" t="s">
        <v>75</v>
      </c>
      <c r="MY54" s="181">
        <f>COUNTIF(MS9:MS46,"○")</f>
        <v>0</v>
      </c>
      <c r="NK54" s="187" t="s">
        <v>75</v>
      </c>
      <c r="NL54" s="181">
        <f>COUNTIF(NF9:NF46,"○")</f>
        <v>0</v>
      </c>
      <c r="NX54" s="187" t="s">
        <v>75</v>
      </c>
      <c r="NY54" s="181">
        <f>COUNTIF(NS9:NS46,"○")</f>
        <v>0</v>
      </c>
      <c r="OK54" s="187" t="s">
        <v>75</v>
      </c>
      <c r="OL54" s="181">
        <f>COUNTIF(OF9:OF46,"○")</f>
        <v>0</v>
      </c>
      <c r="OX54" s="187" t="s">
        <v>75</v>
      </c>
      <c r="OY54" s="181">
        <f>COUNTIF(OS9:OS46,"○")</f>
        <v>0</v>
      </c>
      <c r="PK54" s="187" t="s">
        <v>75</v>
      </c>
      <c r="PL54" s="181">
        <f>COUNTIF(PF9:PF46,"○")</f>
        <v>0</v>
      </c>
      <c r="PX54" s="187" t="s">
        <v>75</v>
      </c>
      <c r="PY54" s="181">
        <f>COUNTIF(PS9:PS46,"○")</f>
        <v>0</v>
      </c>
      <c r="QK54" s="187" t="s">
        <v>75</v>
      </c>
      <c r="QL54" s="181">
        <f>COUNTIF(QF9:QF46,"○")</f>
        <v>0</v>
      </c>
      <c r="QX54" s="187" t="s">
        <v>75</v>
      </c>
      <c r="QY54" s="181">
        <f>COUNTIF(QS9:QS46,"○")</f>
        <v>0</v>
      </c>
      <c r="RK54" s="187" t="s">
        <v>75</v>
      </c>
      <c r="RL54" s="181">
        <f>COUNTIF(RF9:RF46,"○")</f>
        <v>0</v>
      </c>
      <c r="RX54" s="187" t="s">
        <v>75</v>
      </c>
      <c r="RY54" s="181">
        <f>COUNTIF(RS9:RS46,"○")</f>
        <v>0</v>
      </c>
      <c r="SK54" s="187" t="s">
        <v>75</v>
      </c>
      <c r="SL54" s="181">
        <f>COUNTIF(SF9:SF46,"○")</f>
        <v>0</v>
      </c>
    </row>
    <row r="55" spans="3:506" hidden="1">
      <c r="K55" s="167"/>
      <c r="L55" s="205"/>
      <c r="X55" s="167"/>
      <c r="Y55" s="205"/>
      <c r="AK55" s="198"/>
      <c r="AL55" s="179"/>
      <c r="AX55" s="188"/>
      <c r="AY55" s="179"/>
      <c r="BK55" s="188"/>
      <c r="BL55" s="179"/>
      <c r="BX55" s="188"/>
      <c r="BY55" s="179"/>
      <c r="CK55" s="188"/>
      <c r="CL55" s="179"/>
      <c r="CX55" s="188"/>
      <c r="CY55" s="179"/>
      <c r="DK55" s="188"/>
      <c r="DL55" s="179"/>
      <c r="DX55" s="188"/>
      <c r="DY55" s="179"/>
      <c r="EK55" s="188"/>
      <c r="EL55" s="179"/>
      <c r="EX55" s="188"/>
      <c r="EY55" s="179"/>
      <c r="FK55" s="188"/>
      <c r="FL55" s="179"/>
      <c r="FX55" s="188"/>
      <c r="FY55" s="179"/>
      <c r="GK55" s="188"/>
      <c r="GL55" s="179"/>
      <c r="GX55" s="188"/>
      <c r="GY55" s="179"/>
      <c r="HK55" s="188"/>
      <c r="HL55" s="179"/>
      <c r="HX55" s="188"/>
      <c r="HY55" s="179"/>
      <c r="IK55" s="188"/>
      <c r="IL55" s="179"/>
      <c r="IX55" s="188"/>
      <c r="IY55" s="179"/>
      <c r="JK55" s="188"/>
      <c r="JL55" s="179"/>
      <c r="JX55" s="188"/>
      <c r="JY55" s="179"/>
      <c r="KK55" s="188"/>
      <c r="KL55" s="179"/>
      <c r="KX55" s="188"/>
      <c r="KY55" s="179"/>
      <c r="LK55" s="188"/>
      <c r="LL55" s="179"/>
      <c r="LX55" s="188"/>
      <c r="LY55" s="179"/>
      <c r="MK55" s="188"/>
      <c r="ML55" s="179"/>
      <c r="MX55" s="188"/>
      <c r="MY55" s="179"/>
      <c r="NK55" s="188"/>
      <c r="NL55" s="179"/>
      <c r="NX55" s="188"/>
      <c r="NY55" s="179"/>
      <c r="OK55" s="188"/>
      <c r="OL55" s="179"/>
      <c r="OX55" s="188"/>
      <c r="OY55" s="179"/>
      <c r="PK55" s="188"/>
      <c r="PL55" s="179"/>
      <c r="PX55" s="188"/>
      <c r="PY55" s="179"/>
      <c r="QK55" s="188"/>
      <c r="QL55" s="179"/>
      <c r="QX55" s="188"/>
      <c r="QY55" s="179"/>
      <c r="RK55" s="188"/>
      <c r="RL55" s="179"/>
      <c r="RX55" s="188"/>
      <c r="RY55" s="179"/>
      <c r="SK55" s="188"/>
      <c r="SL55" s="179"/>
    </row>
    <row r="56" spans="3:506" hidden="1">
      <c r="K56" s="210" t="s">
        <v>71</v>
      </c>
      <c r="L56" s="201" t="str">
        <f>IF(L9&lt;28,"判定対象外",IF(L13&gt;0.1785,"達成","不達成"))</f>
        <v>判定対象外</v>
      </c>
      <c r="X56" s="187" t="s">
        <v>71</v>
      </c>
      <c r="Y56" s="201" t="str">
        <f>IF(Y9&lt;28,"判定対象外",IF(Y13&gt;0.1785,"達成","不達成"))</f>
        <v>不達成</v>
      </c>
      <c r="AK56" s="172" t="s">
        <v>71</v>
      </c>
      <c r="AL56" s="174" t="str">
        <f>IF(AL9&lt;28,"判定対象外",IF(AL13&gt;0.1785,"達成","不達成"))</f>
        <v>不達成</v>
      </c>
      <c r="AX56" s="172" t="s">
        <v>71</v>
      </c>
      <c r="AY56" s="174" t="str">
        <f>IF(AY9&lt;28,"判定対象外",IF(AY13&gt;0.1785,"達成","不達成"))</f>
        <v>不達成</v>
      </c>
      <c r="BK56" s="172" t="s">
        <v>71</v>
      </c>
      <c r="BL56" s="174" t="str">
        <f>IF(BL9&lt;28,"判定対象外",IF(BL13&gt;0.1785,"達成","不達成"))</f>
        <v>不達成</v>
      </c>
      <c r="BX56" s="172" t="s">
        <v>71</v>
      </c>
      <c r="BY56" s="174" t="str">
        <f>IF(BY9&lt;28,"判定対象外",IF(BY13&gt;0.1785,"達成","不達成"))</f>
        <v>不達成</v>
      </c>
      <c r="CK56" s="172" t="s">
        <v>71</v>
      </c>
      <c r="CL56" s="174" t="str">
        <f>IF(CL9&lt;28,"判定対象外",IF(CL13&gt;0.1785,"達成","不達成"))</f>
        <v>判定対象外</v>
      </c>
      <c r="CX56" s="172" t="s">
        <v>71</v>
      </c>
      <c r="CY56" s="174" t="str">
        <f>IF(CY9&lt;28,"判定対象外",IF(CY13&gt;0.1785,"達成","不達成"))</f>
        <v>判定対象外</v>
      </c>
      <c r="DK56" s="172" t="s">
        <v>71</v>
      </c>
      <c r="DL56" s="174" t="str">
        <f>IF(DL9&lt;28,"判定対象外",IF(DL13&gt;0.1785,"達成","不達成"))</f>
        <v>判定対象外</v>
      </c>
      <c r="DX56" s="172" t="s">
        <v>71</v>
      </c>
      <c r="DY56" s="174" t="str">
        <f>IF(DY9&lt;28,"判定対象外",IF(DY13&gt;0.1785,"達成","不達成"))</f>
        <v>判定対象外</v>
      </c>
      <c r="EK56" s="172" t="s">
        <v>71</v>
      </c>
      <c r="EL56" s="174" t="str">
        <f>IF(EL9&lt;28,"判定対象外",IF(EL13&gt;0.1785,"達成","不達成"))</f>
        <v>判定対象外</v>
      </c>
      <c r="EX56" s="172" t="s">
        <v>71</v>
      </c>
      <c r="EY56" s="174" t="str">
        <f>IF(EY9&lt;28,"判定対象外",IF(EY13&gt;0.1785,"達成","不達成"))</f>
        <v>判定対象外</v>
      </c>
      <c r="FK56" s="172" t="s">
        <v>71</v>
      </c>
      <c r="FL56" s="174" t="str">
        <f>IF(FL9&lt;28,"判定対象外",IF(FL13&gt;0.1785,"達成","不達成"))</f>
        <v>判定対象外</v>
      </c>
      <c r="FX56" s="172" t="s">
        <v>71</v>
      </c>
      <c r="FY56" s="174" t="str">
        <f>IF(FY9&lt;28,"判定対象外",IF(FY13&gt;0.1785,"達成","不達成"))</f>
        <v>判定対象外</v>
      </c>
      <c r="GK56" s="172" t="s">
        <v>71</v>
      </c>
      <c r="GL56" s="174" t="str">
        <f>IF(GL9&lt;28,"判定対象外",IF(GL13&gt;0.1785,"達成","不達成"))</f>
        <v>判定対象外</v>
      </c>
      <c r="GX56" s="172" t="s">
        <v>71</v>
      </c>
      <c r="GY56" s="174" t="str">
        <f>IF(GY9&lt;28,"判定対象外",IF(GY13&gt;0.1785,"達成","不達成"))</f>
        <v>判定対象外</v>
      </c>
      <c r="HK56" s="172" t="s">
        <v>71</v>
      </c>
      <c r="HL56" s="174" t="str">
        <f>IF(HL9&lt;28,"判定対象外",IF(HL13&gt;0.1785,"達成","不達成"))</f>
        <v>判定対象外</v>
      </c>
      <c r="HX56" s="172" t="s">
        <v>71</v>
      </c>
      <c r="HY56" s="174" t="str">
        <f>IF(HY9&lt;28,"判定対象外",IF(HY13&gt;0.1785,"達成","不達成"))</f>
        <v>判定対象外</v>
      </c>
      <c r="IK56" s="172" t="s">
        <v>71</v>
      </c>
      <c r="IL56" s="174" t="str">
        <f>IF(IL9&lt;28,"判定対象外",IF(IL13&gt;0.1785,"達成","不達成"))</f>
        <v>判定対象外</v>
      </c>
      <c r="IX56" s="172" t="s">
        <v>71</v>
      </c>
      <c r="IY56" s="174" t="str">
        <f>IF(IY9&lt;28,"判定対象外",IF(IY13&gt;0.1785,"達成","不達成"))</f>
        <v>判定対象外</v>
      </c>
      <c r="JK56" s="172" t="s">
        <v>71</v>
      </c>
      <c r="JL56" s="174" t="str">
        <f>IF(JL9&lt;28,"判定対象外",IF(JL13&gt;0.1785,"達成","不達成"))</f>
        <v>判定対象外</v>
      </c>
      <c r="JX56" s="172" t="s">
        <v>71</v>
      </c>
      <c r="JY56" s="174" t="str">
        <f>IF(JY9&lt;28,"判定対象外",IF(JY13&gt;0.1785,"達成","不達成"))</f>
        <v>判定対象外</v>
      </c>
      <c r="KK56" s="172" t="s">
        <v>71</v>
      </c>
      <c r="KL56" s="174" t="str">
        <f>IF(KL9&lt;28,"判定対象外",IF(KL13&gt;0.1785,"達成","不達成"))</f>
        <v>判定対象外</v>
      </c>
      <c r="KX56" s="172" t="s">
        <v>71</v>
      </c>
      <c r="KY56" s="174" t="str">
        <f>IF(KY9&lt;28,"判定対象外",IF(KY13&gt;0.1785,"達成","不達成"))</f>
        <v>判定対象外</v>
      </c>
      <c r="LK56" s="172" t="s">
        <v>71</v>
      </c>
      <c r="LL56" s="174" t="str">
        <f>IF(LL9&lt;28,"判定対象外",IF(LL13&gt;0.1785,"達成","不達成"))</f>
        <v>判定対象外</v>
      </c>
      <c r="LX56" s="172" t="s">
        <v>71</v>
      </c>
      <c r="LY56" s="174" t="str">
        <f>IF(LY9&lt;28,"判定対象外",IF(LY13&gt;0.1785,"達成","不達成"))</f>
        <v>判定対象外</v>
      </c>
      <c r="MK56" s="172" t="s">
        <v>71</v>
      </c>
      <c r="ML56" s="174" t="str">
        <f>IF(ML9&lt;28,"判定対象外",IF(ML13&gt;0.1785,"達成","不達成"))</f>
        <v>判定対象外</v>
      </c>
      <c r="MX56" s="172" t="s">
        <v>71</v>
      </c>
      <c r="MY56" s="174" t="str">
        <f>IF(MY9&lt;28,"判定対象外",IF(MY13&gt;0.1785,"達成","不達成"))</f>
        <v>判定対象外</v>
      </c>
      <c r="NK56" s="172" t="s">
        <v>71</v>
      </c>
      <c r="NL56" s="174" t="str">
        <f>IF(NL9&lt;28,"判定対象外",IF(NL13&gt;0.1785,"達成","不達成"))</f>
        <v>判定対象外</v>
      </c>
      <c r="NX56" s="172" t="s">
        <v>71</v>
      </c>
      <c r="NY56" s="174" t="str">
        <f>IF(NY9&lt;28,"判定対象外",IF(NY13&gt;0.1785,"達成","不達成"))</f>
        <v>判定対象外</v>
      </c>
      <c r="OK56" s="172" t="s">
        <v>71</v>
      </c>
      <c r="OL56" s="174" t="str">
        <f>IF(OL9&lt;28,"判定対象外",IF(OL13&gt;0.1785,"達成","不達成"))</f>
        <v>判定対象外</v>
      </c>
      <c r="OX56" s="172" t="s">
        <v>71</v>
      </c>
      <c r="OY56" s="174" t="str">
        <f>IF(OY9&lt;28,"判定対象外",IF(OY13&gt;0.1785,"達成","不達成"))</f>
        <v>判定対象外</v>
      </c>
      <c r="PK56" s="172" t="s">
        <v>71</v>
      </c>
      <c r="PL56" s="174" t="str">
        <f>IF(PL9&lt;28,"判定対象外",IF(PL13&gt;0.1785,"達成","不達成"))</f>
        <v>判定対象外</v>
      </c>
      <c r="PX56" s="172" t="s">
        <v>71</v>
      </c>
      <c r="PY56" s="174" t="str">
        <f>IF(PY9&lt;28,"判定対象外",IF(PY13&gt;0.1785,"達成","不達成"))</f>
        <v>判定対象外</v>
      </c>
      <c r="QK56" s="172" t="s">
        <v>71</v>
      </c>
      <c r="QL56" s="174" t="str">
        <f>IF(QL9&lt;28,"判定対象外",IF(QL13&gt;0.1785,"達成","不達成"))</f>
        <v>判定対象外</v>
      </c>
      <c r="QX56" s="172" t="s">
        <v>71</v>
      </c>
      <c r="QY56" s="174" t="str">
        <f>IF(QY9&lt;28,"判定対象外",IF(QY13&gt;0.1785,"達成","不達成"))</f>
        <v>判定対象外</v>
      </c>
      <c r="RK56" s="172" t="s">
        <v>71</v>
      </c>
      <c r="RL56" s="174" t="str">
        <f>IF(RL9&lt;28,"判定対象外",IF(RL13&gt;0.1785,"達成","不達成"))</f>
        <v>判定対象外</v>
      </c>
      <c r="RX56" s="172" t="s">
        <v>71</v>
      </c>
      <c r="RY56" s="174" t="str">
        <f>IF(RY9&lt;28,"判定対象外",IF(RY13&gt;0.1785,"達成","不達成"))</f>
        <v>判定対象外</v>
      </c>
      <c r="SK56" s="172" t="s">
        <v>71</v>
      </c>
      <c r="SL56" s="174" t="str">
        <f>IF(SL9&lt;28,"判定対象外",IF(SL13&gt;0.1785,"達成","不達成"))</f>
        <v>判定対象外</v>
      </c>
    </row>
    <row r="57" spans="3:506" hidden="1">
      <c r="K57" s="151"/>
      <c r="L57" s="202"/>
      <c r="X57" s="167"/>
      <c r="Y57" s="202"/>
      <c r="AK57" s="223"/>
      <c r="AL57" s="175"/>
      <c r="AX57" s="173"/>
      <c r="AY57" s="175"/>
      <c r="BK57" s="173"/>
      <c r="BL57" s="175"/>
      <c r="BX57" s="173"/>
      <c r="BY57" s="175"/>
      <c r="CK57" s="173"/>
      <c r="CL57" s="175"/>
      <c r="CX57" s="173"/>
      <c r="CY57" s="175"/>
      <c r="DK57" s="173"/>
      <c r="DL57" s="175"/>
      <c r="DX57" s="173"/>
      <c r="DY57" s="175"/>
      <c r="EK57" s="173"/>
      <c r="EL57" s="175"/>
      <c r="EX57" s="173"/>
      <c r="EY57" s="175"/>
      <c r="FK57" s="173"/>
      <c r="FL57" s="175"/>
      <c r="FX57" s="173"/>
      <c r="FY57" s="175"/>
      <c r="GK57" s="173"/>
      <c r="GL57" s="175"/>
      <c r="GX57" s="173"/>
      <c r="GY57" s="175"/>
      <c r="HK57" s="173"/>
      <c r="HL57" s="175"/>
      <c r="HX57" s="173"/>
      <c r="HY57" s="175"/>
      <c r="IK57" s="173"/>
      <c r="IL57" s="175"/>
      <c r="IX57" s="173"/>
      <c r="IY57" s="175"/>
      <c r="JK57" s="173"/>
      <c r="JL57" s="175"/>
      <c r="JX57" s="173"/>
      <c r="JY57" s="175"/>
      <c r="KK57" s="173"/>
      <c r="KL57" s="175"/>
      <c r="KX57" s="173"/>
      <c r="KY57" s="175"/>
      <c r="LK57" s="173"/>
      <c r="LL57" s="175"/>
      <c r="LX57" s="173"/>
      <c r="LY57" s="175"/>
      <c r="MK57" s="173"/>
      <c r="ML57" s="175"/>
      <c r="MX57" s="173"/>
      <c r="MY57" s="175"/>
      <c r="NK57" s="173"/>
      <c r="NL57" s="175"/>
      <c r="NX57" s="173"/>
      <c r="NY57" s="175"/>
      <c r="OK57" s="173"/>
      <c r="OL57" s="175"/>
      <c r="OX57" s="173"/>
      <c r="OY57" s="175"/>
      <c r="PK57" s="173"/>
      <c r="PL57" s="175"/>
      <c r="PX57" s="173"/>
      <c r="PY57" s="175"/>
      <c r="QK57" s="173"/>
      <c r="QL57" s="175"/>
      <c r="QX57" s="173"/>
      <c r="QY57" s="175"/>
      <c r="RK57" s="173"/>
      <c r="RL57" s="175"/>
      <c r="RX57" s="173"/>
      <c r="RY57" s="175"/>
      <c r="SK57" s="173"/>
      <c r="SL57" s="175"/>
    </row>
    <row r="58" spans="3:506" hidden="1"/>
    <row r="59" spans="3:506" hidden="1">
      <c r="K59" s="206" t="s">
        <v>92</v>
      </c>
      <c r="L59" s="206"/>
      <c r="X59" s="206" t="s">
        <v>92</v>
      </c>
      <c r="Y59" s="206"/>
    </row>
    <row r="60" spans="3:506" ht="18.75" hidden="1" customHeight="1">
      <c r="K60" s="203" t="s">
        <v>75</v>
      </c>
      <c r="L60" s="208">
        <f>L54</f>
        <v>3</v>
      </c>
      <c r="X60" s="203" t="s">
        <v>75</v>
      </c>
      <c r="Y60" s="178">
        <f>L60+Y54</f>
        <v>12</v>
      </c>
      <c r="AK60" s="172" t="s">
        <v>75</v>
      </c>
      <c r="AL60" s="192">
        <f>Y60+AL54</f>
        <v>20</v>
      </c>
      <c r="AX60" s="190" t="s">
        <v>75</v>
      </c>
      <c r="AY60" s="192">
        <f>AL60+AY54</f>
        <v>30</v>
      </c>
      <c r="BK60" s="190" t="s">
        <v>75</v>
      </c>
      <c r="BL60" s="192">
        <f>AY60+BL54</f>
        <v>38</v>
      </c>
      <c r="BX60" s="190" t="s">
        <v>75</v>
      </c>
      <c r="BY60" s="192">
        <f>BL60+BY54</f>
        <v>46</v>
      </c>
      <c r="CK60" s="190" t="s">
        <v>75</v>
      </c>
      <c r="CL60" s="192">
        <f>BY60+CL54</f>
        <v>48</v>
      </c>
      <c r="CX60" s="190" t="s">
        <v>75</v>
      </c>
      <c r="CY60" s="192">
        <f>CL60+CY54</f>
        <v>48</v>
      </c>
      <c r="DK60" s="190" t="s">
        <v>75</v>
      </c>
      <c r="DL60" s="192">
        <f>CY60+DL54</f>
        <v>48</v>
      </c>
      <c r="DX60" s="190" t="s">
        <v>75</v>
      </c>
      <c r="DY60" s="192">
        <f>DL60+DY54</f>
        <v>48</v>
      </c>
      <c r="EK60" s="190" t="s">
        <v>75</v>
      </c>
      <c r="EL60" s="192">
        <f>DY60+EL54</f>
        <v>48</v>
      </c>
      <c r="EX60" s="190" t="s">
        <v>75</v>
      </c>
      <c r="EY60" s="192">
        <f>EL60+EY54</f>
        <v>48</v>
      </c>
      <c r="FK60" s="190" t="s">
        <v>75</v>
      </c>
      <c r="FL60" s="192">
        <f>EY60+FL54</f>
        <v>48</v>
      </c>
      <c r="FX60" s="190" t="s">
        <v>75</v>
      </c>
      <c r="FY60" s="192">
        <f>FL60+FY54</f>
        <v>48</v>
      </c>
      <c r="GK60" s="190" t="s">
        <v>75</v>
      </c>
      <c r="GL60" s="192">
        <f>FY60+GL54</f>
        <v>48</v>
      </c>
      <c r="GX60" s="190" t="s">
        <v>75</v>
      </c>
      <c r="GY60" s="192">
        <f>GL60+GY54</f>
        <v>48</v>
      </c>
      <c r="HK60" s="190" t="s">
        <v>75</v>
      </c>
      <c r="HL60" s="192">
        <f>GY60+HL54</f>
        <v>48</v>
      </c>
      <c r="HX60" s="190" t="s">
        <v>75</v>
      </c>
      <c r="HY60" s="192">
        <f>HL60+HY54</f>
        <v>48</v>
      </c>
      <c r="IK60" s="190" t="s">
        <v>75</v>
      </c>
      <c r="IL60" s="192">
        <f>HY60+IL54</f>
        <v>48</v>
      </c>
      <c r="IX60" s="190" t="s">
        <v>75</v>
      </c>
      <c r="IY60" s="192">
        <f>IL60+IY54</f>
        <v>48</v>
      </c>
      <c r="JK60" s="190" t="s">
        <v>75</v>
      </c>
      <c r="JL60" s="192">
        <f>IY60+JL54</f>
        <v>48</v>
      </c>
      <c r="JX60" s="190" t="s">
        <v>75</v>
      </c>
      <c r="JY60" s="192">
        <f>JL60+JY54</f>
        <v>48</v>
      </c>
      <c r="KK60" s="190" t="s">
        <v>75</v>
      </c>
      <c r="KL60" s="192">
        <f>JY60+KL54</f>
        <v>48</v>
      </c>
      <c r="KX60" s="190" t="s">
        <v>75</v>
      </c>
      <c r="KY60" s="192">
        <f>KL60+KY54</f>
        <v>48</v>
      </c>
      <c r="LK60" s="190" t="s">
        <v>75</v>
      </c>
      <c r="LL60" s="192">
        <f>KY60+LL54</f>
        <v>48</v>
      </c>
      <c r="LX60" s="190" t="s">
        <v>75</v>
      </c>
      <c r="LY60" s="192">
        <f>LL60+LY54</f>
        <v>48</v>
      </c>
      <c r="MK60" s="190" t="s">
        <v>75</v>
      </c>
      <c r="ML60" s="192">
        <f>LY60+ML54</f>
        <v>48</v>
      </c>
      <c r="MX60" s="190" t="s">
        <v>75</v>
      </c>
      <c r="MY60" s="192">
        <f>ML60+MY54</f>
        <v>48</v>
      </c>
      <c r="NK60" s="190" t="s">
        <v>75</v>
      </c>
      <c r="NL60" s="192">
        <f>MY60+NL54</f>
        <v>48</v>
      </c>
      <c r="NX60" s="190" t="s">
        <v>75</v>
      </c>
      <c r="NY60" s="192">
        <f>NL60+NY54</f>
        <v>48</v>
      </c>
      <c r="OK60" s="190" t="s">
        <v>75</v>
      </c>
      <c r="OL60" s="192">
        <f>NY60+OL54</f>
        <v>48</v>
      </c>
      <c r="OX60" s="190" t="s">
        <v>75</v>
      </c>
      <c r="OY60" s="192">
        <f>OL60+OY54</f>
        <v>48</v>
      </c>
      <c r="PK60" s="190" t="s">
        <v>75</v>
      </c>
      <c r="PL60" s="192">
        <f>OY60+PL54</f>
        <v>48</v>
      </c>
      <c r="PX60" s="190" t="s">
        <v>75</v>
      </c>
      <c r="PY60" s="192">
        <f>PL60+PY54</f>
        <v>48</v>
      </c>
      <c r="QK60" s="190" t="s">
        <v>75</v>
      </c>
      <c r="QL60" s="192">
        <f>PY60+QL54</f>
        <v>48</v>
      </c>
      <c r="QX60" s="190" t="s">
        <v>75</v>
      </c>
      <c r="QY60" s="192">
        <f>QL60+QY54</f>
        <v>48</v>
      </c>
      <c r="RK60" s="190" t="s">
        <v>75</v>
      </c>
      <c r="RL60" s="192">
        <f>QY60+RL54</f>
        <v>48</v>
      </c>
      <c r="RX60" s="190" t="s">
        <v>75</v>
      </c>
      <c r="RY60" s="192">
        <f>RL60+RY54</f>
        <v>48</v>
      </c>
      <c r="SK60" s="190" t="s">
        <v>75</v>
      </c>
      <c r="SL60" s="192">
        <f>RY60+SL54</f>
        <v>48</v>
      </c>
    </row>
    <row r="61" spans="3:506" hidden="1">
      <c r="K61" s="204"/>
      <c r="L61" s="209"/>
      <c r="X61" s="204"/>
      <c r="Y61" s="205"/>
      <c r="AK61" s="224"/>
      <c r="AL61" s="193"/>
      <c r="AX61" s="191"/>
      <c r="AY61" s="193"/>
      <c r="BK61" s="191"/>
      <c r="BL61" s="193"/>
      <c r="BX61" s="191"/>
      <c r="BY61" s="193"/>
      <c r="CK61" s="191"/>
      <c r="CL61" s="193"/>
      <c r="CX61" s="191"/>
      <c r="CY61" s="193"/>
      <c r="DK61" s="191"/>
      <c r="DL61" s="193"/>
      <c r="DX61" s="191"/>
      <c r="DY61" s="193"/>
      <c r="EK61" s="191"/>
      <c r="EL61" s="193"/>
      <c r="EX61" s="191"/>
      <c r="EY61" s="193"/>
      <c r="FK61" s="191"/>
      <c r="FL61" s="193"/>
      <c r="FX61" s="191"/>
      <c r="FY61" s="193"/>
      <c r="GK61" s="191"/>
      <c r="GL61" s="193"/>
      <c r="GX61" s="191"/>
      <c r="GY61" s="193"/>
      <c r="HK61" s="191"/>
      <c r="HL61" s="193"/>
      <c r="HX61" s="191"/>
      <c r="HY61" s="193"/>
      <c r="IK61" s="191"/>
      <c r="IL61" s="193"/>
      <c r="IX61" s="191"/>
      <c r="IY61" s="193"/>
      <c r="JK61" s="191"/>
      <c r="JL61" s="193"/>
      <c r="JX61" s="191"/>
      <c r="JY61" s="193"/>
      <c r="KK61" s="191"/>
      <c r="KL61" s="193"/>
      <c r="KX61" s="191"/>
      <c r="KY61" s="193"/>
      <c r="LK61" s="191"/>
      <c r="LL61" s="193"/>
      <c r="LX61" s="191"/>
      <c r="LY61" s="193"/>
      <c r="MK61" s="191"/>
      <c r="ML61" s="193"/>
      <c r="MX61" s="191"/>
      <c r="MY61" s="193"/>
      <c r="NK61" s="191"/>
      <c r="NL61" s="193"/>
      <c r="NX61" s="191"/>
      <c r="NY61" s="193"/>
      <c r="OK61" s="191"/>
      <c r="OL61" s="193"/>
      <c r="OX61" s="191"/>
      <c r="OY61" s="193"/>
      <c r="PK61" s="191"/>
      <c r="PL61" s="193"/>
      <c r="PX61" s="191"/>
      <c r="PY61" s="193"/>
      <c r="QK61" s="191"/>
      <c r="QL61" s="193"/>
      <c r="QX61" s="191"/>
      <c r="QY61" s="193"/>
      <c r="RK61" s="191"/>
      <c r="RL61" s="193"/>
      <c r="RX61" s="191"/>
      <c r="RY61" s="193"/>
      <c r="SK61" s="191"/>
      <c r="SL61" s="193"/>
    </row>
    <row r="62" spans="3:506" hidden="1">
      <c r="K62" s="123" t="s">
        <v>96</v>
      </c>
      <c r="L62" s="122">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3:506">
      <c r="SL63" s="9"/>
    </row>
  </sheetData>
  <sheetProtection algorithmName="SHA-512" hashValue="9GLDhuWlN1y0+ONfY32MhT2vFnXnUGfs5rSOx70QQVilBnSPOam93ttPfrxWPPxYgOsw8PCwRUAov4TDkd9PBg==" saltValue="h/k3CuBLIreuMK+/dXlGeA==" spinCount="100000" sheet="1" objects="1" scenarios="1" selectLockedCells="1"/>
  <mergeCells count="3164">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R72"/>
  <sheetViews>
    <sheetView view="pageBreakPreview" topLeftCell="A13" zoomScale="85" zoomScaleNormal="70" zoomScaleSheetLayoutView="85" workbookViewId="0">
      <selection activeCell="T17" sqref="T17"/>
    </sheetView>
  </sheetViews>
  <sheetFormatPr defaultColWidth="9" defaultRowHeight="18"/>
  <cols>
    <col min="1" max="1" width="11.59765625" style="11" customWidth="1"/>
    <col min="2" max="2" width="14.59765625" style="11" customWidth="1"/>
    <col min="3" max="3" width="5" style="11" customWidth="1"/>
    <col min="4" max="4" width="14.59765625" style="11" customWidth="1"/>
    <col min="5" max="6" width="5.59765625" style="11" customWidth="1"/>
    <col min="7" max="7" width="8.59765625" style="11" customWidth="1"/>
    <col min="8" max="8" width="9.3984375" style="11" customWidth="1"/>
    <col min="9" max="9" width="3.19921875" style="11" customWidth="1"/>
    <col min="10" max="10" width="1.59765625" style="11" customWidth="1"/>
    <col min="11" max="11" width="15.59765625" customWidth="1"/>
    <col min="12" max="12" width="11.59765625" customWidth="1"/>
    <col min="13" max="13" width="15.59765625" customWidth="1"/>
    <col min="14" max="16" width="10.59765625" customWidth="1"/>
    <col min="17" max="122" width="8.796875" customWidth="1"/>
    <col min="123" max="16384" width="9" style="11"/>
  </cols>
  <sheetData>
    <row r="1" spans="1:16" ht="17.100000000000001" customHeight="1">
      <c r="A1" s="240"/>
      <c r="B1" s="240"/>
      <c r="C1" s="240"/>
      <c r="D1" s="240"/>
      <c r="E1" s="240"/>
      <c r="F1" s="240"/>
      <c r="G1" s="241"/>
      <c r="H1" s="229" t="s">
        <v>69</v>
      </c>
      <c r="I1" s="229"/>
      <c r="J1" s="124"/>
      <c r="K1" s="225" t="s">
        <v>28</v>
      </c>
      <c r="L1" s="225"/>
      <c r="M1" s="225"/>
      <c r="N1" s="91" t="s">
        <v>85</v>
      </c>
      <c r="O1" s="91" t="s">
        <v>80</v>
      </c>
      <c r="P1" s="227" t="s">
        <v>79</v>
      </c>
    </row>
    <row r="2" spans="1:16" ht="17.100000000000001" customHeight="1">
      <c r="A2" s="9"/>
      <c r="B2" s="9"/>
      <c r="C2" s="9"/>
      <c r="D2" s="9"/>
      <c r="E2" s="9"/>
      <c r="F2" s="9"/>
      <c r="G2" s="9"/>
      <c r="H2" s="9"/>
      <c r="I2" s="9"/>
      <c r="J2" s="9"/>
      <c r="K2" s="225"/>
      <c r="L2" s="225"/>
      <c r="M2" s="225"/>
      <c r="N2" s="84" t="s">
        <v>33</v>
      </c>
      <c r="O2" s="84" t="s">
        <v>33</v>
      </c>
      <c r="P2" s="228"/>
    </row>
    <row r="3" spans="1:16" ht="17.100000000000001" customHeight="1">
      <c r="A3" s="36"/>
      <c r="B3" s="36"/>
      <c r="C3" s="36"/>
      <c r="D3" s="36"/>
      <c r="E3" s="38"/>
      <c r="F3" s="139" t="s">
        <v>95</v>
      </c>
      <c r="G3" s="139"/>
      <c r="H3" s="139"/>
      <c r="I3" s="10"/>
      <c r="J3" s="10"/>
      <c r="K3" s="111">
        <f>IF(【別紙２】!C9="","",【別紙２】!C9)</f>
        <v>44401</v>
      </c>
      <c r="L3" s="109" t="str">
        <f t="shared" ref="L3:L17" si="0">IF(M3="","","～")</f>
        <v>～</v>
      </c>
      <c r="M3" s="114">
        <f>IF(【別紙２】!C9="","",MAX(【別紙２】!C9:C46))</f>
        <v>44408</v>
      </c>
      <c r="N3" s="77">
        <f>IF(【別紙２】!L9=0,"",【別紙２】!L9)</f>
        <v>8</v>
      </c>
      <c r="O3" s="77">
        <f>IF(N3="","",IF(【別紙２】!L11=0,0,【別紙２】!L11))</f>
        <v>0</v>
      </c>
      <c r="P3" s="92">
        <f>IF(N3="","",O3/N3)</f>
        <v>0</v>
      </c>
    </row>
    <row r="4" spans="1:16" ht="17.100000000000001" customHeight="1">
      <c r="A4" s="36"/>
      <c r="B4" s="36"/>
      <c r="C4" s="36"/>
      <c r="D4" s="36"/>
      <c r="E4" s="38"/>
      <c r="F4" s="99"/>
      <c r="G4" s="99"/>
      <c r="H4" s="99"/>
      <c r="I4" s="100"/>
      <c r="J4" s="10"/>
      <c r="K4" s="112">
        <f>IF(【別紙２】!P9="","",【別紙２】!P9)</f>
        <v>44409</v>
      </c>
      <c r="L4" s="110" t="str">
        <f t="shared" si="0"/>
        <v>～</v>
      </c>
      <c r="M4" s="115">
        <f>IF(【別紙２】!P9="","",MAX(【別紙２】!P9:P46))</f>
        <v>44439</v>
      </c>
      <c r="N4" s="79">
        <f>IF(【別紙２】!Y9=0,"",【別紙２】!Y9)</f>
        <v>28</v>
      </c>
      <c r="O4" s="80">
        <f>IF(N4="","",IF(【別紙２】!Y11=0,0,【別紙２】!Y11))</f>
        <v>0</v>
      </c>
      <c r="P4" s="93">
        <f t="shared" ref="P4:P41" si="1">IF(N4="","",O4/N4)</f>
        <v>0</v>
      </c>
    </row>
    <row r="5" spans="1:16" ht="17.100000000000001" customHeight="1">
      <c r="A5" s="250" t="str">
        <f>入力シート!C8&amp;"長　殿"</f>
        <v>○○○事務所（センター）所長　殿</v>
      </c>
      <c r="B5" s="250"/>
      <c r="C5" s="250"/>
      <c r="D5" s="250"/>
      <c r="E5" s="250"/>
      <c r="F5" s="250"/>
      <c r="G5" s="250"/>
      <c r="H5" s="36"/>
      <c r="I5" s="9"/>
      <c r="J5" s="9"/>
      <c r="K5" s="112">
        <f>IF(【別紙２】!AC9="","",【別紙２】!AC9)</f>
        <v>44440</v>
      </c>
      <c r="L5" s="110" t="str">
        <f t="shared" si="0"/>
        <v>～</v>
      </c>
      <c r="M5" s="115">
        <f>IF(【別紙２】!AC9="","",MAX(【別紙２】!AC9:AC46))</f>
        <v>44469</v>
      </c>
      <c r="N5" s="79">
        <f>IF(【別紙２】!AL9=0,"",【別紙２】!AL9)</f>
        <v>30</v>
      </c>
      <c r="O5" s="80">
        <f>IF(N5="","",IF(【別紙２】!AL11=0,0,【別紙２】!AL11))</f>
        <v>0</v>
      </c>
      <c r="P5" s="93">
        <f t="shared" si="1"/>
        <v>0</v>
      </c>
    </row>
    <row r="6" spans="1:16" ht="17.100000000000001" customHeight="1">
      <c r="A6" s="75"/>
      <c r="B6" s="75"/>
      <c r="C6" s="75"/>
      <c r="D6" s="75"/>
      <c r="E6" s="75"/>
      <c r="F6" s="75"/>
      <c r="G6" s="75"/>
      <c r="H6" s="36"/>
      <c r="I6" s="9"/>
      <c r="J6" s="9"/>
      <c r="K6" s="112">
        <f>IF(【別紙２】!AP9="","",【別紙２】!AP9)</f>
        <v>44470</v>
      </c>
      <c r="L6" s="110" t="str">
        <f t="shared" si="0"/>
        <v>～</v>
      </c>
      <c r="M6" s="115">
        <f>IF(【別紙２】!AP9="","",MAX(【別紙２】!AP9:AP46))</f>
        <v>44500</v>
      </c>
      <c r="N6" s="79">
        <f>IF(【別紙２】!AY9=0,"",【別紙２】!AY9)</f>
        <v>31</v>
      </c>
      <c r="O6" s="80">
        <f>IF(N6="","",IF(【別紙２】!AY11=0,0,【別紙２】!AY11))</f>
        <v>0</v>
      </c>
      <c r="P6" s="93">
        <f t="shared" si="1"/>
        <v>0</v>
      </c>
    </row>
    <row r="7" spans="1:16" ht="17.100000000000001" customHeight="1">
      <c r="A7" s="249" t="str">
        <f>IF(OR(B11=0,B16=0,C18="",C19="",C20=0,B25=0,B30=0),"入力シートに必要事項を記入してください。","")</f>
        <v/>
      </c>
      <c r="B7" s="249"/>
      <c r="C7" s="249"/>
      <c r="D7" s="249"/>
      <c r="E7" s="249"/>
      <c r="F7" s="249"/>
      <c r="G7" s="249"/>
      <c r="H7" s="249"/>
      <c r="I7" s="249"/>
      <c r="J7" s="74"/>
      <c r="K7" s="112">
        <f>IF(【別紙２】!BC9="","",【別紙２】!BC9)</f>
        <v>44501</v>
      </c>
      <c r="L7" s="110" t="str">
        <f t="shared" si="0"/>
        <v>～</v>
      </c>
      <c r="M7" s="115">
        <f>IF(【別紙２】!BC9="","",MAX(【別紙２】!BC9:BC46))</f>
        <v>44530</v>
      </c>
      <c r="N7" s="79">
        <f>IF(【別紙２】!BL9=0,"",【別紙２】!BL9)</f>
        <v>30</v>
      </c>
      <c r="O7" s="80">
        <f>IF(N7="","",IF(【別紙２】!BL11=0,0,【別紙２】!BL11))</f>
        <v>0</v>
      </c>
      <c r="P7" s="93">
        <f t="shared" si="1"/>
        <v>0</v>
      </c>
    </row>
    <row r="8" spans="1:16" ht="17.100000000000001" customHeight="1">
      <c r="A8" s="230" t="s">
        <v>78</v>
      </c>
      <c r="B8" s="230"/>
      <c r="C8" s="230"/>
      <c r="D8" s="230"/>
      <c r="E8" s="230"/>
      <c r="F8" s="230"/>
      <c r="G8" s="230"/>
      <c r="H8" s="230"/>
      <c r="I8" s="24"/>
      <c r="J8" s="24"/>
      <c r="K8" s="112">
        <f>IF(【別紙２】!BP9="","",【別紙２】!BP9)</f>
        <v>44531</v>
      </c>
      <c r="L8" s="110" t="str">
        <f t="shared" si="0"/>
        <v>～</v>
      </c>
      <c r="M8" s="115">
        <f>IF(【別紙２】!BP9="","",MAX(【別紙２】!BP9:BP46))</f>
        <v>44561</v>
      </c>
      <c r="N8" s="79">
        <f>IF(【別紙２】!BY9=0,"",【別紙２】!BY9)</f>
        <v>28</v>
      </c>
      <c r="O8" s="80">
        <f>IF(N8="","",IF(【別紙２】!BY11=0,,【別紙２】!BY11))</f>
        <v>0</v>
      </c>
      <c r="P8" s="93">
        <f t="shared" si="1"/>
        <v>0</v>
      </c>
    </row>
    <row r="9" spans="1:16" ht="17.100000000000001" customHeight="1">
      <c r="A9" s="73"/>
      <c r="B9" s="73"/>
      <c r="C9" s="73"/>
      <c r="D9" s="73"/>
      <c r="E9" s="73"/>
      <c r="F9" s="73"/>
      <c r="G9" s="73"/>
      <c r="H9" s="73"/>
      <c r="I9" s="24"/>
      <c r="J9" s="24"/>
      <c r="K9" s="112">
        <f>IF(【別紙２】!CC9="","",【別紙２】!CC9)</f>
        <v>44562</v>
      </c>
      <c r="L9" s="110" t="str">
        <f t="shared" si="0"/>
        <v>～</v>
      </c>
      <c r="M9" s="115">
        <f>IF(【別紙２】!CC9="","",MAX(【別紙２】!CC9:CC46))</f>
        <v>44571</v>
      </c>
      <c r="N9" s="79">
        <f>IF(【別紙２】!CL9=0,"",【別紙２】!CL9)</f>
        <v>7</v>
      </c>
      <c r="O9" s="80">
        <f>IF(N9="","",IF(【別紙２】!CL11=0,0,【別紙２】!CL11))</f>
        <v>0</v>
      </c>
      <c r="P9" s="93">
        <f>IF(N9="","",O9/N9)</f>
        <v>0</v>
      </c>
    </row>
    <row r="10" spans="1:16" ht="17.100000000000001" customHeight="1">
      <c r="A10" s="36"/>
      <c r="B10" s="36"/>
      <c r="C10" s="36"/>
      <c r="D10" s="36"/>
      <c r="E10" s="36"/>
      <c r="F10" s="36"/>
      <c r="G10" s="36"/>
      <c r="H10" s="36"/>
      <c r="I10" s="9"/>
      <c r="J10" s="9"/>
      <c r="K10" s="112" t="str">
        <f>IF(【別紙２】!CP9="","",【別紙２】!CP9)</f>
        <v/>
      </c>
      <c r="L10" s="110" t="str">
        <f t="shared" si="0"/>
        <v/>
      </c>
      <c r="M10" s="115" t="str">
        <f>IF(【別紙２】!CP9="","",MAX(【別紙２】!CP9:CP46))</f>
        <v/>
      </c>
      <c r="N10" s="79" t="str">
        <f>IF(【別紙２】!CY9=0,"",【別紙２】!CY9)</f>
        <v/>
      </c>
      <c r="O10" s="80" t="str">
        <f>IF(N10="","",IF(【別紙２】!CY11=0,0,【別紙２】!CY11))</f>
        <v/>
      </c>
      <c r="P10" s="93" t="str">
        <f t="shared" si="1"/>
        <v/>
      </c>
    </row>
    <row r="11" spans="1:16" ht="17.100000000000001" customHeight="1">
      <c r="A11" s="226" t="s">
        <v>32</v>
      </c>
      <c r="B11" s="242" t="str">
        <f>入力シート!C9</f>
        <v>○○工業株式会社</v>
      </c>
      <c r="C11" s="242"/>
      <c r="D11" s="242"/>
      <c r="E11" s="242"/>
      <c r="F11" s="242"/>
      <c r="G11" s="242"/>
      <c r="H11" s="243" t="s">
        <v>100</v>
      </c>
      <c r="I11" s="243"/>
      <c r="J11" s="243"/>
      <c r="K11" s="112" t="str">
        <f>IF(【別紙２】!DC9="","",【別紙２】!DC9)</f>
        <v/>
      </c>
      <c r="L11" s="110" t="str">
        <f t="shared" si="0"/>
        <v/>
      </c>
      <c r="M11" s="115" t="str">
        <f>IF(【別紙２】!DC9="","",MAX(【別紙２】!DC9:DC46))</f>
        <v/>
      </c>
      <c r="N11" s="79" t="str">
        <f>IF(【別紙２】!DL9=0,"",【別紙２】!DL9)</f>
        <v/>
      </c>
      <c r="O11" s="80" t="str">
        <f>IF(N11="","",IF(【別紙２】!DL11=0,0,【別紙２】!DL11))</f>
        <v/>
      </c>
      <c r="P11" s="93" t="str">
        <f t="shared" si="1"/>
        <v/>
      </c>
    </row>
    <row r="12" spans="1:16" ht="17.100000000000001" customHeight="1">
      <c r="A12" s="226"/>
      <c r="B12" s="242"/>
      <c r="C12" s="242"/>
      <c r="D12" s="242"/>
      <c r="E12" s="242"/>
      <c r="F12" s="242"/>
      <c r="G12" s="242"/>
      <c r="H12" s="243"/>
      <c r="I12" s="243"/>
      <c r="J12" s="243"/>
      <c r="K12" s="112" t="str">
        <f>IF(【別紙２】!DP9="","",【別紙２】!DP9)</f>
        <v/>
      </c>
      <c r="L12" s="110" t="str">
        <f t="shared" si="0"/>
        <v/>
      </c>
      <c r="M12" s="115" t="str">
        <f>IF(【別紙２】!DP9="","",MAX(【別紙２】!DP9:DP46))</f>
        <v/>
      </c>
      <c r="N12" s="79" t="str">
        <f>IF(【別紙２】!DY9=0,"",【別紙２】!DY9)</f>
        <v/>
      </c>
      <c r="O12" s="80" t="str">
        <f>IF(N12="","",IF(【別紙２】!DY11=0,0,【別紙２】!DY11))</f>
        <v/>
      </c>
      <c r="P12" s="93" t="str">
        <f t="shared" si="1"/>
        <v/>
      </c>
    </row>
    <row r="13" spans="1:16" ht="17.100000000000001" customHeight="1">
      <c r="A13" s="226"/>
      <c r="B13" s="242"/>
      <c r="C13" s="242"/>
      <c r="D13" s="242"/>
      <c r="E13" s="242"/>
      <c r="F13" s="242"/>
      <c r="G13" s="242"/>
      <c r="H13" s="243"/>
      <c r="I13" s="243"/>
      <c r="J13" s="243"/>
      <c r="K13" s="112" t="str">
        <f>IF(【別紙２】!EC9="","",【別紙２】!EC9)</f>
        <v/>
      </c>
      <c r="L13" s="110" t="str">
        <f t="shared" si="0"/>
        <v/>
      </c>
      <c r="M13" s="115" t="str">
        <f>IF(【別紙２】!EC9="","",MAX(【別紙２】!EC9:EC46))</f>
        <v/>
      </c>
      <c r="N13" s="79" t="str">
        <f>IF(【別紙２】!EL9=0,"",【別紙２】!EL9)</f>
        <v/>
      </c>
      <c r="O13" s="80" t="str">
        <f>IF(N13="","",IF(【別紙２】!EL11=0,0,【別紙２】!EL11))</f>
        <v/>
      </c>
      <c r="P13" s="93" t="str">
        <f t="shared" si="1"/>
        <v/>
      </c>
    </row>
    <row r="14" spans="1:16" ht="17.100000000000001" customHeight="1">
      <c r="A14" s="226"/>
      <c r="B14" s="242" t="str">
        <f>入力シート!C10</f>
        <v>代表取締役　○○　××</v>
      </c>
      <c r="C14" s="242"/>
      <c r="D14" s="242"/>
      <c r="E14" s="242"/>
      <c r="F14" s="242"/>
      <c r="G14" s="242"/>
      <c r="H14" s="243"/>
      <c r="I14" s="243"/>
      <c r="J14" s="243"/>
      <c r="K14" s="112" t="str">
        <f>IF(【別紙２】!EP9="","",【別紙２】!EP9)</f>
        <v/>
      </c>
      <c r="L14" s="110" t="str">
        <f t="shared" si="0"/>
        <v/>
      </c>
      <c r="M14" s="115" t="str">
        <f>IF(【別紙２】!EP9="","",MAX(【別紙２】!EP9:EP46))</f>
        <v/>
      </c>
      <c r="N14" s="79" t="str">
        <f>IF(【別紙２】!EY9=0,"",【別紙２】!EY9)</f>
        <v/>
      </c>
      <c r="O14" s="80" t="str">
        <f>IF(N14="","",IF(【別紙２】!EY11=0,0,【別紙２】!EY11))</f>
        <v/>
      </c>
      <c r="P14" s="94" t="str">
        <f t="shared" si="1"/>
        <v/>
      </c>
    </row>
    <row r="15" spans="1:16" ht="17.100000000000001" customHeight="1">
      <c r="A15" s="226"/>
      <c r="B15" s="242"/>
      <c r="C15" s="242"/>
      <c r="D15" s="242"/>
      <c r="E15" s="242"/>
      <c r="F15" s="242"/>
      <c r="G15" s="242"/>
      <c r="H15" s="243"/>
      <c r="I15" s="243"/>
      <c r="J15" s="243"/>
      <c r="K15" s="112" t="str">
        <f>IF(【別紙２】!FC9="","",【別紙２】!FC9)</f>
        <v/>
      </c>
      <c r="L15" s="110" t="str">
        <f t="shared" si="0"/>
        <v/>
      </c>
      <c r="M15" s="115" t="str">
        <f>IF(【別紙２】!FC9="","",MAX(【別紙２】!FC9:FC46))</f>
        <v/>
      </c>
      <c r="N15" s="79" t="str">
        <f>IF(【別紙２】!FL9=0,"",【別紙２】!FL9)</f>
        <v/>
      </c>
      <c r="O15" s="80" t="str">
        <f>IF(N15="","",IF(【別紙２】!FL11=0,0,【別紙２】!FL11))</f>
        <v/>
      </c>
      <c r="P15" s="95" t="str">
        <f t="shared" si="1"/>
        <v/>
      </c>
    </row>
    <row r="16" spans="1:16" ht="17.100000000000001" customHeight="1">
      <c r="A16" s="226" t="s">
        <v>29</v>
      </c>
      <c r="B16" s="242" t="str">
        <f>入力シート!C11</f>
        <v>神奈川県〇〇市〇〇</v>
      </c>
      <c r="C16" s="242"/>
      <c r="D16" s="242"/>
      <c r="E16" s="242"/>
      <c r="F16" s="242"/>
      <c r="G16" s="242"/>
      <c r="H16" s="242"/>
      <c r="I16" s="242"/>
      <c r="J16" s="9"/>
      <c r="K16" s="112" t="str">
        <f>IF(【別紙２】!FP9="","",【別紙２】!FP9)</f>
        <v/>
      </c>
      <c r="L16" s="110" t="str">
        <f t="shared" si="0"/>
        <v/>
      </c>
      <c r="M16" s="115" t="str">
        <f>IF(【別紙２】!FP9="","",MAX(【別紙２】!FP9:FP46))</f>
        <v/>
      </c>
      <c r="N16" s="79" t="str">
        <f>IF(【別紙２】!FY9=0,"",【別紙２】!FY9)</f>
        <v/>
      </c>
      <c r="O16" s="80" t="str">
        <f>IF(N16="","",IF(【別紙２】!FY11=0,0,【別紙２】!FY11))</f>
        <v/>
      </c>
      <c r="P16" s="94" t="str">
        <f t="shared" si="1"/>
        <v/>
      </c>
    </row>
    <row r="17" spans="1:23" ht="17.100000000000001" customHeight="1">
      <c r="A17" s="226"/>
      <c r="B17" s="242"/>
      <c r="C17" s="242"/>
      <c r="D17" s="242"/>
      <c r="E17" s="242"/>
      <c r="F17" s="242"/>
      <c r="G17" s="242"/>
      <c r="H17" s="242"/>
      <c r="I17" s="242"/>
      <c r="J17" s="25"/>
      <c r="K17" s="112" t="str">
        <f>IF(【別紙２】!GC9="","",【別紙２】!GC9)</f>
        <v/>
      </c>
      <c r="L17" s="110" t="str">
        <f t="shared" si="0"/>
        <v/>
      </c>
      <c r="M17" s="115" t="str">
        <f>IF(【別紙２】!GC9="","",MAX(【別紙２】!GC9:GC46))</f>
        <v/>
      </c>
      <c r="N17" s="82" t="str">
        <f>IF(【別紙２】!GL9=0,"",【別紙２】!GL9)</f>
        <v/>
      </c>
      <c r="O17" s="80" t="str">
        <f>IF(N17="","",IF(【別紙２】!GL11=0,0,【別紙２】!GL11))</f>
        <v/>
      </c>
      <c r="P17" s="95" t="str">
        <f t="shared" si="1"/>
        <v/>
      </c>
    </row>
    <row r="18" spans="1:23" ht="17.100000000000001" customHeight="1">
      <c r="A18" s="254" t="s">
        <v>34</v>
      </c>
      <c r="B18" s="254"/>
      <c r="C18" s="254" t="str">
        <f>IF(入力シート!C12="","",入力シート!C12)</f>
        <v>環農　花子</v>
      </c>
      <c r="D18" s="254"/>
      <c r="E18" s="254"/>
      <c r="F18" s="254"/>
      <c r="G18" s="9"/>
      <c r="H18" s="9"/>
      <c r="I18" s="9"/>
      <c r="J18" s="9"/>
      <c r="K18" s="112" t="str">
        <f>IF(【別紙２】!GP9="","",【別紙２】!GP9)</f>
        <v/>
      </c>
      <c r="L18" s="110" t="str">
        <f t="shared" ref="L18:L41" si="2">IF(M18="","","～")</f>
        <v/>
      </c>
      <c r="M18" s="115" t="str">
        <f>IF(【別紙２】!GP9="","",MAX(【別紙２】!GP9:GP46))</f>
        <v/>
      </c>
      <c r="N18" s="82" t="str">
        <f>IF(【別紙２】!GY9=0,"",【別紙２】!GY9)</f>
        <v/>
      </c>
      <c r="O18" s="80" t="str">
        <f>IF(N18="","",IF(【別紙２】!GY11=0,0,【別紙２】!GY11))</f>
        <v/>
      </c>
      <c r="P18" s="93" t="str">
        <f t="shared" si="1"/>
        <v/>
      </c>
    </row>
    <row r="19" spans="1:23" ht="17.100000000000001" customHeight="1">
      <c r="A19" s="255" t="s">
        <v>41</v>
      </c>
      <c r="B19" s="255"/>
      <c r="C19" s="254" t="str">
        <f>IF(入力シート!C13="","",入力シート!C13)</f>
        <v>境政　太郎</v>
      </c>
      <c r="D19" s="254"/>
      <c r="E19" s="254"/>
      <c r="F19" s="254"/>
      <c r="G19" s="37"/>
      <c r="H19" s="37"/>
      <c r="I19" s="9"/>
      <c r="J19" s="9"/>
      <c r="K19" s="112" t="str">
        <f>IF(【別紙２】!HC9="","",【別紙２】!HC9)</f>
        <v/>
      </c>
      <c r="L19" s="110" t="str">
        <f t="shared" si="2"/>
        <v/>
      </c>
      <c r="M19" s="115" t="str">
        <f>IF(【別紙２】!HC9="","",MAX(【別紙２】!HC9:HC46))</f>
        <v/>
      </c>
      <c r="N19" s="82" t="str">
        <f>IF(【別紙２】!HL9=0,"",【別紙２】!HL9)</f>
        <v/>
      </c>
      <c r="O19" s="80" t="str">
        <f>IF(N19="","",IF(【別紙２】!HL11=0,0,【別紙２】!HL11))</f>
        <v/>
      </c>
      <c r="P19" s="94" t="str">
        <f t="shared" si="1"/>
        <v/>
      </c>
    </row>
    <row r="20" spans="1:23" ht="17.100000000000001" customHeight="1">
      <c r="A20" s="76" t="s">
        <v>30</v>
      </c>
      <c r="B20" s="9"/>
      <c r="C20" s="254" t="str">
        <f>入力シート!C14</f>
        <v>090-0000-0000</v>
      </c>
      <c r="D20" s="254"/>
      <c r="E20" s="254"/>
      <c r="F20" s="254"/>
      <c r="G20" s="254"/>
      <c r="H20" s="36"/>
      <c r="I20" s="9"/>
      <c r="J20" s="9"/>
      <c r="K20" s="112" t="str">
        <f>IF(【別紙２】!HP9="","",【別紙２】!HP9)</f>
        <v/>
      </c>
      <c r="L20" s="110" t="str">
        <f t="shared" si="2"/>
        <v/>
      </c>
      <c r="M20" s="115" t="str">
        <f>IF(【別紙２】!HP9="","",MAX(【別紙２】!HP9:HP46))</f>
        <v/>
      </c>
      <c r="N20" s="82" t="str">
        <f>IF(【別紙２】!HY9=0,"",【別紙２】!HY9)</f>
        <v/>
      </c>
      <c r="O20" s="80" t="str">
        <f>IF(N20="","",IF(【別紙２】!HY11=0,0,【別紙２】!HY11))</f>
        <v/>
      </c>
      <c r="P20" s="94" t="str">
        <f t="shared" si="1"/>
        <v/>
      </c>
    </row>
    <row r="21" spans="1:23" ht="17.100000000000001" customHeight="1">
      <c r="A21" s="9"/>
      <c r="B21" s="9"/>
      <c r="C21" s="9"/>
      <c r="D21" s="9"/>
      <c r="E21" s="9"/>
      <c r="F21" s="9"/>
      <c r="G21" s="9"/>
      <c r="H21" s="9"/>
      <c r="I21" s="9"/>
      <c r="J21" s="9"/>
      <c r="K21" s="112" t="str">
        <f>IF(【別紙２】!IC9="","",【別紙２】!IC9)</f>
        <v/>
      </c>
      <c r="L21" s="110" t="str">
        <f t="shared" si="2"/>
        <v/>
      </c>
      <c r="M21" s="115" t="str">
        <f>IF(【別紙２】!IC9="","",MAX(【別紙２】!IC9:IC46))</f>
        <v/>
      </c>
      <c r="N21" s="82" t="str">
        <f>IF(【別紙２】!IL9=0,"",【別紙２】!IL9)</f>
        <v/>
      </c>
      <c r="O21" s="80" t="str">
        <f>IF(N21="","",IF(【別紙２】!IL11=0,0,【別紙２】!IL11))</f>
        <v/>
      </c>
      <c r="P21" s="94" t="str">
        <f t="shared" si="1"/>
        <v/>
      </c>
    </row>
    <row r="22" spans="1:23" ht="17.100000000000001" customHeight="1">
      <c r="A22" s="9"/>
      <c r="B22" s="9"/>
      <c r="C22" s="9"/>
      <c r="D22" s="9"/>
      <c r="E22" s="9"/>
      <c r="F22" s="9"/>
      <c r="G22" s="9"/>
      <c r="H22" s="9"/>
      <c r="I22" s="9"/>
      <c r="J22" s="9"/>
      <c r="K22" s="112" t="str">
        <f>IF(【別紙２】!IP9="","",【別紙２】!IP9)</f>
        <v/>
      </c>
      <c r="L22" s="110" t="str">
        <f t="shared" si="2"/>
        <v/>
      </c>
      <c r="M22" s="115" t="str">
        <f>IF(【別紙２】!IP9="","",MAX(【別紙２】!IP9:IP46))</f>
        <v/>
      </c>
      <c r="N22" s="82" t="str">
        <f>IF(【別紙２】!IY9=0,"",【別紙２】!IY9)</f>
        <v/>
      </c>
      <c r="O22" s="80" t="str">
        <f>IF(N22="","",IF(【別紙２】!IY11=0,0,【別紙２】!IY11))</f>
        <v/>
      </c>
      <c r="P22" s="94" t="str">
        <f t="shared" si="1"/>
        <v/>
      </c>
    </row>
    <row r="23" spans="1:23" ht="17.100000000000001" customHeight="1">
      <c r="A23" s="244" t="s">
        <v>115</v>
      </c>
      <c r="B23" s="244"/>
      <c r="C23" s="244"/>
      <c r="D23" s="244"/>
      <c r="E23" s="244"/>
      <c r="F23" s="244"/>
      <c r="G23" s="244"/>
      <c r="H23" s="244"/>
      <c r="I23" s="9"/>
      <c r="J23" s="9"/>
      <c r="K23" s="112" t="str">
        <f>IF(【別紙２】!JC9="","",【別紙２】!JC9)</f>
        <v/>
      </c>
      <c r="L23" s="110" t="str">
        <f t="shared" si="2"/>
        <v/>
      </c>
      <c r="M23" s="115" t="str">
        <f>IF(【別紙２】!JC9="","",MAX(【別紙２】!JC9:JC46))</f>
        <v/>
      </c>
      <c r="N23" s="82" t="str">
        <f>IF(【別紙２】!JL9=0,"",【別紙２】!JL9)</f>
        <v/>
      </c>
      <c r="O23" s="80" t="str">
        <f>IF(N23="","",IF(【別紙２】!JL11=0,0,【別紙２】!JL11))</f>
        <v/>
      </c>
      <c r="P23" s="94" t="str">
        <f t="shared" si="1"/>
        <v/>
      </c>
    </row>
    <row r="24" spans="1:23" ht="17.100000000000001" customHeight="1">
      <c r="A24" s="245"/>
      <c r="B24" s="245"/>
      <c r="C24" s="245"/>
      <c r="D24" s="245"/>
      <c r="E24" s="245"/>
      <c r="F24" s="245"/>
      <c r="G24" s="245"/>
      <c r="H24" s="245"/>
      <c r="I24" s="9"/>
      <c r="J24" s="9"/>
      <c r="K24" s="112" t="str">
        <f>IF(【別紙２】!JP9="","",【別紙２】!JP9)</f>
        <v/>
      </c>
      <c r="L24" s="110" t="str">
        <f t="shared" si="2"/>
        <v/>
      </c>
      <c r="M24" s="115" t="str">
        <f>IF(【別紙２】!JP9="","",MAX(【別紙２】!JP9:JP46))</f>
        <v/>
      </c>
      <c r="N24" s="82" t="str">
        <f>IF(【別紙２】!JY9=0,"",【別紙２】!JY9)</f>
        <v/>
      </c>
      <c r="O24" s="80" t="str">
        <f>IF(N24="","",IF(【別紙２】!JY11=0,0,【別紙２】!JY11))</f>
        <v/>
      </c>
      <c r="P24" s="94" t="str">
        <f t="shared" si="1"/>
        <v/>
      </c>
    </row>
    <row r="25" spans="1:23" ht="17.100000000000001" customHeight="1">
      <c r="A25" s="260" t="s">
        <v>31</v>
      </c>
      <c r="B25" s="237" t="str">
        <f>入力シート!C16</f>
        <v>令和〇年度〇〇〇工事公共（その〇）県単（その〇）</v>
      </c>
      <c r="C25" s="237"/>
      <c r="D25" s="237"/>
      <c r="E25" s="237"/>
      <c r="F25" s="237"/>
      <c r="G25" s="237"/>
      <c r="H25" s="237"/>
      <c r="I25" s="9"/>
      <c r="J25" s="9"/>
      <c r="K25" s="112" t="str">
        <f>IF(【別紙２】!KC9="","",【別紙２】!KC9)</f>
        <v/>
      </c>
      <c r="L25" s="110" t="str">
        <f t="shared" si="2"/>
        <v/>
      </c>
      <c r="M25" s="115" t="str">
        <f>IF(【別紙２】!KC9="","",MAX(【別紙２】!KC9:KC46))</f>
        <v/>
      </c>
      <c r="N25" s="82" t="str">
        <f>IF(【別紙２】!KL9=0,"",【別紙２】!KL9)</f>
        <v/>
      </c>
      <c r="O25" s="80" t="str">
        <f>IF(N25="","",IF(【別紙２】!KL11=0,0,【別紙２】!KL11))</f>
        <v/>
      </c>
      <c r="P25" s="94" t="str">
        <f t="shared" si="1"/>
        <v/>
      </c>
    </row>
    <row r="26" spans="1:23" ht="17.100000000000001" customHeight="1">
      <c r="A26" s="260"/>
      <c r="B26" s="237"/>
      <c r="C26" s="237"/>
      <c r="D26" s="237"/>
      <c r="E26" s="237"/>
      <c r="F26" s="237"/>
      <c r="G26" s="237"/>
      <c r="H26" s="237"/>
      <c r="I26" s="17"/>
      <c r="J26" s="17"/>
      <c r="K26" s="112" t="str">
        <f>IF(【別紙２】!KP9="","",【別紙２】!KP9)</f>
        <v/>
      </c>
      <c r="L26" s="110" t="str">
        <f t="shared" si="2"/>
        <v/>
      </c>
      <c r="M26" s="115" t="str">
        <f>IF(【別紙２】!KP9="","",MAX(【別紙２】!KP9:KP46))</f>
        <v/>
      </c>
      <c r="N26" s="82" t="str">
        <f>IF(【別紙２】!KY9=0,"",【別紙２】!KY9)</f>
        <v/>
      </c>
      <c r="O26" s="80" t="str">
        <f>IF(N26="","",IF(【別紙２】!KY11=0,0,【別紙２】!KY11))</f>
        <v/>
      </c>
      <c r="P26" s="94" t="str">
        <f t="shared" si="1"/>
        <v/>
      </c>
    </row>
    <row r="27" spans="1:23" ht="17.100000000000001" customHeight="1">
      <c r="A27" s="260"/>
      <c r="B27" s="237"/>
      <c r="C27" s="237"/>
      <c r="D27" s="237"/>
      <c r="E27" s="237"/>
      <c r="F27" s="237"/>
      <c r="G27" s="237"/>
      <c r="H27" s="237"/>
      <c r="I27" s="9"/>
      <c r="J27" s="9"/>
      <c r="K27" s="112" t="str">
        <f>IF(【別紙２】!LC9="","",【別紙２】!LC9)</f>
        <v/>
      </c>
      <c r="L27" s="110" t="str">
        <f t="shared" si="2"/>
        <v/>
      </c>
      <c r="M27" s="115" t="str">
        <f>IF(【別紙２】!LC9="","",MAX(【別紙２】!LC9:LC46))</f>
        <v/>
      </c>
      <c r="N27" s="82" t="str">
        <f>IF(【別紙２】!LL9=0,"",【別紙２】!LL9)</f>
        <v/>
      </c>
      <c r="O27" s="80" t="str">
        <f>IF(N27="","",IF(【別紙２】!LL11=0,0,【別紙２】!LL11))</f>
        <v/>
      </c>
      <c r="P27" s="94" t="str">
        <f>IF(N27="","",O27/N27)</f>
        <v/>
      </c>
    </row>
    <row r="28" spans="1:23" ht="17.100000000000001" customHeight="1">
      <c r="A28" s="260"/>
      <c r="B28" s="237"/>
      <c r="C28" s="237"/>
      <c r="D28" s="237"/>
      <c r="E28" s="237"/>
      <c r="F28" s="237"/>
      <c r="G28" s="237"/>
      <c r="H28" s="237"/>
      <c r="I28" s="25"/>
      <c r="J28" s="25"/>
      <c r="K28" s="112" t="str">
        <f>IF(【別紙２】!LP9="","",【別紙２】!LP9)</f>
        <v/>
      </c>
      <c r="L28" s="110" t="str">
        <f t="shared" si="2"/>
        <v/>
      </c>
      <c r="M28" s="115" t="str">
        <f>IF(【別紙２】!LP9="","",MAX(【別紙２】!LP9:LP46))</f>
        <v/>
      </c>
      <c r="N28" s="82" t="str">
        <f>IF(【別紙２】!LY9=0,"",【別紙２】!LY9)</f>
        <v/>
      </c>
      <c r="O28" s="80" t="str">
        <f>IF(N28="","",IF(【別紙２】!LY11=0,0,【別紙２】!LY11))</f>
        <v/>
      </c>
      <c r="P28" s="94" t="str">
        <f t="shared" si="1"/>
        <v/>
      </c>
    </row>
    <row r="29" spans="1:23" ht="17.100000000000001" customHeight="1">
      <c r="A29" s="260"/>
      <c r="B29" s="237"/>
      <c r="C29" s="237"/>
      <c r="D29" s="237"/>
      <c r="E29" s="237"/>
      <c r="F29" s="237"/>
      <c r="G29" s="237"/>
      <c r="H29" s="237"/>
      <c r="I29" s="9"/>
      <c r="J29" s="9"/>
      <c r="K29" s="112" t="str">
        <f>IF(【別紙２】!MC9="","",【別紙２】!MC9)</f>
        <v/>
      </c>
      <c r="L29" s="110" t="str">
        <f t="shared" si="2"/>
        <v/>
      </c>
      <c r="M29" s="115" t="str">
        <f>IF(【別紙２】!MC9="","",MAX(【別紙２】!MC9:MC46))</f>
        <v/>
      </c>
      <c r="N29" s="82" t="str">
        <f>IF(【別紙２】!ML9=0,"",【別紙２】!ML9)</f>
        <v/>
      </c>
      <c r="O29" s="80" t="str">
        <f>IF(N29="","",IF(【別紙２】!ML11=0,0,【別紙２】!ML11))</f>
        <v/>
      </c>
      <c r="P29" s="94" t="str">
        <f t="shared" si="1"/>
        <v/>
      </c>
    </row>
    <row r="30" spans="1:23" ht="17.100000000000001" customHeight="1">
      <c r="A30" s="258" t="s">
        <v>81</v>
      </c>
      <c r="B30" s="237" t="str">
        <f>入力シート!C17</f>
        <v>神奈川県○○市〇〇地内</v>
      </c>
      <c r="C30" s="237"/>
      <c r="D30" s="237"/>
      <c r="E30" s="237"/>
      <c r="F30" s="237"/>
      <c r="G30" s="237"/>
      <c r="H30" s="237"/>
      <c r="I30" s="9"/>
      <c r="J30" s="9"/>
      <c r="K30" s="112" t="str">
        <f>IF(【別紙２】!MP9="","",【別紙２】!MP9)</f>
        <v/>
      </c>
      <c r="L30" s="110" t="str">
        <f t="shared" si="2"/>
        <v/>
      </c>
      <c r="M30" s="115" t="str">
        <f>IF(【別紙２】!MP9="","",MAX(【別紙２】!MP9:MP46))</f>
        <v/>
      </c>
      <c r="N30" s="82" t="str">
        <f>IF(【別紙２】!MY9=0,"",【別紙２】!MY9)</f>
        <v/>
      </c>
      <c r="O30" s="80" t="str">
        <f>IF(N30="","",IF(【別紙２】!MY11=0,0,【別紙２】!MY11))</f>
        <v/>
      </c>
      <c r="P30" s="94" t="str">
        <f t="shared" si="1"/>
        <v/>
      </c>
    </row>
    <row r="31" spans="1:23" ht="17.100000000000001" customHeight="1">
      <c r="A31" s="258"/>
      <c r="B31" s="237"/>
      <c r="C31" s="237"/>
      <c r="D31" s="237"/>
      <c r="E31" s="237"/>
      <c r="F31" s="237"/>
      <c r="G31" s="237"/>
      <c r="H31" s="237"/>
      <c r="I31" s="9"/>
      <c r="J31" s="9"/>
      <c r="K31" s="112" t="str">
        <f>IF(【別紙２】!NC9="","",【別紙２】!NC9)</f>
        <v/>
      </c>
      <c r="L31" s="110" t="str">
        <f t="shared" si="2"/>
        <v/>
      </c>
      <c r="M31" s="115" t="str">
        <f>IF(【別紙２】!NC9="","",MAX(【別紙２】!NC9:NC46))</f>
        <v/>
      </c>
      <c r="N31" s="82" t="str">
        <f>IF(【別紙２】!NL9=0,"",【別紙２】!NL9)</f>
        <v/>
      </c>
      <c r="O31" s="80" t="str">
        <f>IF(N31="","",IF(【別紙２】!NL11=0,0,【別紙２】!NL11))</f>
        <v/>
      </c>
      <c r="P31" s="94" t="str">
        <f t="shared" si="1"/>
        <v/>
      </c>
      <c r="Q31" s="11"/>
      <c r="R31" s="11"/>
      <c r="S31" s="11"/>
      <c r="T31" s="11"/>
      <c r="U31" s="11"/>
      <c r="V31" s="11"/>
      <c r="W31" s="11"/>
    </row>
    <row r="32" spans="1:23" ht="17.100000000000001" customHeight="1">
      <c r="A32" s="258"/>
      <c r="B32" s="237"/>
      <c r="C32" s="237"/>
      <c r="D32" s="237"/>
      <c r="E32" s="237"/>
      <c r="F32" s="237"/>
      <c r="G32" s="237"/>
      <c r="H32" s="237"/>
      <c r="I32" s="9"/>
      <c r="J32" s="9"/>
      <c r="K32" s="112" t="str">
        <f>IF(【別紙２】!NP9="","",【別紙２】!NP9)</f>
        <v/>
      </c>
      <c r="L32" s="110" t="str">
        <f t="shared" si="2"/>
        <v/>
      </c>
      <c r="M32" s="115" t="str">
        <f>IF(【別紙２】!NP9="","",MAX(【別紙２】!NP9:NP46))</f>
        <v/>
      </c>
      <c r="N32" s="82" t="str">
        <f>IF(【別紙２】!NY9=0,"",【別紙２】!NY9)</f>
        <v/>
      </c>
      <c r="O32" s="80" t="str">
        <f>IF(N32="","",IF(【別紙２】!NY11=0,0,【別紙２】!NY11))</f>
        <v/>
      </c>
      <c r="P32" s="94" t="str">
        <f t="shared" si="1"/>
        <v/>
      </c>
      <c r="Q32" s="11"/>
      <c r="R32" s="11"/>
      <c r="S32" s="11"/>
      <c r="T32" s="11"/>
      <c r="U32" s="11"/>
      <c r="V32" s="11"/>
      <c r="W32" s="11"/>
    </row>
    <row r="33" spans="1:23" ht="17.100000000000001" customHeight="1">
      <c r="A33" s="218" t="s">
        <v>46</v>
      </c>
      <c r="B33" s="232">
        <f>DATE(入力シート!D18,入力シート!F18,入力シート!H18)</f>
        <v>44378</v>
      </c>
      <c r="C33" s="235"/>
      <c r="D33" s="238" t="s">
        <v>36</v>
      </c>
      <c r="E33" s="231">
        <f>DATE(入力シート!K18,入力シート!M18,入力シート!O18)</f>
        <v>44592</v>
      </c>
      <c r="F33" s="232"/>
      <c r="G33" s="232"/>
      <c r="H33" s="232"/>
      <c r="I33" s="17"/>
      <c r="J33" s="17"/>
      <c r="K33" s="112" t="str">
        <f>IF(【別紙２】!OC9="","",【別紙２】!OC9)</f>
        <v/>
      </c>
      <c r="L33" s="110" t="str">
        <f t="shared" si="2"/>
        <v/>
      </c>
      <c r="M33" s="115" t="str">
        <f>IF(【別紙２】!OC9="","",MAX(【別紙２】!OC9:OC46))</f>
        <v/>
      </c>
      <c r="N33" s="82" t="str">
        <f>IF(【別紙２】!OL9=0,"",【別紙２】!OL9)</f>
        <v/>
      </c>
      <c r="O33" s="80" t="str">
        <f>IF(N33="","",IF(【別紙２】!OL11=0,0,【別紙２】!OL11))</f>
        <v/>
      </c>
      <c r="P33" s="94" t="str">
        <f t="shared" si="1"/>
        <v/>
      </c>
      <c r="Q33" s="11"/>
      <c r="R33" s="11"/>
      <c r="S33" s="11"/>
      <c r="T33" s="11"/>
      <c r="U33" s="11"/>
      <c r="V33" s="11"/>
      <c r="W33" s="11"/>
    </row>
    <row r="34" spans="1:23" ht="17.100000000000001" customHeight="1">
      <c r="A34" s="218"/>
      <c r="B34" s="232"/>
      <c r="C34" s="235"/>
      <c r="D34" s="238"/>
      <c r="E34" s="231"/>
      <c r="F34" s="232"/>
      <c r="G34" s="232"/>
      <c r="H34" s="232"/>
      <c r="I34" s="18"/>
      <c r="J34" s="18"/>
      <c r="K34" s="112" t="str">
        <f>IF(【別紙２】!OP9="","",【別紙２】!OP9)</f>
        <v/>
      </c>
      <c r="L34" s="78" t="str">
        <f t="shared" si="2"/>
        <v/>
      </c>
      <c r="M34" s="115" t="str">
        <f>IF(【別紙２】!OP9="","",MAX(【別紙２】!HC9:OP46))</f>
        <v/>
      </c>
      <c r="N34" s="82" t="str">
        <f>IF(【別紙２】!OY9=0,"",【別紙２】!OY9)</f>
        <v/>
      </c>
      <c r="O34" s="80" t="str">
        <f>IF(N34="","",IF(【別紙２】!OY11=0,0,【別紙２】!OY11))</f>
        <v/>
      </c>
      <c r="P34" s="94" t="str">
        <f t="shared" si="1"/>
        <v/>
      </c>
      <c r="Q34" s="11"/>
      <c r="R34" s="11"/>
      <c r="S34" s="11"/>
      <c r="T34" s="11"/>
      <c r="U34" s="11"/>
      <c r="V34" s="11"/>
      <c r="W34" s="11"/>
    </row>
    <row r="35" spans="1:23" ht="17.100000000000001" customHeight="1">
      <c r="A35" s="218" t="s">
        <v>39</v>
      </c>
      <c r="B35" s="232">
        <f>DATE(入力シート!D19,入力シート!F19,入力シート!H19)</f>
        <v>44401</v>
      </c>
      <c r="C35" s="235"/>
      <c r="D35" s="238" t="s">
        <v>37</v>
      </c>
      <c r="E35" s="231">
        <f>DATE(入力シート!K19,入力シート!M19,入力シート!O19)</f>
        <v>44571</v>
      </c>
      <c r="F35" s="232"/>
      <c r="G35" s="232"/>
      <c r="H35" s="232"/>
      <c r="I35" s="18"/>
      <c r="J35" s="18"/>
      <c r="K35" s="112" t="str">
        <f>IF(【別紙２】!PC9="","",【別紙２】!PC9)</f>
        <v/>
      </c>
      <c r="L35" s="78" t="str">
        <f t="shared" si="2"/>
        <v/>
      </c>
      <c r="M35" s="115" t="str">
        <f>IF(【別紙２】!PC9="","",MAX(【別紙２】!PC9:PC46))</f>
        <v/>
      </c>
      <c r="N35" s="82" t="str">
        <f>IF(【別紙２】!PL9=0,"",【別紙２】!PL9)</f>
        <v/>
      </c>
      <c r="O35" s="80" t="str">
        <f>IF(N35="","",IF(【別紙２】!PL11=0,0,【別紙２】!PL11))</f>
        <v/>
      </c>
      <c r="P35" s="94" t="str">
        <f t="shared" si="1"/>
        <v/>
      </c>
      <c r="Q35" s="11"/>
      <c r="R35" s="11"/>
      <c r="S35" s="11"/>
      <c r="T35" s="11"/>
      <c r="U35" s="11"/>
      <c r="V35" s="11"/>
      <c r="W35" s="11"/>
    </row>
    <row r="36" spans="1:23" ht="17.100000000000001" customHeight="1">
      <c r="A36" s="259"/>
      <c r="B36" s="234"/>
      <c r="C36" s="236"/>
      <c r="D36" s="239"/>
      <c r="E36" s="233"/>
      <c r="F36" s="234"/>
      <c r="G36" s="234"/>
      <c r="H36" s="234"/>
      <c r="I36" s="18"/>
      <c r="J36" s="18"/>
      <c r="K36" s="112" t="str">
        <f>IF(【別紙２】!PP9="","",【別紙２】!PP9)</f>
        <v/>
      </c>
      <c r="L36" s="78" t="str">
        <f t="shared" si="2"/>
        <v/>
      </c>
      <c r="M36" s="115" t="str">
        <f>IF(【別紙２】!PP9="","",MAX(【別紙２】!PP9:PP46))</f>
        <v/>
      </c>
      <c r="N36" s="82" t="str">
        <f>IF(【別紙２】!PY9=0,"",【別紙２】!PY9)</f>
        <v/>
      </c>
      <c r="O36" s="80" t="str">
        <f>IF(N36="","",IF(【別紙２】!PY11=0,0,【別紙２】!PY11))</f>
        <v/>
      </c>
      <c r="P36" s="94" t="str">
        <f t="shared" si="1"/>
        <v/>
      </c>
      <c r="Q36" s="11"/>
      <c r="R36" s="11"/>
      <c r="S36" s="11"/>
      <c r="T36" s="11"/>
      <c r="U36" s="11"/>
      <c r="V36" s="11"/>
      <c r="W36" s="11"/>
    </row>
    <row r="37" spans="1:23" ht="17.100000000000001" customHeight="1">
      <c r="A37" s="257" t="str">
        <f>N44</f>
        <v>4週6休未満</v>
      </c>
      <c r="B37" s="257"/>
      <c r="C37" s="257"/>
      <c r="D37" s="257"/>
      <c r="E37" s="257"/>
      <c r="F37" s="257"/>
      <c r="G37" s="257"/>
      <c r="H37" s="257"/>
      <c r="I37" s="18"/>
      <c r="J37" s="18"/>
      <c r="K37" s="112" t="str">
        <f>IF(【別紙２】!QC9="","",【別紙２】!QC9)</f>
        <v/>
      </c>
      <c r="L37" s="78" t="str">
        <f t="shared" si="2"/>
        <v/>
      </c>
      <c r="M37" s="115" t="str">
        <f>IF(【別紙２】!QC9="","",MAX(【別紙２】!QC9:QC46))</f>
        <v/>
      </c>
      <c r="N37" s="82" t="str">
        <f>IF(【別紙２】!QL9=0,"",【別紙２】!QL9)</f>
        <v/>
      </c>
      <c r="O37" s="80" t="str">
        <f>IF(N37="","",IF(【別紙２】!QL11=0,0,【別紙２】!QL11))</f>
        <v/>
      </c>
      <c r="P37" s="94" t="str">
        <f t="shared" si="1"/>
        <v/>
      </c>
      <c r="Q37" s="11"/>
      <c r="R37" s="11"/>
      <c r="S37" s="11"/>
      <c r="T37" s="11"/>
      <c r="U37" s="11"/>
      <c r="V37" s="11"/>
      <c r="W37" s="11"/>
    </row>
    <row r="38" spans="1:23" ht="17.100000000000001" customHeight="1">
      <c r="A38" s="257"/>
      <c r="B38" s="257"/>
      <c r="C38" s="257"/>
      <c r="D38" s="257"/>
      <c r="E38" s="257"/>
      <c r="F38" s="257"/>
      <c r="G38" s="257"/>
      <c r="H38" s="257"/>
      <c r="I38" s="18"/>
      <c r="J38" s="18"/>
      <c r="K38" s="112" t="str">
        <f>IF(【別紙２】!QP9="","",【別紙２】!QP9)</f>
        <v/>
      </c>
      <c r="L38" s="78" t="str">
        <f t="shared" si="2"/>
        <v/>
      </c>
      <c r="M38" s="115" t="str">
        <f>IF(【別紙２】!QP9="","",MAX(【別紙２】!QP9:QP46))</f>
        <v/>
      </c>
      <c r="N38" s="82" t="str">
        <f>IF(【別紙２】!QY9=0,"",【別紙２】!QY9)</f>
        <v/>
      </c>
      <c r="O38" s="80" t="str">
        <f>IF(N38="","",IF(【別紙２】!QY11=0,0,【別紙２】!QY11))</f>
        <v/>
      </c>
      <c r="P38" s="94" t="str">
        <f t="shared" si="1"/>
        <v/>
      </c>
      <c r="Q38" s="11"/>
      <c r="R38" s="11"/>
      <c r="S38" s="11"/>
      <c r="T38" s="11"/>
      <c r="U38" s="11"/>
      <c r="V38" s="11"/>
      <c r="W38" s="11"/>
    </row>
    <row r="39" spans="1:23" ht="17.100000000000001" customHeight="1">
      <c r="A39" s="257"/>
      <c r="B39" s="257"/>
      <c r="C39" s="257"/>
      <c r="D39" s="257"/>
      <c r="E39" s="257"/>
      <c r="F39" s="257"/>
      <c r="G39" s="257"/>
      <c r="H39" s="257"/>
      <c r="I39" s="19"/>
      <c r="J39" s="19"/>
      <c r="K39" s="112" t="str">
        <f>IF(【別紙２】!RC9="","",【別紙２】!RC9)</f>
        <v/>
      </c>
      <c r="L39" s="78" t="str">
        <f t="shared" si="2"/>
        <v/>
      </c>
      <c r="M39" s="115" t="str">
        <f>IF(【別紙２】!RC9="","",MAX(【別紙２】!RC9:RC46))</f>
        <v/>
      </c>
      <c r="N39" s="82" t="str">
        <f>IF(【別紙２】!RL9=0,"",【別紙２】!RL9)</f>
        <v/>
      </c>
      <c r="O39" s="80" t="str">
        <f>IF(N39="","",IF(【別紙２】!RL11=0,0,【別紙２】!RL11))</f>
        <v/>
      </c>
      <c r="P39" s="94" t="str">
        <f t="shared" si="1"/>
        <v/>
      </c>
      <c r="Q39" s="11"/>
      <c r="R39" s="11"/>
      <c r="S39" s="11"/>
      <c r="T39" s="11"/>
      <c r="U39" s="11"/>
      <c r="V39" s="11"/>
      <c r="W39" s="11"/>
    </row>
    <row r="40" spans="1:23" ht="17.100000000000001" customHeight="1">
      <c r="A40" s="257"/>
      <c r="B40" s="257"/>
      <c r="C40" s="257"/>
      <c r="D40" s="257"/>
      <c r="E40" s="257"/>
      <c r="F40" s="257"/>
      <c r="G40" s="257"/>
      <c r="H40" s="257"/>
      <c r="I40" s="18"/>
      <c r="J40" s="18"/>
      <c r="K40" s="112" t="str">
        <f>IF(【別紙２】!RP9="","",【別紙２】!RP9)</f>
        <v/>
      </c>
      <c r="L40" s="78" t="str">
        <f t="shared" si="2"/>
        <v/>
      </c>
      <c r="M40" s="115" t="str">
        <f>IF(【別紙２】!RP9="","",MAX(【別紙２】!RP9:RP46))</f>
        <v/>
      </c>
      <c r="N40" s="82" t="str">
        <f>IF(【別紙２】!RY9=0,"",【別紙２】!RY9)</f>
        <v/>
      </c>
      <c r="O40" s="80" t="str">
        <f>IF(N40="","",IF(【別紙２】!RY11=0,0,【別紙２】!RY11))</f>
        <v/>
      </c>
      <c r="P40" s="94" t="str">
        <f t="shared" si="1"/>
        <v/>
      </c>
      <c r="Q40" s="11"/>
      <c r="R40" s="11"/>
      <c r="S40" s="11"/>
      <c r="T40" s="11"/>
      <c r="U40" s="11"/>
      <c r="V40" s="11"/>
      <c r="W40" s="11"/>
    </row>
    <row r="41" spans="1:23" ht="17.100000000000001" customHeight="1">
      <c r="A41" s="257"/>
      <c r="B41" s="257"/>
      <c r="C41" s="257"/>
      <c r="D41" s="257"/>
      <c r="E41" s="257"/>
      <c r="F41" s="257"/>
      <c r="G41" s="257"/>
      <c r="H41" s="257"/>
      <c r="I41" s="18"/>
      <c r="J41" s="18"/>
      <c r="K41" s="113" t="str">
        <f>IF(【別紙２】!SC9="","",【別紙２】!SC9)</f>
        <v/>
      </c>
      <c r="L41" s="85" t="str">
        <f t="shared" si="2"/>
        <v/>
      </c>
      <c r="M41" s="116" t="str">
        <f>IF(【別紙２】!SC9="","",MAX(【別紙２】!SC9:SC46))</f>
        <v/>
      </c>
      <c r="N41" s="86" t="str">
        <f>IF(【別紙２】!SL9=0,"",【別紙２】!SL9)</f>
        <v/>
      </c>
      <c r="O41" s="87" t="str">
        <f>IF(N41="","",IF(【別紙２】!SL11=0,0,【別紙２】!SL11))</f>
        <v/>
      </c>
      <c r="P41" s="96" t="str">
        <f t="shared" si="1"/>
        <v/>
      </c>
      <c r="Q41" s="11"/>
      <c r="R41" s="11"/>
      <c r="S41" s="11"/>
      <c r="T41" s="11"/>
      <c r="U41" s="11"/>
      <c r="V41" s="11"/>
      <c r="W41" s="11"/>
    </row>
    <row r="42" spans="1:23" ht="17.100000000000001" customHeight="1">
      <c r="A42" s="256" t="s">
        <v>84</v>
      </c>
      <c r="B42" s="256"/>
      <c r="C42" s="256"/>
      <c r="D42" s="256"/>
      <c r="E42" s="256"/>
      <c r="F42" s="256"/>
      <c r="G42" s="256"/>
      <c r="H42" s="256"/>
      <c r="I42" s="18"/>
      <c r="J42" s="18"/>
      <c r="K42" s="251" t="s">
        <v>86</v>
      </c>
      <c r="L42" s="252"/>
      <c r="M42" s="253"/>
      <c r="N42" s="83">
        <f>SUM(N3:N41)</f>
        <v>162</v>
      </c>
      <c r="O42" s="83">
        <f>SUM(O3:O41)</f>
        <v>0</v>
      </c>
      <c r="P42" s="97">
        <f>O42/N42</f>
        <v>0</v>
      </c>
      <c r="Q42" s="11"/>
      <c r="R42" s="11"/>
      <c r="S42" s="11"/>
      <c r="T42" s="11"/>
      <c r="U42" s="11"/>
      <c r="V42" s="11"/>
      <c r="W42" s="11"/>
    </row>
    <row r="43" spans="1:23" ht="5.0999999999999996" customHeight="1">
      <c r="A43" s="9"/>
      <c r="B43" s="9"/>
      <c r="C43" s="9"/>
      <c r="D43" s="9"/>
      <c r="E43" s="9"/>
      <c r="F43" s="9"/>
      <c r="G43" s="9"/>
      <c r="H43" s="9"/>
      <c r="I43" s="18"/>
      <c r="J43" s="18"/>
      <c r="K43" s="88"/>
      <c r="L43" s="88"/>
      <c r="M43" s="88"/>
      <c r="N43" s="81"/>
      <c r="O43" s="81"/>
      <c r="P43" s="89"/>
      <c r="Q43" s="90"/>
      <c r="R43" s="11"/>
      <c r="S43" s="11"/>
      <c r="T43" s="11"/>
      <c r="U43" s="11"/>
      <c r="V43" s="11"/>
      <c r="W43" s="11"/>
    </row>
    <row r="44" spans="1:23" ht="17.100000000000001" customHeight="1">
      <c r="I44" s="18"/>
      <c r="J44" s="18"/>
      <c r="K44" s="246" t="s">
        <v>91</v>
      </c>
      <c r="L44" s="247"/>
      <c r="M44" s="247"/>
      <c r="N44" s="248" t="str">
        <f>【別紙２】!SK25</f>
        <v>4週6休未満</v>
      </c>
      <c r="O44" s="248"/>
      <c r="P44" s="248"/>
      <c r="Q44" s="11"/>
      <c r="R44" s="11"/>
      <c r="S44" s="11"/>
      <c r="T44" s="11"/>
      <c r="U44" s="11"/>
      <c r="V44" s="11"/>
      <c r="W44" s="11"/>
    </row>
    <row r="45" spans="1:23" ht="17.399999999999999" customHeight="1">
      <c r="I45" s="9"/>
      <c r="J45" s="9"/>
      <c r="K45" s="11"/>
      <c r="L45" s="11"/>
      <c r="M45" s="11"/>
      <c r="N45" s="11"/>
      <c r="O45" s="11"/>
      <c r="P45" s="11"/>
      <c r="Q45" s="11"/>
      <c r="R45" s="11"/>
      <c r="S45" s="11"/>
      <c r="T45" s="11"/>
      <c r="U45" s="11"/>
      <c r="V45" s="11"/>
      <c r="W45" s="11"/>
    </row>
    <row r="46" spans="1:23" ht="17.399999999999999" customHeight="1">
      <c r="I46" s="9"/>
      <c r="J46" s="9"/>
      <c r="K46" s="11"/>
      <c r="L46" s="11"/>
      <c r="M46" s="11"/>
      <c r="N46" s="11"/>
      <c r="O46" s="11"/>
      <c r="P46" s="11"/>
    </row>
    <row r="47" spans="1:23" ht="17.399999999999999" customHeight="1">
      <c r="I47" s="9"/>
      <c r="J47" s="9"/>
      <c r="K47" s="11"/>
      <c r="L47" s="11"/>
      <c r="M47" s="11"/>
      <c r="N47" s="11"/>
      <c r="O47" s="11"/>
      <c r="P47" s="11"/>
    </row>
    <row r="48" spans="1:23" ht="17.399999999999999" customHeight="1">
      <c r="I48" s="9"/>
      <c r="J48" s="9"/>
      <c r="K48" s="11"/>
      <c r="L48" s="11"/>
      <c r="M48" s="11"/>
      <c r="N48" s="11"/>
      <c r="O48" s="11"/>
      <c r="P48" s="11"/>
    </row>
    <row r="49" spans="11:16" ht="17.399999999999999" customHeight="1">
      <c r="K49" s="11"/>
      <c r="L49" s="11"/>
      <c r="M49" s="11"/>
      <c r="N49" s="11"/>
      <c r="O49" s="11"/>
      <c r="P49" s="11"/>
    </row>
    <row r="50" spans="11:16" ht="17.399999999999999" customHeight="1">
      <c r="K50" s="11"/>
      <c r="L50" s="11"/>
      <c r="M50" s="11"/>
      <c r="N50" s="11"/>
      <c r="O50" s="11"/>
      <c r="P50" s="11"/>
    </row>
    <row r="51" spans="11:16" ht="18" customHeight="1">
      <c r="K51" s="11"/>
      <c r="L51" s="11"/>
      <c r="M51" s="11"/>
      <c r="N51" s="11"/>
      <c r="O51" s="11"/>
      <c r="P51" s="11"/>
    </row>
    <row r="52" spans="11:16">
      <c r="K52" s="11"/>
      <c r="L52" s="11"/>
      <c r="M52" s="11"/>
      <c r="N52" s="11"/>
      <c r="O52" s="11"/>
      <c r="P52" s="11"/>
    </row>
    <row r="53" spans="11:16">
      <c r="K53" s="11"/>
      <c r="L53" s="11"/>
      <c r="M53" s="11"/>
      <c r="N53" s="11"/>
      <c r="O53" s="11"/>
      <c r="P53" s="11"/>
    </row>
    <row r="54" spans="11:16">
      <c r="K54" s="11"/>
      <c r="L54" s="11"/>
      <c r="M54" s="11"/>
      <c r="N54" s="11"/>
      <c r="O54" s="11"/>
      <c r="P54" s="11"/>
    </row>
    <row r="55" spans="11:16">
      <c r="K55" s="11"/>
      <c r="L55" s="11"/>
      <c r="M55" s="11"/>
      <c r="N55" s="11"/>
      <c r="O55" s="11"/>
      <c r="P55" s="11"/>
    </row>
    <row r="56" spans="11:16">
      <c r="K56" s="11"/>
      <c r="L56" s="11"/>
      <c r="M56" s="11"/>
      <c r="N56" s="11"/>
      <c r="O56" s="11"/>
      <c r="P56" s="11"/>
    </row>
    <row r="57" spans="11:16">
      <c r="K57" s="11"/>
      <c r="L57" s="11"/>
      <c r="M57" s="11"/>
      <c r="N57" s="11"/>
      <c r="O57" s="11"/>
      <c r="P57" s="11"/>
    </row>
    <row r="58" spans="11:16">
      <c r="K58" s="11"/>
      <c r="L58" s="11"/>
      <c r="M58" s="11"/>
      <c r="N58" s="11"/>
      <c r="O58" s="11"/>
      <c r="P58" s="11"/>
    </row>
    <row r="59" spans="11:16">
      <c r="K59" s="11"/>
      <c r="L59" s="11"/>
      <c r="M59" s="11"/>
      <c r="N59" s="11"/>
      <c r="O59" s="11"/>
      <c r="P59" s="11"/>
    </row>
    <row r="60" spans="11:16">
      <c r="K60" s="11"/>
      <c r="L60" s="11"/>
      <c r="M60" s="11"/>
      <c r="N60" s="11"/>
      <c r="O60" s="11"/>
      <c r="P60" s="11"/>
    </row>
    <row r="61" spans="11:16">
      <c r="K61" s="11"/>
      <c r="L61" s="11"/>
      <c r="M61" s="11"/>
      <c r="N61" s="11"/>
      <c r="O61" s="11"/>
      <c r="P61" s="11"/>
    </row>
    <row r="62" spans="11:16">
      <c r="K62" s="11"/>
      <c r="L62" s="11"/>
      <c r="M62" s="11"/>
      <c r="N62" s="11"/>
      <c r="O62" s="11"/>
      <c r="P62" s="11"/>
    </row>
    <row r="63" spans="11:16">
      <c r="K63" s="11"/>
      <c r="L63" s="11"/>
      <c r="M63" s="11"/>
      <c r="N63" s="11"/>
      <c r="O63" s="11"/>
      <c r="P63" s="11"/>
    </row>
    <row r="64" spans="11:16">
      <c r="K64" s="11"/>
      <c r="L64" s="11"/>
      <c r="M64" s="11"/>
      <c r="N64" s="11"/>
      <c r="O64" s="11"/>
      <c r="P64" s="11"/>
    </row>
    <row r="65" spans="11:16">
      <c r="K65" s="11"/>
      <c r="L65" s="11"/>
      <c r="M65" s="11"/>
      <c r="N65" s="11"/>
      <c r="O65" s="11"/>
      <c r="P65" s="11"/>
    </row>
    <row r="66" spans="11:16">
      <c r="K66" s="11"/>
      <c r="L66" s="11"/>
      <c r="M66" s="11"/>
      <c r="N66" s="11"/>
      <c r="O66" s="11"/>
      <c r="P66" s="11"/>
    </row>
    <row r="67" spans="11:16">
      <c r="K67" s="11"/>
      <c r="L67" s="11"/>
      <c r="M67" s="11"/>
      <c r="N67" s="11"/>
      <c r="O67" s="11"/>
      <c r="P67" s="11"/>
    </row>
    <row r="68" spans="11:16">
      <c r="K68" s="11"/>
      <c r="L68" s="11"/>
      <c r="M68" s="11"/>
      <c r="N68" s="11"/>
      <c r="O68" s="11"/>
      <c r="P68" s="11"/>
    </row>
    <row r="69" spans="11:16">
      <c r="K69" s="11"/>
      <c r="L69" s="11"/>
      <c r="M69" s="11"/>
      <c r="N69" s="11"/>
      <c r="O69" s="11"/>
      <c r="P69" s="11"/>
    </row>
    <row r="70" spans="11:16">
      <c r="K70" s="11"/>
      <c r="L70" s="11"/>
      <c r="M70" s="11"/>
      <c r="N70" s="11"/>
      <c r="O70" s="11"/>
      <c r="P70" s="11"/>
    </row>
    <row r="71" spans="11:16">
      <c r="K71" s="11"/>
      <c r="L71" s="11"/>
      <c r="M71" s="11"/>
      <c r="N71" s="11"/>
      <c r="O71" s="11"/>
      <c r="P71" s="11"/>
    </row>
    <row r="72" spans="11:16">
      <c r="K72" s="11"/>
      <c r="L72" s="11"/>
      <c r="M72" s="11"/>
      <c r="N72" s="11"/>
      <c r="O72" s="11"/>
      <c r="P72" s="11"/>
    </row>
  </sheetData>
  <sheetProtection selectLockedCells="1"/>
  <mergeCells count="37">
    <mergeCell ref="K44:M44"/>
    <mergeCell ref="N44:P44"/>
    <mergeCell ref="A7:I7"/>
    <mergeCell ref="A5:G5"/>
    <mergeCell ref="K42:M42"/>
    <mergeCell ref="C20:G20"/>
    <mergeCell ref="A19:B19"/>
    <mergeCell ref="C19:F19"/>
    <mergeCell ref="A18:B18"/>
    <mergeCell ref="C18:F18"/>
    <mergeCell ref="A42:H42"/>
    <mergeCell ref="A37:H41"/>
    <mergeCell ref="A30:A32"/>
    <mergeCell ref="A35:A36"/>
    <mergeCell ref="A25:A29"/>
    <mergeCell ref="B14:G15"/>
    <mergeCell ref="B25:H29"/>
    <mergeCell ref="A1:G1"/>
    <mergeCell ref="A33:A34"/>
    <mergeCell ref="B11:G13"/>
    <mergeCell ref="A11:A15"/>
    <mergeCell ref="H11:J15"/>
    <mergeCell ref="B16:I17"/>
    <mergeCell ref="A23:H24"/>
    <mergeCell ref="E35:H36"/>
    <mergeCell ref="B35:C36"/>
    <mergeCell ref="B30:H32"/>
    <mergeCell ref="D33:D34"/>
    <mergeCell ref="D35:D36"/>
    <mergeCell ref="E33:H34"/>
    <mergeCell ref="B33:C34"/>
    <mergeCell ref="K1:M2"/>
    <mergeCell ref="A16:A17"/>
    <mergeCell ref="P1:P2"/>
    <mergeCell ref="H1:I1"/>
    <mergeCell ref="F3:H3"/>
    <mergeCell ref="A8:H8"/>
  </mergeCells>
  <phoneticPr fontId="1"/>
  <pageMargins left="0.7" right="0.7" top="0.75" bottom="0.31" header="0.3" footer="0.3"/>
  <pageSetup paperSize="9" orientation="portrait" r:id="rId1"/>
  <colBreaks count="2" manualBreakCount="2">
    <brk id="10" max="43" man="1"/>
    <brk id="19"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6992187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82</v>
      </c>
      <c r="E2" s="8" t="str">
        <f>IF(D2="○",A2,"×")</f>
        <v>×</v>
      </c>
    </row>
    <row r="3" spans="1:5" ht="19.2">
      <c r="A3" s="5">
        <v>43545</v>
      </c>
      <c r="B3" s="7" t="str">
        <f>TEXT(A3,"aaa")</f>
        <v>木</v>
      </c>
      <c r="C3" s="6" t="s">
        <v>7</v>
      </c>
      <c r="D3" s="35" t="s">
        <v>82</v>
      </c>
      <c r="E3" s="8" t="str">
        <f t="shared" ref="E3:E4" si="0">IF(D3="○",A3,"×")</f>
        <v>×</v>
      </c>
    </row>
    <row r="4" spans="1:5" ht="19.2">
      <c r="A4" s="5">
        <v>43584</v>
      </c>
      <c r="B4" s="7" t="str">
        <f>TEXT(A4,"aaa")</f>
        <v>月</v>
      </c>
      <c r="C4" s="6" t="s">
        <v>8</v>
      </c>
      <c r="D4" s="35" t="s">
        <v>82</v>
      </c>
      <c r="E4" s="8" t="str">
        <f t="shared" si="0"/>
        <v>×</v>
      </c>
    </row>
    <row r="5" spans="1:5" ht="19.2">
      <c r="A5" s="5">
        <v>43588</v>
      </c>
      <c r="B5" s="7" t="str">
        <f t="shared" ref="B5:B91" si="1">TEXT(A5,"aaa")</f>
        <v>金</v>
      </c>
      <c r="C5" s="6" t="s">
        <v>9</v>
      </c>
      <c r="D5" s="35" t="s">
        <v>82</v>
      </c>
      <c r="E5" s="8" t="str">
        <f t="shared" ref="E5:E80" si="2">IF(D5="○",A5,"×")</f>
        <v>×</v>
      </c>
    </row>
    <row r="6" spans="1:5" ht="19.2">
      <c r="A6" s="5">
        <v>43589</v>
      </c>
      <c r="B6" s="7" t="str">
        <f t="shared" si="1"/>
        <v>土</v>
      </c>
      <c r="C6" s="6" t="s">
        <v>10</v>
      </c>
      <c r="D6" s="35" t="s">
        <v>82</v>
      </c>
      <c r="E6" s="8" t="str">
        <f t="shared" si="2"/>
        <v>×</v>
      </c>
    </row>
    <row r="7" spans="1:5" ht="19.2">
      <c r="A7" s="5">
        <v>43590</v>
      </c>
      <c r="B7" s="7" t="str">
        <f t="shared" si="1"/>
        <v>日</v>
      </c>
      <c r="C7" s="6" t="s">
        <v>11</v>
      </c>
      <c r="D7" s="35" t="s">
        <v>82</v>
      </c>
      <c r="E7" s="8" t="str">
        <f t="shared" si="2"/>
        <v>×</v>
      </c>
    </row>
    <row r="8" spans="1:5" ht="19.2">
      <c r="A8" s="5">
        <v>43591</v>
      </c>
      <c r="B8" s="7" t="str">
        <f t="shared" si="1"/>
        <v>月</v>
      </c>
      <c r="C8" s="6" t="s">
        <v>4</v>
      </c>
      <c r="D8" s="35" t="s">
        <v>82</v>
      </c>
      <c r="E8" s="8" t="str">
        <f t="shared" si="2"/>
        <v>×</v>
      </c>
    </row>
    <row r="9" spans="1:5" ht="19.2">
      <c r="A9" s="5">
        <v>43661</v>
      </c>
      <c r="B9" s="7" t="str">
        <f t="shared" si="1"/>
        <v>月</v>
      </c>
      <c r="C9" s="6" t="s">
        <v>12</v>
      </c>
      <c r="D9" s="35" t="s">
        <v>82</v>
      </c>
      <c r="E9" s="8" t="str">
        <f t="shared" si="2"/>
        <v>×</v>
      </c>
    </row>
    <row r="10" spans="1:5" ht="19.2">
      <c r="A10" s="5">
        <f>DATE(入力シート!K21,入力シート!M21,入力シート!O21)</f>
        <v>44419</v>
      </c>
      <c r="B10" s="7" t="str">
        <f t="shared" si="1"/>
        <v>水</v>
      </c>
      <c r="C10" s="6" t="s">
        <v>22</v>
      </c>
      <c r="D10" s="1" t="str">
        <f t="shared" ref="D10:D84" si="3">IF(OR(B10="土",B10="日"),"×","○")</f>
        <v>○</v>
      </c>
      <c r="E10" s="8">
        <f t="shared" si="2"/>
        <v>44419</v>
      </c>
    </row>
    <row r="11" spans="1:5" ht="19.2">
      <c r="A11" s="5">
        <f>DATE(入力シート!K22,入力シート!M22,入力シート!O22)</f>
        <v>44420</v>
      </c>
      <c r="B11" s="7" t="str">
        <f t="shared" si="1"/>
        <v>木</v>
      </c>
      <c r="C11" s="6" t="s">
        <v>22</v>
      </c>
      <c r="D11" s="1" t="str">
        <f t="shared" si="3"/>
        <v>○</v>
      </c>
      <c r="E11" s="8">
        <f t="shared" si="2"/>
        <v>44420</v>
      </c>
    </row>
    <row r="12" spans="1:5" ht="19.2">
      <c r="A12" s="5">
        <f>DATE(入力シート!K23,入力シート!M23,入力シート!O23)</f>
        <v>44421</v>
      </c>
      <c r="B12" s="7" t="str">
        <f t="shared" si="1"/>
        <v>金</v>
      </c>
      <c r="C12" s="6" t="s">
        <v>22</v>
      </c>
      <c r="D12" s="1" t="str">
        <f t="shared" si="3"/>
        <v>○</v>
      </c>
      <c r="E12" s="8">
        <f t="shared" si="2"/>
        <v>44421</v>
      </c>
    </row>
    <row r="13" spans="1:5" ht="19.2">
      <c r="A13" s="5">
        <v>43688</v>
      </c>
      <c r="B13" s="7" t="str">
        <f t="shared" si="1"/>
        <v>日</v>
      </c>
      <c r="C13" s="6" t="s">
        <v>13</v>
      </c>
      <c r="D13" s="35" t="s">
        <v>82</v>
      </c>
      <c r="E13" s="8" t="str">
        <f t="shared" si="2"/>
        <v>×</v>
      </c>
    </row>
    <row r="14" spans="1:5" ht="19.2">
      <c r="A14" s="5">
        <v>43689</v>
      </c>
      <c r="B14" s="7" t="str">
        <f t="shared" si="1"/>
        <v>月</v>
      </c>
      <c r="C14" s="6" t="s">
        <v>4</v>
      </c>
      <c r="D14" s="35" t="s">
        <v>82</v>
      </c>
      <c r="E14" s="8" t="str">
        <f t="shared" si="2"/>
        <v>×</v>
      </c>
    </row>
    <row r="15" spans="1:5" ht="19.2">
      <c r="A15" s="5">
        <v>43724</v>
      </c>
      <c r="B15" s="7" t="str">
        <f t="shared" si="1"/>
        <v>月</v>
      </c>
      <c r="C15" s="6" t="s">
        <v>14</v>
      </c>
      <c r="D15" s="35" t="s">
        <v>82</v>
      </c>
      <c r="E15" s="8" t="str">
        <f t="shared" si="2"/>
        <v>×</v>
      </c>
    </row>
    <row r="16" spans="1:5" ht="19.2">
      <c r="A16" s="5">
        <v>43731</v>
      </c>
      <c r="B16" s="7" t="str">
        <f t="shared" si="1"/>
        <v>月</v>
      </c>
      <c r="C16" s="6" t="s">
        <v>15</v>
      </c>
      <c r="D16" s="35" t="s">
        <v>82</v>
      </c>
      <c r="E16" s="8" t="str">
        <f t="shared" si="2"/>
        <v>×</v>
      </c>
    </row>
    <row r="17" spans="1:5" ht="19.2">
      <c r="A17" s="5">
        <v>43752</v>
      </c>
      <c r="B17" s="7" t="str">
        <f t="shared" si="1"/>
        <v>月</v>
      </c>
      <c r="C17" s="6" t="s">
        <v>16</v>
      </c>
      <c r="D17" s="35" t="s">
        <v>82</v>
      </c>
      <c r="E17" s="8" t="str">
        <f t="shared" si="2"/>
        <v>×</v>
      </c>
    </row>
    <row r="18" spans="1:5" ht="19.2">
      <c r="A18" s="5">
        <v>43772</v>
      </c>
      <c r="B18" s="7" t="str">
        <f t="shared" si="1"/>
        <v>日</v>
      </c>
      <c r="C18" s="6" t="s">
        <v>17</v>
      </c>
      <c r="D18" s="35" t="s">
        <v>82</v>
      </c>
      <c r="E18" s="8" t="str">
        <f t="shared" si="2"/>
        <v>×</v>
      </c>
    </row>
    <row r="19" spans="1:5" ht="19.2">
      <c r="A19" s="5">
        <v>43773</v>
      </c>
      <c r="B19" s="7" t="str">
        <f t="shared" si="1"/>
        <v>月</v>
      </c>
      <c r="C19" s="6" t="s">
        <v>4</v>
      </c>
      <c r="D19" s="35" t="s">
        <v>82</v>
      </c>
      <c r="E19" s="8" t="str">
        <f t="shared" si="2"/>
        <v>×</v>
      </c>
    </row>
    <row r="20" spans="1:5" ht="19.2">
      <c r="A20" s="5">
        <v>43792</v>
      </c>
      <c r="B20" s="7" t="str">
        <f t="shared" si="1"/>
        <v>土</v>
      </c>
      <c r="C20" s="6" t="s">
        <v>18</v>
      </c>
      <c r="D20" s="35" t="s">
        <v>82</v>
      </c>
      <c r="E20" s="8" t="str">
        <f t="shared" si="2"/>
        <v>×</v>
      </c>
    </row>
    <row r="21" spans="1:5" ht="19.2">
      <c r="A21" s="5">
        <v>43822</v>
      </c>
      <c r="B21" s="7" t="str">
        <f t="shared" si="1"/>
        <v>月</v>
      </c>
      <c r="C21" s="6" t="s">
        <v>19</v>
      </c>
      <c r="D21" s="35" t="s">
        <v>82</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35" t="s">
        <v>82</v>
      </c>
      <c r="E28" s="8" t="str">
        <f t="shared" si="2"/>
        <v>×</v>
      </c>
    </row>
    <row r="29" spans="1:5" ht="19.2">
      <c r="A29" s="5">
        <v>43872</v>
      </c>
      <c r="B29" s="7" t="str">
        <f t="shared" si="1"/>
        <v>火</v>
      </c>
      <c r="C29" s="6" t="s">
        <v>6</v>
      </c>
      <c r="D29" s="35" t="s">
        <v>82</v>
      </c>
      <c r="E29" s="8" t="str">
        <f t="shared" si="2"/>
        <v>×</v>
      </c>
    </row>
    <row r="30" spans="1:5" ht="19.2">
      <c r="A30" s="5">
        <v>43910</v>
      </c>
      <c r="B30" s="7" t="str">
        <f t="shared" si="1"/>
        <v>金</v>
      </c>
      <c r="C30" s="6" t="s">
        <v>7</v>
      </c>
      <c r="D30" s="35" t="s">
        <v>82</v>
      </c>
      <c r="E30" s="8" t="str">
        <f t="shared" si="2"/>
        <v>×</v>
      </c>
    </row>
    <row r="31" spans="1:5" ht="19.2">
      <c r="A31" s="5">
        <v>43950</v>
      </c>
      <c r="B31" s="7" t="str">
        <f t="shared" si="1"/>
        <v>水</v>
      </c>
      <c r="C31" s="6" t="s">
        <v>8</v>
      </c>
      <c r="D31" s="35" t="s">
        <v>82</v>
      </c>
      <c r="E31" s="8" t="str">
        <f t="shared" si="2"/>
        <v>×</v>
      </c>
    </row>
    <row r="32" spans="1:5" ht="19.2">
      <c r="A32" s="5">
        <v>43954</v>
      </c>
      <c r="B32" s="7" t="str">
        <f t="shared" si="1"/>
        <v>日</v>
      </c>
      <c r="C32" s="6" t="s">
        <v>9</v>
      </c>
      <c r="D32" s="35" t="s">
        <v>82</v>
      </c>
      <c r="E32" s="8" t="str">
        <f t="shared" si="2"/>
        <v>×</v>
      </c>
    </row>
    <row r="33" spans="1:5" ht="19.2">
      <c r="A33" s="5">
        <v>43955</v>
      </c>
      <c r="B33" s="7" t="str">
        <f t="shared" si="1"/>
        <v>月</v>
      </c>
      <c r="C33" s="6" t="s">
        <v>10</v>
      </c>
      <c r="D33" s="35" t="s">
        <v>82</v>
      </c>
      <c r="E33" s="8" t="str">
        <f t="shared" si="2"/>
        <v>×</v>
      </c>
    </row>
    <row r="34" spans="1:5" ht="19.2">
      <c r="A34" s="5">
        <v>43956</v>
      </c>
      <c r="B34" s="7" t="str">
        <f t="shared" si="1"/>
        <v>火</v>
      </c>
      <c r="C34" s="6" t="s">
        <v>11</v>
      </c>
      <c r="D34" s="35" t="s">
        <v>82</v>
      </c>
      <c r="E34" s="8" t="str">
        <f t="shared" si="2"/>
        <v>×</v>
      </c>
    </row>
    <row r="35" spans="1:5" ht="19.2">
      <c r="A35" s="5">
        <v>43957</v>
      </c>
      <c r="B35" s="7" t="str">
        <f t="shared" si="1"/>
        <v>水</v>
      </c>
      <c r="C35" s="6" t="s">
        <v>4</v>
      </c>
      <c r="D35" s="35" t="s">
        <v>82</v>
      </c>
      <c r="E35" s="8" t="str">
        <f t="shared" si="2"/>
        <v>×</v>
      </c>
    </row>
    <row r="36" spans="1:5" ht="19.2">
      <c r="A36" s="5">
        <v>44032</v>
      </c>
      <c r="B36" s="7" t="str">
        <f t="shared" si="1"/>
        <v>月</v>
      </c>
      <c r="C36" s="6" t="s">
        <v>12</v>
      </c>
      <c r="D36" s="35" t="s">
        <v>82</v>
      </c>
      <c r="E36" s="8" t="str">
        <f t="shared" si="2"/>
        <v>×</v>
      </c>
    </row>
    <row r="37" spans="1:5" ht="19.2">
      <c r="A37" s="5">
        <v>44054</v>
      </c>
      <c r="B37" s="7" t="str">
        <f t="shared" si="1"/>
        <v>火</v>
      </c>
      <c r="C37" s="6" t="s">
        <v>13</v>
      </c>
      <c r="D37" s="35" t="s">
        <v>82</v>
      </c>
      <c r="E37" s="8" t="str">
        <f t="shared" si="2"/>
        <v>×</v>
      </c>
    </row>
    <row r="38" spans="1:5" ht="19.2">
      <c r="A38" s="5">
        <v>44095</v>
      </c>
      <c r="B38" s="7" t="str">
        <f t="shared" si="1"/>
        <v>月</v>
      </c>
      <c r="C38" s="6" t="s">
        <v>14</v>
      </c>
      <c r="D38" s="35" t="s">
        <v>82</v>
      </c>
      <c r="E38" s="8" t="str">
        <f t="shared" si="2"/>
        <v>×</v>
      </c>
    </row>
    <row r="39" spans="1:5" ht="19.2">
      <c r="A39" s="5">
        <v>44096</v>
      </c>
      <c r="B39" s="7" t="str">
        <f t="shared" si="1"/>
        <v>火</v>
      </c>
      <c r="C39" s="6" t="s">
        <v>15</v>
      </c>
      <c r="D39" s="35" t="s">
        <v>82</v>
      </c>
      <c r="E39" s="8" t="str">
        <f t="shared" si="2"/>
        <v>×</v>
      </c>
    </row>
    <row r="40" spans="1:5" ht="19.2">
      <c r="A40" s="5">
        <v>44116</v>
      </c>
      <c r="B40" s="7" t="str">
        <f t="shared" si="1"/>
        <v>月</v>
      </c>
      <c r="C40" s="6" t="s">
        <v>16</v>
      </c>
      <c r="D40" s="35" t="s">
        <v>82</v>
      </c>
      <c r="E40" s="8" t="str">
        <f t="shared" si="2"/>
        <v>×</v>
      </c>
    </row>
    <row r="41" spans="1:5" ht="19.2">
      <c r="A41" s="5">
        <v>44138</v>
      </c>
      <c r="B41" s="7" t="str">
        <f t="shared" si="1"/>
        <v>火</v>
      </c>
      <c r="C41" s="6" t="s">
        <v>17</v>
      </c>
      <c r="D41" s="35" t="s">
        <v>82</v>
      </c>
      <c r="E41" s="8" t="str">
        <f t="shared" si="2"/>
        <v>×</v>
      </c>
    </row>
    <row r="42" spans="1:5" ht="19.2">
      <c r="A42" s="5">
        <v>44158</v>
      </c>
      <c r="B42" s="7" t="str">
        <f t="shared" si="1"/>
        <v>月</v>
      </c>
      <c r="C42" s="6" t="s">
        <v>18</v>
      </c>
      <c r="D42" s="35" t="s">
        <v>82</v>
      </c>
      <c r="E42" s="8" t="str">
        <f t="shared" si="2"/>
        <v>×</v>
      </c>
    </row>
    <row r="43" spans="1:5" ht="19.2">
      <c r="A43" s="5">
        <v>44188</v>
      </c>
      <c r="B43" s="7" t="str">
        <f t="shared" si="1"/>
        <v>水</v>
      </c>
      <c r="C43" s="6" t="s">
        <v>19</v>
      </c>
      <c r="D43" s="35" t="s">
        <v>82</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35" t="s">
        <v>82</v>
      </c>
      <c r="E50" s="8" t="str">
        <f t="shared" si="2"/>
        <v>×</v>
      </c>
    </row>
    <row r="51" spans="1:5" ht="19.2">
      <c r="A51" s="5">
        <v>44238</v>
      </c>
      <c r="B51" s="7" t="str">
        <f t="shared" si="1"/>
        <v>木</v>
      </c>
      <c r="C51" s="6" t="s">
        <v>6</v>
      </c>
      <c r="D51" s="35" t="s">
        <v>82</v>
      </c>
      <c r="E51" s="8" t="str">
        <f t="shared" si="2"/>
        <v>×</v>
      </c>
    </row>
    <row r="52" spans="1:5" ht="19.2">
      <c r="A52" s="5">
        <v>44275</v>
      </c>
      <c r="B52" s="7" t="str">
        <f t="shared" si="1"/>
        <v>土</v>
      </c>
      <c r="C52" s="6" t="s">
        <v>7</v>
      </c>
      <c r="D52" s="35" t="s">
        <v>82</v>
      </c>
      <c r="E52" s="8" t="str">
        <f t="shared" si="2"/>
        <v>×</v>
      </c>
    </row>
    <row r="53" spans="1:5" ht="19.2">
      <c r="A53" s="5">
        <v>44315</v>
      </c>
      <c r="B53" s="7" t="str">
        <f t="shared" si="1"/>
        <v>木</v>
      </c>
      <c r="C53" s="6" t="s">
        <v>8</v>
      </c>
      <c r="D53" s="35" t="s">
        <v>82</v>
      </c>
      <c r="E53" s="8" t="str">
        <f t="shared" si="2"/>
        <v>×</v>
      </c>
    </row>
    <row r="54" spans="1:5" ht="19.2">
      <c r="A54" s="5">
        <v>44319</v>
      </c>
      <c r="B54" s="7" t="str">
        <f t="shared" si="1"/>
        <v>月</v>
      </c>
      <c r="C54" s="6" t="s">
        <v>9</v>
      </c>
      <c r="D54" s="35" t="s">
        <v>82</v>
      </c>
      <c r="E54" s="8" t="str">
        <f t="shared" si="2"/>
        <v>×</v>
      </c>
    </row>
    <row r="55" spans="1:5" ht="19.2">
      <c r="A55" s="5">
        <v>44320</v>
      </c>
      <c r="B55" s="7" t="str">
        <f t="shared" si="1"/>
        <v>火</v>
      </c>
      <c r="C55" s="6" t="s">
        <v>10</v>
      </c>
      <c r="D55" s="35" t="s">
        <v>82</v>
      </c>
      <c r="E55" s="8" t="str">
        <f t="shared" si="2"/>
        <v>×</v>
      </c>
    </row>
    <row r="56" spans="1:5" ht="19.2">
      <c r="A56" s="5">
        <v>44321</v>
      </c>
      <c r="B56" s="7" t="str">
        <f t="shared" si="1"/>
        <v>水</v>
      </c>
      <c r="C56" s="6" t="s">
        <v>11</v>
      </c>
      <c r="D56" s="35" t="s">
        <v>82</v>
      </c>
      <c r="E56" s="8" t="str">
        <f t="shared" si="2"/>
        <v>×</v>
      </c>
    </row>
    <row r="57" spans="1:5" ht="19.2">
      <c r="A57" s="5">
        <v>44396</v>
      </c>
      <c r="B57" s="7" t="str">
        <f t="shared" si="1"/>
        <v>月</v>
      </c>
      <c r="C57" s="6" t="s">
        <v>12</v>
      </c>
      <c r="D57" s="35" t="s">
        <v>82</v>
      </c>
      <c r="E57" s="8" t="str">
        <f t="shared" si="2"/>
        <v>×</v>
      </c>
    </row>
    <row r="58" spans="1:5" ht="19.2">
      <c r="A58" s="5" t="e">
        <f>DATE(入力シート!K24,入力シート!M24,入力シート!O24)</f>
        <v>#NUM!</v>
      </c>
      <c r="B58" s="7" t="e">
        <f t="shared" si="1"/>
        <v>#NUM!</v>
      </c>
      <c r="C58" s="6" t="s">
        <v>22</v>
      </c>
      <c r="D58" s="35" t="e">
        <f t="shared" si="3"/>
        <v>#NUM!</v>
      </c>
      <c r="E58" s="8" t="e">
        <f t="shared" si="2"/>
        <v>#NUM!</v>
      </c>
    </row>
    <row r="59" spans="1:5" ht="19.2">
      <c r="A59" s="5" t="e">
        <f>DATE(入力シート!K25,入力シート!M25,入力シート!O25)</f>
        <v>#NUM!</v>
      </c>
      <c r="B59" s="7" t="e">
        <f t="shared" si="1"/>
        <v>#NUM!</v>
      </c>
      <c r="C59" s="6" t="s">
        <v>22</v>
      </c>
      <c r="D59" s="35" t="e">
        <f t="shared" si="3"/>
        <v>#NUM!</v>
      </c>
      <c r="E59" s="8" t="e">
        <f t="shared" si="2"/>
        <v>#NUM!</v>
      </c>
    </row>
    <row r="60" spans="1:5" ht="19.2">
      <c r="A60" s="5" t="e">
        <f>DATE(入力シート!K26,入力シート!M26,入力シート!O26)</f>
        <v>#NUM!</v>
      </c>
      <c r="B60" s="7" t="e">
        <f t="shared" si="1"/>
        <v>#NUM!</v>
      </c>
      <c r="C60" s="6" t="s">
        <v>22</v>
      </c>
      <c r="D60" s="35" t="e">
        <f t="shared" si="3"/>
        <v>#NUM!</v>
      </c>
      <c r="E60" s="8" t="e">
        <f t="shared" si="2"/>
        <v>#NUM!</v>
      </c>
    </row>
    <row r="61" spans="1:5" ht="19.2">
      <c r="A61" s="5">
        <v>44419</v>
      </c>
      <c r="B61" s="7" t="str">
        <f t="shared" si="1"/>
        <v>水</v>
      </c>
      <c r="C61" s="6" t="s">
        <v>13</v>
      </c>
      <c r="D61" s="35" t="s">
        <v>82</v>
      </c>
      <c r="E61" s="8" t="str">
        <f t="shared" si="2"/>
        <v>×</v>
      </c>
    </row>
    <row r="62" spans="1:5" ht="19.2">
      <c r="A62" s="5">
        <v>44459</v>
      </c>
      <c r="B62" s="7" t="str">
        <f t="shared" si="1"/>
        <v>月</v>
      </c>
      <c r="C62" s="6" t="s">
        <v>14</v>
      </c>
      <c r="D62" s="35" t="s">
        <v>82</v>
      </c>
      <c r="E62" s="8" t="str">
        <f t="shared" si="2"/>
        <v>×</v>
      </c>
    </row>
    <row r="63" spans="1:5" ht="19.2">
      <c r="A63" s="5">
        <v>44462</v>
      </c>
      <c r="B63" s="7" t="str">
        <f t="shared" si="1"/>
        <v>木</v>
      </c>
      <c r="C63" s="6" t="s">
        <v>15</v>
      </c>
      <c r="D63" s="35" t="s">
        <v>82</v>
      </c>
      <c r="E63" s="8" t="str">
        <f t="shared" si="2"/>
        <v>×</v>
      </c>
    </row>
    <row r="64" spans="1:5" ht="19.2">
      <c r="A64" s="5">
        <v>44480</v>
      </c>
      <c r="B64" s="7" t="str">
        <f t="shared" si="1"/>
        <v>月</v>
      </c>
      <c r="C64" s="6" t="s">
        <v>16</v>
      </c>
      <c r="D64" s="35" t="s">
        <v>82</v>
      </c>
      <c r="E64" s="8" t="str">
        <f t="shared" si="2"/>
        <v>×</v>
      </c>
    </row>
    <row r="65" spans="1:5" ht="19.2">
      <c r="A65" s="5">
        <v>44503</v>
      </c>
      <c r="B65" s="7" t="str">
        <f t="shared" si="1"/>
        <v>水</v>
      </c>
      <c r="C65" s="6" t="s">
        <v>17</v>
      </c>
      <c r="D65" s="35" t="s">
        <v>82</v>
      </c>
      <c r="E65" s="8" t="str">
        <f t="shared" si="2"/>
        <v>×</v>
      </c>
    </row>
    <row r="66" spans="1:5" ht="19.2">
      <c r="A66" s="5">
        <v>44523</v>
      </c>
      <c r="B66" s="7" t="str">
        <f t="shared" si="1"/>
        <v>火</v>
      </c>
      <c r="C66" s="6" t="s">
        <v>18</v>
      </c>
      <c r="D66" s="35" t="s">
        <v>82</v>
      </c>
      <c r="E66" s="8" t="str">
        <f t="shared" si="2"/>
        <v>×</v>
      </c>
    </row>
    <row r="67" spans="1:5" ht="19.2">
      <c r="A67" s="5">
        <v>44553</v>
      </c>
      <c r="B67" s="7" t="str">
        <f t="shared" si="1"/>
        <v>木</v>
      </c>
      <c r="C67" s="6" t="s">
        <v>19</v>
      </c>
      <c r="D67" s="35" t="s">
        <v>82</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35" t="s">
        <v>82</v>
      </c>
      <c r="E74" s="8" t="str">
        <f t="shared" si="2"/>
        <v>×</v>
      </c>
    </row>
    <row r="75" spans="1:5" ht="19.2">
      <c r="A75" s="5">
        <v>44603</v>
      </c>
      <c r="B75" s="7" t="str">
        <f t="shared" si="1"/>
        <v>金</v>
      </c>
      <c r="C75" s="6" t="s">
        <v>6</v>
      </c>
      <c r="D75" s="35" t="s">
        <v>82</v>
      </c>
      <c r="E75" s="8" t="str">
        <f t="shared" si="2"/>
        <v>×</v>
      </c>
    </row>
    <row r="76" spans="1:5" ht="19.2">
      <c r="A76" s="5">
        <v>44641</v>
      </c>
      <c r="B76" s="7" t="str">
        <f t="shared" si="1"/>
        <v>月</v>
      </c>
      <c r="C76" s="6" t="s">
        <v>7</v>
      </c>
      <c r="D76" s="35" t="s">
        <v>82</v>
      </c>
      <c r="E76" s="8" t="str">
        <f t="shared" si="2"/>
        <v>×</v>
      </c>
    </row>
    <row r="77" spans="1:5" ht="19.2">
      <c r="A77" s="5">
        <v>44680</v>
      </c>
      <c r="B77" s="7" t="str">
        <f t="shared" si="1"/>
        <v>金</v>
      </c>
      <c r="C77" s="6" t="s">
        <v>8</v>
      </c>
      <c r="D77" s="35" t="s">
        <v>82</v>
      </c>
      <c r="E77" s="8" t="str">
        <f t="shared" si="2"/>
        <v>×</v>
      </c>
    </row>
    <row r="78" spans="1:5" ht="19.2">
      <c r="A78" s="5">
        <v>44684</v>
      </c>
      <c r="B78" s="7" t="str">
        <f t="shared" si="1"/>
        <v>火</v>
      </c>
      <c r="C78" s="6" t="s">
        <v>9</v>
      </c>
      <c r="D78" s="35" t="s">
        <v>82</v>
      </c>
      <c r="E78" s="8" t="str">
        <f t="shared" si="2"/>
        <v>×</v>
      </c>
    </row>
    <row r="79" spans="1:5" ht="19.2">
      <c r="A79" s="5">
        <v>44685</v>
      </c>
      <c r="B79" s="7" t="str">
        <f t="shared" si="1"/>
        <v>水</v>
      </c>
      <c r="C79" s="6" t="s">
        <v>10</v>
      </c>
      <c r="D79" s="35" t="s">
        <v>82</v>
      </c>
      <c r="E79" s="8" t="str">
        <f t="shared" si="2"/>
        <v>×</v>
      </c>
    </row>
    <row r="80" spans="1:5" ht="19.2">
      <c r="A80" s="5">
        <v>44686</v>
      </c>
      <c r="B80" s="7" t="str">
        <f t="shared" si="1"/>
        <v>木</v>
      </c>
      <c r="C80" s="6" t="s">
        <v>11</v>
      </c>
      <c r="D80" s="35" t="s">
        <v>82</v>
      </c>
      <c r="E80" s="8" t="str">
        <f t="shared" si="2"/>
        <v>×</v>
      </c>
    </row>
    <row r="81" spans="1:5" ht="19.2">
      <c r="A81" s="5">
        <v>44760</v>
      </c>
      <c r="B81" s="7" t="str">
        <f t="shared" si="1"/>
        <v>月</v>
      </c>
      <c r="C81" s="6" t="s">
        <v>12</v>
      </c>
      <c r="D81" s="35" t="s">
        <v>82</v>
      </c>
      <c r="E81" s="8" t="str">
        <f t="shared" ref="E81:E91" si="6">IF(D81="○",A81,"×")</f>
        <v>×</v>
      </c>
    </row>
    <row r="82" spans="1:5" ht="19.2">
      <c r="A82" s="5" t="e">
        <f>DATE(入力シート!K27,入力シート!M27,入力シート!O27)</f>
        <v>#NUM!</v>
      </c>
      <c r="B82" s="7" t="e">
        <f t="shared" si="1"/>
        <v>#NUM!</v>
      </c>
      <c r="C82" s="6" t="s">
        <v>22</v>
      </c>
      <c r="D82" s="35" t="e">
        <f t="shared" si="3"/>
        <v>#NUM!</v>
      </c>
      <c r="E82" s="8" t="e">
        <f t="shared" si="6"/>
        <v>#NUM!</v>
      </c>
    </row>
    <row r="83" spans="1:5" ht="19.2">
      <c r="A83" s="5" t="e">
        <f>DATE(入力シート!K28,入力シート!M28,入力シート!O28)</f>
        <v>#NUM!</v>
      </c>
      <c r="B83" s="7" t="e">
        <f t="shared" si="1"/>
        <v>#NUM!</v>
      </c>
      <c r="C83" s="6" t="s">
        <v>22</v>
      </c>
      <c r="D83" s="35" t="e">
        <f t="shared" si="3"/>
        <v>#NUM!</v>
      </c>
      <c r="E83" s="8" t="e">
        <f t="shared" si="6"/>
        <v>#NUM!</v>
      </c>
    </row>
    <row r="84" spans="1:5" ht="19.2">
      <c r="A84" s="5" t="e">
        <f>DATE(入力シート!K29,入力シート!M29,入力シート!O29)</f>
        <v>#NUM!</v>
      </c>
      <c r="B84" s="7" t="e">
        <f t="shared" si="1"/>
        <v>#NUM!</v>
      </c>
      <c r="C84" s="6" t="s">
        <v>22</v>
      </c>
      <c r="D84" s="35" t="e">
        <f t="shared" si="3"/>
        <v>#NUM!</v>
      </c>
      <c r="E84" s="8" t="e">
        <f t="shared" si="6"/>
        <v>#NUM!</v>
      </c>
    </row>
    <row r="85" spans="1:5" ht="19.2">
      <c r="A85" s="5">
        <v>44784</v>
      </c>
      <c r="B85" s="7" t="str">
        <f t="shared" si="1"/>
        <v>木</v>
      </c>
      <c r="C85" s="6" t="s">
        <v>20</v>
      </c>
      <c r="D85" s="35" t="s">
        <v>82</v>
      </c>
      <c r="E85" s="8" t="str">
        <f t="shared" si="6"/>
        <v>×</v>
      </c>
    </row>
    <row r="86" spans="1:5" ht="19.2">
      <c r="A86" s="5">
        <v>44823</v>
      </c>
      <c r="B86" s="7" t="str">
        <f t="shared" si="1"/>
        <v>月</v>
      </c>
      <c r="C86" s="6" t="s">
        <v>14</v>
      </c>
      <c r="D86" s="35" t="s">
        <v>82</v>
      </c>
      <c r="E86" s="8" t="str">
        <f t="shared" si="6"/>
        <v>×</v>
      </c>
    </row>
    <row r="87" spans="1:5" ht="19.2">
      <c r="A87" s="5">
        <v>44827</v>
      </c>
      <c r="B87" s="7" t="str">
        <f t="shared" si="1"/>
        <v>金</v>
      </c>
      <c r="C87" s="6" t="s">
        <v>15</v>
      </c>
      <c r="D87" s="35" t="s">
        <v>82</v>
      </c>
      <c r="E87" s="8" t="str">
        <f t="shared" si="6"/>
        <v>×</v>
      </c>
    </row>
    <row r="88" spans="1:5" ht="19.2">
      <c r="A88" s="5">
        <v>44844</v>
      </c>
      <c r="B88" s="7" t="str">
        <f t="shared" si="1"/>
        <v>月</v>
      </c>
      <c r="C88" s="6" t="s">
        <v>16</v>
      </c>
      <c r="D88" s="35" t="s">
        <v>82</v>
      </c>
      <c r="E88" s="8" t="str">
        <f t="shared" si="6"/>
        <v>×</v>
      </c>
    </row>
    <row r="89" spans="1:5" ht="19.2">
      <c r="A89" s="5">
        <v>44868</v>
      </c>
      <c r="B89" s="7" t="str">
        <f t="shared" si="1"/>
        <v>木</v>
      </c>
      <c r="C89" s="6" t="s">
        <v>17</v>
      </c>
      <c r="D89" s="35" t="s">
        <v>82</v>
      </c>
      <c r="E89" s="8" t="str">
        <f t="shared" si="6"/>
        <v>×</v>
      </c>
    </row>
    <row r="90" spans="1:5" ht="19.2">
      <c r="A90" s="5">
        <v>44888</v>
      </c>
      <c r="B90" s="7" t="str">
        <f t="shared" si="1"/>
        <v>水</v>
      </c>
      <c r="C90" s="6" t="s">
        <v>18</v>
      </c>
      <c r="D90" s="35" t="s">
        <v>82</v>
      </c>
      <c r="E90" s="8" t="str">
        <f t="shared" si="6"/>
        <v>×</v>
      </c>
    </row>
    <row r="91" spans="1:5" ht="19.2">
      <c r="A91" s="5">
        <v>44918</v>
      </c>
      <c r="B91" s="7" t="str">
        <f t="shared" si="1"/>
        <v>金</v>
      </c>
      <c r="C91" s="6" t="s">
        <v>19</v>
      </c>
      <c r="D91" s="35" t="s">
        <v>82</v>
      </c>
      <c r="E91" s="8" t="str">
        <f t="shared" si="6"/>
        <v>×</v>
      </c>
    </row>
    <row r="92" spans="1:5" ht="19.2">
      <c r="A92" s="5">
        <v>44924</v>
      </c>
      <c r="B92" s="7" t="str">
        <f t="shared" ref="B92:B142" si="7">TEXT(A92,"aaa")</f>
        <v>木</v>
      </c>
      <c r="C92" s="6"/>
      <c r="D92" s="35" t="s">
        <v>27</v>
      </c>
      <c r="E92" s="8">
        <f t="shared" ref="E92:E142" si="8">IF(D92="○",A92,"×")</f>
        <v>44924</v>
      </c>
    </row>
    <row r="93" spans="1:5" ht="19.2">
      <c r="A93" s="5">
        <v>44925</v>
      </c>
      <c r="B93" s="7" t="str">
        <f t="shared" si="7"/>
        <v>金</v>
      </c>
      <c r="C93" s="6"/>
      <c r="D93" s="35" t="s">
        <v>27</v>
      </c>
      <c r="E93" s="8">
        <f t="shared" si="8"/>
        <v>44925</v>
      </c>
    </row>
    <row r="94" spans="1:5" ht="19.2">
      <c r="A94" s="5">
        <v>44926</v>
      </c>
      <c r="B94" s="7" t="str">
        <f t="shared" si="7"/>
        <v>土</v>
      </c>
      <c r="C94" s="6"/>
      <c r="D94" s="35" t="s">
        <v>54</v>
      </c>
      <c r="E94" s="8">
        <f t="shared" si="8"/>
        <v>44926</v>
      </c>
    </row>
    <row r="95" spans="1:5" ht="19.2">
      <c r="A95" s="5">
        <v>44927</v>
      </c>
      <c r="B95" s="7" t="str">
        <f t="shared" si="7"/>
        <v>日</v>
      </c>
      <c r="C95" s="6" t="s">
        <v>52</v>
      </c>
      <c r="D95" s="35" t="s">
        <v>27</v>
      </c>
      <c r="E95" s="8">
        <f t="shared" si="8"/>
        <v>44927</v>
      </c>
    </row>
    <row r="96" spans="1:5" ht="19.2">
      <c r="A96" s="5">
        <v>44928</v>
      </c>
      <c r="B96" s="7" t="str">
        <f t="shared" si="7"/>
        <v>月</v>
      </c>
      <c r="C96" s="6"/>
      <c r="D96" s="35" t="s">
        <v>27</v>
      </c>
      <c r="E96" s="8">
        <f t="shared" si="8"/>
        <v>44928</v>
      </c>
    </row>
    <row r="97" spans="1:5" ht="19.2">
      <c r="A97" s="5">
        <v>44929</v>
      </c>
      <c r="B97" s="7" t="str">
        <f t="shared" si="7"/>
        <v>火</v>
      </c>
      <c r="C97" s="6"/>
      <c r="D97" s="35" t="s">
        <v>27</v>
      </c>
      <c r="E97" s="8">
        <f t="shared" si="8"/>
        <v>44929</v>
      </c>
    </row>
    <row r="98" spans="1:5" ht="19.2">
      <c r="A98" s="5">
        <v>45289</v>
      </c>
      <c r="B98" s="7" t="str">
        <f t="shared" ref="B98:B109" si="9">TEXT(A98,"aaa")</f>
        <v>金</v>
      </c>
      <c r="C98" s="6"/>
      <c r="D98" s="35" t="s">
        <v>27</v>
      </c>
      <c r="E98" s="8">
        <f t="shared" ref="E98:E109" si="10">IF(D98="○",A98,"×")</f>
        <v>45289</v>
      </c>
    </row>
    <row r="99" spans="1:5" ht="19.2">
      <c r="A99" s="5">
        <v>45290</v>
      </c>
      <c r="B99" s="7" t="str">
        <f t="shared" si="9"/>
        <v>土</v>
      </c>
      <c r="C99" s="6"/>
      <c r="D99" s="35" t="s">
        <v>27</v>
      </c>
      <c r="E99" s="8">
        <f t="shared" si="10"/>
        <v>45290</v>
      </c>
    </row>
    <row r="100" spans="1:5" ht="19.2">
      <c r="A100" s="5">
        <v>45291</v>
      </c>
      <c r="B100" s="7" t="str">
        <f t="shared" si="9"/>
        <v>日</v>
      </c>
      <c r="C100" s="6"/>
      <c r="D100" s="35" t="s">
        <v>27</v>
      </c>
      <c r="E100" s="8">
        <f t="shared" si="10"/>
        <v>45291</v>
      </c>
    </row>
    <row r="101" spans="1:5" ht="19.2">
      <c r="A101" s="5">
        <v>45292</v>
      </c>
      <c r="B101" s="7" t="str">
        <f t="shared" si="9"/>
        <v>月</v>
      </c>
      <c r="C101" s="6" t="s">
        <v>52</v>
      </c>
      <c r="D101" s="35" t="s">
        <v>27</v>
      </c>
      <c r="E101" s="8">
        <f t="shared" si="10"/>
        <v>45292</v>
      </c>
    </row>
    <row r="102" spans="1:5" ht="19.2">
      <c r="A102" s="5">
        <v>45293</v>
      </c>
      <c r="B102" s="7" t="str">
        <f t="shared" si="9"/>
        <v>火</v>
      </c>
      <c r="C102" s="6"/>
      <c r="D102" s="35" t="s">
        <v>27</v>
      </c>
      <c r="E102" s="8">
        <f t="shared" si="10"/>
        <v>45293</v>
      </c>
    </row>
    <row r="103" spans="1:5" ht="19.2">
      <c r="A103" s="5">
        <v>45294</v>
      </c>
      <c r="B103" s="7" t="str">
        <f t="shared" si="9"/>
        <v>水</v>
      </c>
      <c r="C103" s="6"/>
      <c r="D103" s="35" t="s">
        <v>27</v>
      </c>
      <c r="E103" s="8">
        <f t="shared" si="10"/>
        <v>45294</v>
      </c>
    </row>
    <row r="104" spans="1:5" ht="19.2">
      <c r="A104" s="5">
        <v>45655</v>
      </c>
      <c r="B104" s="7" t="str">
        <f t="shared" si="9"/>
        <v>日</v>
      </c>
      <c r="C104" s="6"/>
      <c r="D104" s="35" t="s">
        <v>27</v>
      </c>
      <c r="E104" s="8">
        <f t="shared" si="10"/>
        <v>45655</v>
      </c>
    </row>
    <row r="105" spans="1:5" ht="19.2">
      <c r="A105" s="5">
        <v>45656</v>
      </c>
      <c r="B105" s="7" t="str">
        <f t="shared" si="9"/>
        <v>月</v>
      </c>
      <c r="C105" s="6"/>
      <c r="D105" s="35" t="s">
        <v>27</v>
      </c>
      <c r="E105" s="8">
        <f t="shared" si="10"/>
        <v>45656</v>
      </c>
    </row>
    <row r="106" spans="1:5" ht="19.2">
      <c r="A106" s="5">
        <v>45657</v>
      </c>
      <c r="B106" s="7" t="str">
        <f t="shared" si="9"/>
        <v>火</v>
      </c>
      <c r="C106" s="6"/>
      <c r="D106" s="35" t="s">
        <v>27</v>
      </c>
      <c r="E106" s="8">
        <f t="shared" si="10"/>
        <v>45657</v>
      </c>
    </row>
    <row r="107" spans="1:5" ht="19.2">
      <c r="A107" s="5">
        <v>45658</v>
      </c>
      <c r="B107" s="7" t="str">
        <f t="shared" si="9"/>
        <v>水</v>
      </c>
      <c r="C107" s="6" t="s">
        <v>52</v>
      </c>
      <c r="D107" s="35" t="s">
        <v>27</v>
      </c>
      <c r="E107" s="8">
        <f t="shared" si="10"/>
        <v>45658</v>
      </c>
    </row>
    <row r="108" spans="1:5" ht="19.2">
      <c r="A108" s="5">
        <v>45659</v>
      </c>
      <c r="B108" s="7" t="str">
        <f t="shared" si="9"/>
        <v>木</v>
      </c>
      <c r="C108" s="6"/>
      <c r="D108" s="35" t="s">
        <v>27</v>
      </c>
      <c r="E108" s="8">
        <f t="shared" si="10"/>
        <v>45659</v>
      </c>
    </row>
    <row r="109" spans="1:5" ht="19.2">
      <c r="A109" s="5">
        <v>45660</v>
      </c>
      <c r="B109" s="7" t="str">
        <f t="shared" si="9"/>
        <v>金</v>
      </c>
      <c r="C109" s="6"/>
      <c r="D109" s="35" t="s">
        <v>27</v>
      </c>
      <c r="E109" s="8">
        <f t="shared" si="10"/>
        <v>45660</v>
      </c>
    </row>
    <row r="110" spans="1:5" ht="19.2">
      <c r="A110" s="5">
        <v>46020</v>
      </c>
      <c r="B110" s="7" t="str">
        <f t="shared" ref="B110:B115" si="11">TEXT(A110,"aaa")</f>
        <v>月</v>
      </c>
      <c r="C110" s="6"/>
      <c r="D110" s="35" t="s">
        <v>27</v>
      </c>
      <c r="E110" s="8">
        <f t="shared" ref="E110:E115" si="12">IF(D110="○",A110,"×")</f>
        <v>46020</v>
      </c>
    </row>
    <row r="111" spans="1:5" ht="19.2">
      <c r="A111" s="5">
        <v>46021</v>
      </c>
      <c r="B111" s="7" t="str">
        <f t="shared" si="11"/>
        <v>火</v>
      </c>
      <c r="C111" s="6"/>
      <c r="D111" s="35" t="s">
        <v>27</v>
      </c>
      <c r="E111" s="8">
        <f t="shared" si="12"/>
        <v>46021</v>
      </c>
    </row>
    <row r="112" spans="1:5" ht="19.2">
      <c r="A112" s="5">
        <v>46022</v>
      </c>
      <c r="B112" s="7" t="str">
        <f t="shared" si="11"/>
        <v>水</v>
      </c>
      <c r="C112" s="6"/>
      <c r="D112" s="35" t="s">
        <v>27</v>
      </c>
      <c r="E112" s="8">
        <f t="shared" si="12"/>
        <v>46022</v>
      </c>
    </row>
    <row r="113" spans="1:5" ht="19.2">
      <c r="A113" s="5">
        <v>46023</v>
      </c>
      <c r="B113" s="7" t="str">
        <f t="shared" si="11"/>
        <v>木</v>
      </c>
      <c r="C113" s="6" t="s">
        <v>52</v>
      </c>
      <c r="D113" s="35" t="s">
        <v>27</v>
      </c>
      <c r="E113" s="8">
        <f t="shared" si="12"/>
        <v>46023</v>
      </c>
    </row>
    <row r="114" spans="1:5" ht="19.2">
      <c r="A114" s="5">
        <v>46024</v>
      </c>
      <c r="B114" s="7" t="str">
        <f t="shared" si="11"/>
        <v>金</v>
      </c>
      <c r="C114" s="6"/>
      <c r="D114" s="35" t="s">
        <v>27</v>
      </c>
      <c r="E114" s="8">
        <f t="shared" si="12"/>
        <v>46024</v>
      </c>
    </row>
    <row r="115" spans="1:5" ht="19.2">
      <c r="A115" s="5">
        <v>46025</v>
      </c>
      <c r="B115" s="7" t="str">
        <f t="shared" si="11"/>
        <v>土</v>
      </c>
      <c r="C115" s="6"/>
      <c r="D115" s="35" t="s">
        <v>27</v>
      </c>
      <c r="E115" s="8">
        <f t="shared" si="12"/>
        <v>46025</v>
      </c>
    </row>
    <row r="116" spans="1:5" ht="19.2">
      <c r="A116" s="5">
        <v>46385</v>
      </c>
      <c r="B116" s="7" t="str">
        <f t="shared" ref="B116:B139" si="13">TEXT(A116,"aaa")</f>
        <v>火</v>
      </c>
      <c r="C116" s="6"/>
      <c r="D116" s="35" t="s">
        <v>27</v>
      </c>
      <c r="E116" s="8">
        <f t="shared" ref="E116:E139" si="14">IF(D116="○",A116,"×")</f>
        <v>46385</v>
      </c>
    </row>
    <row r="117" spans="1:5" ht="19.2">
      <c r="A117" s="5">
        <v>46386</v>
      </c>
      <c r="B117" s="7" t="str">
        <f t="shared" si="13"/>
        <v>水</v>
      </c>
      <c r="C117" s="6"/>
      <c r="D117" s="35" t="s">
        <v>27</v>
      </c>
      <c r="E117" s="8">
        <f t="shared" si="14"/>
        <v>46386</v>
      </c>
    </row>
    <row r="118" spans="1:5" ht="19.2">
      <c r="A118" s="5">
        <v>46387</v>
      </c>
      <c r="B118" s="7" t="str">
        <f t="shared" si="13"/>
        <v>木</v>
      </c>
      <c r="C118" s="6"/>
      <c r="D118" s="35" t="s">
        <v>27</v>
      </c>
      <c r="E118" s="8">
        <f t="shared" si="14"/>
        <v>46387</v>
      </c>
    </row>
    <row r="119" spans="1:5" ht="19.2">
      <c r="A119" s="5">
        <v>46388</v>
      </c>
      <c r="B119" s="7" t="str">
        <f t="shared" si="13"/>
        <v>金</v>
      </c>
      <c r="C119" s="6" t="s">
        <v>52</v>
      </c>
      <c r="D119" s="35" t="s">
        <v>27</v>
      </c>
      <c r="E119" s="8">
        <f t="shared" si="14"/>
        <v>46388</v>
      </c>
    </row>
    <row r="120" spans="1:5" ht="19.2">
      <c r="A120" s="5">
        <v>46389</v>
      </c>
      <c r="B120" s="7" t="str">
        <f t="shared" si="13"/>
        <v>土</v>
      </c>
      <c r="C120" s="6"/>
      <c r="D120" s="35" t="s">
        <v>27</v>
      </c>
      <c r="E120" s="8">
        <f t="shared" si="14"/>
        <v>46389</v>
      </c>
    </row>
    <row r="121" spans="1:5" ht="19.2">
      <c r="A121" s="5">
        <v>46390</v>
      </c>
      <c r="B121" s="7" t="str">
        <f t="shared" si="13"/>
        <v>日</v>
      </c>
      <c r="C121" s="6"/>
      <c r="D121" s="35" t="s">
        <v>27</v>
      </c>
      <c r="E121" s="8">
        <f t="shared" si="14"/>
        <v>46390</v>
      </c>
    </row>
    <row r="122" spans="1:5" ht="19.2">
      <c r="A122" s="5">
        <v>46750</v>
      </c>
      <c r="B122" s="7" t="str">
        <f t="shared" si="13"/>
        <v>水</v>
      </c>
      <c r="C122" s="6"/>
      <c r="D122" s="35" t="s">
        <v>27</v>
      </c>
      <c r="E122" s="8">
        <f t="shared" si="14"/>
        <v>46750</v>
      </c>
    </row>
    <row r="123" spans="1:5" ht="19.2">
      <c r="A123" s="5">
        <v>46751</v>
      </c>
      <c r="B123" s="7" t="str">
        <f t="shared" si="13"/>
        <v>木</v>
      </c>
      <c r="C123" s="6"/>
      <c r="D123" s="35" t="s">
        <v>27</v>
      </c>
      <c r="E123" s="8">
        <f t="shared" si="14"/>
        <v>46751</v>
      </c>
    </row>
    <row r="124" spans="1:5" ht="19.2">
      <c r="A124" s="5">
        <v>46752</v>
      </c>
      <c r="B124" s="7" t="str">
        <f t="shared" si="13"/>
        <v>金</v>
      </c>
      <c r="C124" s="6"/>
      <c r="D124" s="35" t="s">
        <v>27</v>
      </c>
      <c r="E124" s="8">
        <f t="shared" si="14"/>
        <v>46752</v>
      </c>
    </row>
    <row r="125" spans="1:5" ht="19.2">
      <c r="A125" s="5">
        <v>46753</v>
      </c>
      <c r="B125" s="7" t="str">
        <f t="shared" si="13"/>
        <v>土</v>
      </c>
      <c r="C125" s="6" t="s">
        <v>52</v>
      </c>
      <c r="D125" s="35" t="s">
        <v>27</v>
      </c>
      <c r="E125" s="8">
        <f t="shared" si="14"/>
        <v>46753</v>
      </c>
    </row>
    <row r="126" spans="1:5" ht="19.2">
      <c r="A126" s="5">
        <v>46754</v>
      </c>
      <c r="B126" s="7" t="str">
        <f t="shared" si="13"/>
        <v>日</v>
      </c>
      <c r="C126" s="6"/>
      <c r="D126" s="35" t="s">
        <v>27</v>
      </c>
      <c r="E126" s="8">
        <f t="shared" si="14"/>
        <v>46754</v>
      </c>
    </row>
    <row r="127" spans="1:5" ht="19.2">
      <c r="A127" s="5">
        <v>46755</v>
      </c>
      <c r="B127" s="7" t="str">
        <f t="shared" si="13"/>
        <v>月</v>
      </c>
      <c r="C127" s="6"/>
      <c r="D127" s="35" t="s">
        <v>27</v>
      </c>
      <c r="E127" s="8">
        <f t="shared" si="14"/>
        <v>46755</v>
      </c>
    </row>
    <row r="128" spans="1:5" ht="19.2">
      <c r="A128" s="5">
        <v>47116</v>
      </c>
      <c r="B128" s="7" t="str">
        <f t="shared" si="13"/>
        <v>金</v>
      </c>
      <c r="C128" s="6"/>
      <c r="D128" s="35" t="s">
        <v>27</v>
      </c>
      <c r="E128" s="8">
        <f t="shared" si="14"/>
        <v>47116</v>
      </c>
    </row>
    <row r="129" spans="1:5" ht="19.2">
      <c r="A129" s="5">
        <v>47117</v>
      </c>
      <c r="B129" s="7" t="str">
        <f t="shared" si="13"/>
        <v>土</v>
      </c>
      <c r="C129" s="6"/>
      <c r="D129" s="35" t="s">
        <v>27</v>
      </c>
      <c r="E129" s="8">
        <f t="shared" si="14"/>
        <v>47117</v>
      </c>
    </row>
    <row r="130" spans="1:5" ht="19.2">
      <c r="A130" s="5">
        <v>47118</v>
      </c>
      <c r="B130" s="7" t="str">
        <f t="shared" si="13"/>
        <v>日</v>
      </c>
      <c r="C130" s="6"/>
      <c r="D130" s="35" t="s">
        <v>27</v>
      </c>
      <c r="E130" s="8">
        <f t="shared" si="14"/>
        <v>47118</v>
      </c>
    </row>
    <row r="131" spans="1:5" ht="19.2">
      <c r="A131" s="5">
        <v>47119</v>
      </c>
      <c r="B131" s="7" t="str">
        <f t="shared" si="13"/>
        <v>月</v>
      </c>
      <c r="C131" s="6" t="s">
        <v>52</v>
      </c>
      <c r="D131" s="35" t="s">
        <v>27</v>
      </c>
      <c r="E131" s="8">
        <f t="shared" si="14"/>
        <v>47119</v>
      </c>
    </row>
    <row r="132" spans="1:5" ht="19.2">
      <c r="A132" s="5">
        <v>47120</v>
      </c>
      <c r="B132" s="7" t="str">
        <f t="shared" si="13"/>
        <v>火</v>
      </c>
      <c r="C132" s="6"/>
      <c r="D132" s="35" t="s">
        <v>27</v>
      </c>
      <c r="E132" s="8">
        <f t="shared" si="14"/>
        <v>47120</v>
      </c>
    </row>
    <row r="133" spans="1:5" ht="19.2">
      <c r="A133" s="5">
        <v>47121</v>
      </c>
      <c r="B133" s="7" t="str">
        <f t="shared" si="13"/>
        <v>水</v>
      </c>
      <c r="C133" s="6"/>
      <c r="D133" s="35" t="s">
        <v>27</v>
      </c>
      <c r="E133" s="8">
        <f t="shared" si="14"/>
        <v>47121</v>
      </c>
    </row>
    <row r="134" spans="1:5" ht="19.2">
      <c r="A134" s="5">
        <v>47481</v>
      </c>
      <c r="B134" s="7" t="str">
        <f t="shared" si="13"/>
        <v>土</v>
      </c>
      <c r="C134" s="6"/>
      <c r="D134" s="35" t="s">
        <v>27</v>
      </c>
      <c r="E134" s="8">
        <f t="shared" si="14"/>
        <v>47481</v>
      </c>
    </row>
    <row r="135" spans="1:5" ht="19.2">
      <c r="A135" s="5">
        <v>47482</v>
      </c>
      <c r="B135" s="7" t="str">
        <f t="shared" si="13"/>
        <v>日</v>
      </c>
      <c r="C135" s="6"/>
      <c r="D135" s="35" t="s">
        <v>27</v>
      </c>
      <c r="E135" s="8">
        <f t="shared" si="14"/>
        <v>47482</v>
      </c>
    </row>
    <row r="136" spans="1:5" ht="19.2">
      <c r="A136" s="5">
        <v>47483</v>
      </c>
      <c r="B136" s="7" t="str">
        <f t="shared" si="13"/>
        <v>月</v>
      </c>
      <c r="C136" s="6"/>
      <c r="D136" s="35" t="s">
        <v>27</v>
      </c>
      <c r="E136" s="8">
        <f t="shared" si="14"/>
        <v>47483</v>
      </c>
    </row>
    <row r="137" spans="1:5" ht="19.2">
      <c r="A137" s="5">
        <v>47484</v>
      </c>
      <c r="B137" s="7" t="str">
        <f t="shared" si="13"/>
        <v>火</v>
      </c>
      <c r="C137" s="6" t="s">
        <v>52</v>
      </c>
      <c r="D137" s="35" t="s">
        <v>27</v>
      </c>
      <c r="E137" s="8">
        <f t="shared" si="14"/>
        <v>47484</v>
      </c>
    </row>
    <row r="138" spans="1:5" ht="19.2">
      <c r="A138" s="5">
        <v>47485</v>
      </c>
      <c r="B138" s="7" t="str">
        <f t="shared" si="13"/>
        <v>水</v>
      </c>
      <c r="C138" s="6"/>
      <c r="D138" s="35" t="s">
        <v>27</v>
      </c>
      <c r="E138" s="8">
        <f t="shared" si="14"/>
        <v>47485</v>
      </c>
    </row>
    <row r="139" spans="1:5" ht="19.2">
      <c r="A139" s="5">
        <v>47486</v>
      </c>
      <c r="B139" s="7" t="str">
        <f t="shared" si="13"/>
        <v>木</v>
      </c>
      <c r="C139" s="6"/>
      <c r="D139" s="35" t="s">
        <v>27</v>
      </c>
      <c r="E139" s="8">
        <f t="shared" si="14"/>
        <v>47486</v>
      </c>
    </row>
    <row r="140" spans="1:5" ht="19.2">
      <c r="A140" s="5">
        <v>44936</v>
      </c>
      <c r="B140" s="7" t="str">
        <f t="shared" si="7"/>
        <v>火</v>
      </c>
      <c r="C140" s="6" t="s">
        <v>53</v>
      </c>
      <c r="D140" s="35" t="s">
        <v>82</v>
      </c>
      <c r="E140" s="8" t="str">
        <f t="shared" si="8"/>
        <v>×</v>
      </c>
    </row>
    <row r="141" spans="1:5" ht="19.2">
      <c r="A141" s="5">
        <v>44968</v>
      </c>
      <c r="B141" s="7" t="str">
        <f t="shared" si="7"/>
        <v>土</v>
      </c>
      <c r="C141" s="6" t="s">
        <v>6</v>
      </c>
      <c r="D141" s="35" t="s">
        <v>82</v>
      </c>
      <c r="E141" s="8" t="str">
        <f t="shared" si="8"/>
        <v>×</v>
      </c>
    </row>
    <row r="142" spans="1:5" ht="19.2">
      <c r="A142" s="5">
        <v>45006</v>
      </c>
      <c r="B142" s="7" t="str">
        <f t="shared" si="7"/>
        <v>火</v>
      </c>
      <c r="C142" s="6" t="s">
        <v>7</v>
      </c>
      <c r="D142" s="35" t="s">
        <v>82</v>
      </c>
      <c r="E142" s="8" t="str">
        <f t="shared" si="8"/>
        <v>×</v>
      </c>
    </row>
    <row r="143" spans="1:5" ht="19.2">
      <c r="A143" s="117"/>
      <c r="B143" s="2"/>
      <c r="C143" s="117"/>
    </row>
    <row r="144" spans="1:5" ht="19.2">
      <c r="A144" s="117"/>
      <c r="B144" s="2"/>
      <c r="C144" s="117"/>
    </row>
    <row r="145" spans="1:3" ht="19.2">
      <c r="A145" s="117"/>
      <c r="B145" s="2"/>
      <c r="C145" s="117"/>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吉塚 公一朗</dc:creator>
  <cp:lastModifiedBy>user</cp:lastModifiedBy>
  <cp:lastPrinted>2020-03-12T23:39:25Z</cp:lastPrinted>
  <dcterms:created xsi:type="dcterms:W3CDTF">2018-07-18T23:53:11Z</dcterms:created>
  <dcterms:modified xsi:type="dcterms:W3CDTF">2021-08-26T06:39:31Z</dcterms:modified>
</cp:coreProperties>
</file>