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70731578\Desktop\内部照会等\"/>
    </mc:Choice>
  </mc:AlternateContent>
  <bookViews>
    <workbookView xWindow="0" yWindow="0" windowWidth="22850" windowHeight="9120"/>
  </bookViews>
  <sheets>
    <sheet name="231025_医科休日急患診療所" sheetId="1" r:id="rId1"/>
    <sheet name="Sheet1" sheetId="2" r:id="rId2"/>
  </sheets>
  <definedNames>
    <definedName name="_xlnm._FilterDatabase" localSheetId="0" hidden="1">'231025_医科休日急患診療所'!$A$3:$F$55</definedName>
    <definedName name="_xlnm.Print_Area" localSheetId="0">'231025_医科休日急患診療所'!$A$1:$F$55</definedName>
    <definedName name="_xlnm.Print_Titles" localSheetId="0">'231025_医科休日急患診療所'!$2:$3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1" l="1"/>
  <c r="F10" i="1"/>
  <c r="F53" i="1" l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3" i="1"/>
  <c r="F12" i="1"/>
  <c r="F11" i="1"/>
  <c r="F9" i="1"/>
  <c r="F8" i="1"/>
  <c r="F7" i="1"/>
  <c r="F5" i="1"/>
  <c r="F4" i="1"/>
</calcChain>
</file>

<file path=xl/sharedStrings.xml><?xml version="1.0" encoding="utf-8"?>
<sst xmlns="http://schemas.openxmlformats.org/spreadsheetml/2006/main" count="209" uniqueCount="165">
  <si>
    <t>診療所名</t>
  </si>
  <si>
    <t>所在地</t>
  </si>
  <si>
    <t>電話</t>
  </si>
  <si>
    <t>診療科目</t>
  </si>
  <si>
    <t>横浜市</t>
  </si>
  <si>
    <t>鶴見区休日急患診療所</t>
  </si>
  <si>
    <t>045-503-3851</t>
  </si>
  <si>
    <t>内科・小児科</t>
  </si>
  <si>
    <t>神奈川区休日急患診療所</t>
  </si>
  <si>
    <t>045-317-5474</t>
  </si>
  <si>
    <t>西区休日急患診療所</t>
  </si>
  <si>
    <t>045-322-5715</t>
  </si>
  <si>
    <t>中区休日急患診療所</t>
  </si>
  <si>
    <t>045-622-6372</t>
  </si>
  <si>
    <t>南区休日急患診療所</t>
  </si>
  <si>
    <t>港南区休日急患診療所</t>
  </si>
  <si>
    <t>045-842-8806</t>
  </si>
  <si>
    <t>保土ケ谷区休日急患診療所</t>
  </si>
  <si>
    <t>045-335-5975</t>
  </si>
  <si>
    <t>旭休日急患診療所</t>
  </si>
  <si>
    <t>045-363-2020</t>
  </si>
  <si>
    <t>磯子区休日急患診療所</t>
  </si>
  <si>
    <t>045-753-6011</t>
  </si>
  <si>
    <t>045-782-8785</t>
  </si>
  <si>
    <t>港北区休日急患診療所</t>
  </si>
  <si>
    <t>045-433-2311</t>
  </si>
  <si>
    <t>緑区休日急患診療所</t>
  </si>
  <si>
    <t>045-937-2300</t>
  </si>
  <si>
    <t>青葉区休日急患診療所</t>
  </si>
  <si>
    <t>045-973-2707</t>
  </si>
  <si>
    <t>都筑区休日急患診療所</t>
  </si>
  <si>
    <t>045-911-0088</t>
  </si>
  <si>
    <t>戸塚区休日急患診療所</t>
  </si>
  <si>
    <t>045-861-3335</t>
  </si>
  <si>
    <t>栄区休日急患診療所</t>
  </si>
  <si>
    <t>045-893-2999</t>
  </si>
  <si>
    <t>泉区休日急患診療所</t>
  </si>
  <si>
    <t>045-806-0921</t>
  </si>
  <si>
    <t>瀬谷区休日急患診療所</t>
  </si>
  <si>
    <t>045-360-8666</t>
  </si>
  <si>
    <t>045-212-3535</t>
  </si>
  <si>
    <t>内科・小児科・眼科・耳鼻咽喉科</t>
  </si>
  <si>
    <t>横浜市北部夜間急病センター</t>
  </si>
  <si>
    <t>横浜市南西部夜間急病センター</t>
  </si>
  <si>
    <t>川崎市</t>
  </si>
  <si>
    <t>川崎休日急患診療所</t>
  </si>
  <si>
    <t>044-211-6555</t>
  </si>
  <si>
    <t>南部小児急病センター</t>
  </si>
  <si>
    <t>044-233-5521</t>
  </si>
  <si>
    <t>小児科</t>
  </si>
  <si>
    <t>幸休日急患診療所</t>
  </si>
  <si>
    <t>044-555-0885</t>
  </si>
  <si>
    <t>中原休日急患診療所</t>
  </si>
  <si>
    <t>044-722-7870</t>
  </si>
  <si>
    <t>中部小児急病センター</t>
  </si>
  <si>
    <t>044-733-5181</t>
  </si>
  <si>
    <t>高津休日急患診療所</t>
  </si>
  <si>
    <t>044-811-9300</t>
  </si>
  <si>
    <t>宮前休日急患診療所</t>
  </si>
  <si>
    <t>044-853-2133</t>
  </si>
  <si>
    <t>多摩休日夜間急患診療所</t>
  </si>
  <si>
    <t>044-933-1120</t>
  </si>
  <si>
    <t>北部小児急病センター</t>
  </si>
  <si>
    <t>麻生休日急患診療所</t>
  </si>
  <si>
    <t>044-966-2133</t>
  </si>
  <si>
    <t>相模原市</t>
  </si>
  <si>
    <t>042-756-1700</t>
  </si>
  <si>
    <t>内科・小児科・外科</t>
  </si>
  <si>
    <t>042-749-2101</t>
  </si>
  <si>
    <t>042-784-5199</t>
  </si>
  <si>
    <t>内科</t>
  </si>
  <si>
    <t>横須賀市救急医療センター</t>
  </si>
  <si>
    <t>046-824-3001</t>
  </si>
  <si>
    <t>0463-55-2145</t>
  </si>
  <si>
    <t>内科・小児科・外科・眼科・耳鼻咽喉科</t>
  </si>
  <si>
    <t>0467-22-7888</t>
  </si>
  <si>
    <t>0466-23-5000</t>
  </si>
  <si>
    <t>0466-88-7301</t>
  </si>
  <si>
    <t>内科・小児科・耳鼻科</t>
  </si>
  <si>
    <t>0465-47-0823</t>
  </si>
  <si>
    <t>0467-38-7532</t>
  </si>
  <si>
    <t>公益財団法人逗葉地域医療センター</t>
  </si>
  <si>
    <t>046-873-7752</t>
  </si>
  <si>
    <t>一般社団法人秦野伊勢原医師会秦野市休日夜間急患診療所</t>
  </si>
  <si>
    <t>0463-81-5019</t>
  </si>
  <si>
    <t>厚木市休日夜間急患診療所</t>
  </si>
  <si>
    <t>046-297-5199</t>
  </si>
  <si>
    <t>046-263-6800</t>
  </si>
  <si>
    <t>一般社団法人秦野伊勢原医師会伊勢原市休日夜間急患診療所</t>
  </si>
  <si>
    <t>0463-93-5019</t>
  </si>
  <si>
    <t>内科・小児科・外科・耳鼻咽喉科(当番日のみ)</t>
  </si>
  <si>
    <t>一般社団法人海老名市医師会海老名市急患診療所</t>
  </si>
  <si>
    <t>046-231-1912</t>
  </si>
  <si>
    <t>綾瀬休日診療所</t>
  </si>
  <si>
    <t>0467-77-5315</t>
  </si>
  <si>
    <t>足柄上地区休日急患診療所</t>
  </si>
  <si>
    <t>0465-83-1800</t>
  </si>
  <si>
    <t>茅ヶ崎市休日・夜間急患診療所</t>
    <phoneticPr fontId="3"/>
  </si>
  <si>
    <t>〒230-0051
横浜市鶴見区鶴見中央3-4-22</t>
    <phoneticPr fontId="3"/>
  </si>
  <si>
    <t>〒221-0825
横浜市神奈川区反町1-8-4
はーと友神奈川3階</t>
    <phoneticPr fontId="3"/>
  </si>
  <si>
    <t>〒220-0051
横浜市西区中央1-15-18</t>
    <phoneticPr fontId="3"/>
  </si>
  <si>
    <t>〒231-0806
横浜市中区本牧町2-353</t>
    <phoneticPr fontId="3"/>
  </si>
  <si>
    <t>〒233-0004
横浜市港南区港南中央通7-29</t>
    <phoneticPr fontId="3"/>
  </si>
  <si>
    <t>〒240-0003
横浜市保土ケ谷区天王町1-21</t>
    <phoneticPr fontId="3"/>
  </si>
  <si>
    <t>〒241-0821
横浜市旭区二俣川1-88-16</t>
    <phoneticPr fontId="3"/>
  </si>
  <si>
    <t>〒222-0011
横浜市港北区菊名7-8-27</t>
    <phoneticPr fontId="3"/>
  </si>
  <si>
    <t>〒227-0024
横浜市青葉区市ケ尾町31-21</t>
    <phoneticPr fontId="3"/>
  </si>
  <si>
    <t>〒224-0015
横浜市都筑区牛久保西1-23-4</t>
    <phoneticPr fontId="3"/>
  </si>
  <si>
    <t>〒245-0063
横浜市戸塚区戸塚町4141-1</t>
    <phoneticPr fontId="3"/>
  </si>
  <si>
    <t>〒247-0014
横浜市栄区公田町635</t>
    <phoneticPr fontId="3"/>
  </si>
  <si>
    <t>〒245-0024
横浜市泉区和泉中央北5-1-5</t>
    <phoneticPr fontId="3"/>
  </si>
  <si>
    <t>〒246-0021
横浜市瀬谷区二ツ橋町489-46</t>
    <phoneticPr fontId="3"/>
  </si>
  <si>
    <t>〒231-0062
横浜市中区桜木町1-1
横浜市健康福祉総合センター内</t>
    <phoneticPr fontId="3"/>
  </si>
  <si>
    <t>横浜市夜間急病センター
（横浜市救急医療センター）</t>
    <phoneticPr fontId="3"/>
  </si>
  <si>
    <t>〒224-0015
横浜市都筑区牛久保西1-23-4
都筑区休日急患診療所内</t>
    <phoneticPr fontId="3"/>
  </si>
  <si>
    <t>〒210-0013
川崎市川崎区新川通12-1
市立川崎病院内</t>
    <phoneticPr fontId="3"/>
  </si>
  <si>
    <t>〒210-0011
川崎市川崎区富士見1-1-1</t>
    <phoneticPr fontId="3"/>
  </si>
  <si>
    <t>〒245-0024
横浜市泉区和泉中央北5-1-5
泉区休日急患診療所内</t>
    <phoneticPr fontId="3"/>
  </si>
  <si>
    <t>〒236-0015
横浜市金沢区金沢町48</t>
    <phoneticPr fontId="3"/>
  </si>
  <si>
    <t>〒235-0016
横浜市磯子区磯子1-3-13</t>
    <phoneticPr fontId="3"/>
  </si>
  <si>
    <t>〒212-0005
川崎市幸区戸手2-12-12</t>
    <phoneticPr fontId="3"/>
  </si>
  <si>
    <t>〒211-0063
川崎市中原区小杉町3-26-7医師会館2階</t>
    <phoneticPr fontId="3"/>
  </si>
  <si>
    <t>〒211-8533
川崎市中原区小杉町1-383　日本医科大学武蔵小杉病院内</t>
    <phoneticPr fontId="3"/>
  </si>
  <si>
    <t>〒213-0001
川崎市高津区溝口5-15-5</t>
    <phoneticPr fontId="3"/>
  </si>
  <si>
    <t>〒216-0002
川崎市宮前区東有馬2-13-3</t>
    <phoneticPr fontId="3"/>
  </si>
  <si>
    <t>〒214-0014
川崎市多摩区登戸1775-1</t>
    <phoneticPr fontId="3"/>
  </si>
  <si>
    <t>〒214-0014
川崎市多摩区登戸1775-1
多摩休日夜間急患診療所内</t>
    <phoneticPr fontId="3"/>
  </si>
  <si>
    <t>〒215-0004
川崎市麻生区万福寺1-5-3</t>
    <phoneticPr fontId="3"/>
  </si>
  <si>
    <t>〒252-0236
相模原市中央区富士見6-1-1
ウェルネスさがみはら内</t>
    <phoneticPr fontId="3"/>
  </si>
  <si>
    <t>〒252-0303
相模原市南区相模大野4-4-1
グリーンホール相模大野内</t>
    <phoneticPr fontId="3"/>
  </si>
  <si>
    <t>〒252-0157
相模原市緑区中野1681-1</t>
    <phoneticPr fontId="3"/>
  </si>
  <si>
    <t>〒238-0005
横須賀市新港町1-11</t>
    <phoneticPr fontId="3"/>
  </si>
  <si>
    <t>〒254-0082
平塚市東豊田448-3</t>
    <phoneticPr fontId="3"/>
  </si>
  <si>
    <t>平塚市休日・夜間急患診療所
（眼科・耳鼻咽喉科は第2・第4日曜日のみ）</t>
    <phoneticPr fontId="3"/>
  </si>
  <si>
    <t>〒248-0013
鎌倉市材木座3-5-35</t>
    <phoneticPr fontId="3"/>
  </si>
  <si>
    <t>鎌倉市医師会
休日夜間急患診療所</t>
    <phoneticPr fontId="3"/>
  </si>
  <si>
    <t>〒251-0032
藤沢市片瀬339-1
藤沢市医師会館内</t>
    <phoneticPr fontId="3"/>
  </si>
  <si>
    <t>藤沢市医師会
南休日夜間急病診療所</t>
    <phoneticPr fontId="3"/>
  </si>
  <si>
    <t>藤沢市医師会
北休日夜間急病診療所</t>
    <phoneticPr fontId="3"/>
  </si>
  <si>
    <t>〒251-0861
藤沢市大庭5527-1
藤沢市保健医療センター内</t>
    <phoneticPr fontId="3"/>
  </si>
  <si>
    <t>〒256-0816
小田原市酒匂2-32-16
小田原市保健センター</t>
    <phoneticPr fontId="3"/>
  </si>
  <si>
    <t>小田原市休日夜間急患診療所
※耳鼻咽喉科は休日・祝日の昼間診察
※眼科の診察日は問合せ</t>
    <phoneticPr fontId="3"/>
  </si>
  <si>
    <t>〒253-0042
茅ヶ崎市茅ヶ崎3-4-23</t>
    <phoneticPr fontId="3"/>
  </si>
  <si>
    <t>〒249-0003
逗子市池子字桟敷戸1892-6</t>
    <phoneticPr fontId="3"/>
  </si>
  <si>
    <t>〒257-0031
秦野市曽屋11</t>
    <phoneticPr fontId="3"/>
  </si>
  <si>
    <t>〒243-0004
厚木市水引1-16-45</t>
    <phoneticPr fontId="3"/>
  </si>
  <si>
    <t>〒242-0004
大和市鶴間1-28-5</t>
    <phoneticPr fontId="3"/>
  </si>
  <si>
    <t>〒259-1131
伊勢原市伊勢原2-7-31
伊勢原シティプラザ内</t>
    <phoneticPr fontId="3"/>
  </si>
  <si>
    <t>〒243-0421
海老名市さつき町41
海老名市医療センター内</t>
    <phoneticPr fontId="3"/>
  </si>
  <si>
    <t>座間市休日急患センター
（座間・綾瀬・海老名小児救急医療センター）
(外科は、日曜日・祝日の昼間のみ)</t>
    <phoneticPr fontId="3"/>
  </si>
  <si>
    <t>046-252-9090
046-255-9933（小児科）</t>
    <phoneticPr fontId="3"/>
  </si>
  <si>
    <t>〒252-1107
綾瀬市深谷中4-7-10
綾瀬市保健福祉プラザ内</t>
    <phoneticPr fontId="3"/>
  </si>
  <si>
    <t>〒258-0021
足柄上郡開成町吉田島580</t>
    <phoneticPr fontId="3"/>
  </si>
  <si>
    <t>〒252-0021
座間市緑ケ丘1-1-3
座間市立市民健康センター内</t>
    <phoneticPr fontId="3"/>
  </si>
  <si>
    <t>診療所ホームページのURL</t>
    <rPh sb="0" eb="3">
      <t>シンリョウジョ</t>
    </rPh>
    <phoneticPr fontId="3"/>
  </si>
  <si>
    <t>相模原中央メディカルセンター急病診療所</t>
    <phoneticPr fontId="3"/>
  </si>
  <si>
    <t>相模原南メディカルセンター急病診療所</t>
    <phoneticPr fontId="3"/>
  </si>
  <si>
    <t>相模原西メディカルセンター急病診療所</t>
    <phoneticPr fontId="3"/>
  </si>
  <si>
    <t>大和市地域医療センター休日夜間急患診療所</t>
    <phoneticPr fontId="3"/>
  </si>
  <si>
    <t>〒232-0017
横浜市南区宿町4-76-1</t>
    <rPh sb="15" eb="16">
      <t>ヤド</t>
    </rPh>
    <rPh sb="16" eb="17">
      <t>マチ</t>
    </rPh>
    <phoneticPr fontId="3"/>
  </si>
  <si>
    <t>045-711-7000</t>
    <phoneticPr fontId="3"/>
  </si>
  <si>
    <t>金沢区休日救急診療所</t>
    <phoneticPr fontId="3"/>
  </si>
  <si>
    <t>〒226-0019
横浜市緑区中山3-16-2</t>
    <phoneticPr fontId="3"/>
  </si>
  <si>
    <t>内科・外科（小児科・眼科・耳鼻咽喉科・産婦人科は休日のみ）</t>
    <rPh sb="6" eb="8">
      <t>ショウニ</t>
    </rPh>
    <rPh sb="8" eb="9">
      <t>カ</t>
    </rPh>
    <rPh sb="24" eb="26">
      <t>キュウジツ</t>
    </rPh>
    <phoneticPr fontId="3"/>
  </si>
  <si>
    <t>https://yokohama-nishiku-med.org/holiday/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</si>
</sst>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2"/>
      <color theme="1"/>
      <name val="ＭＳ 明朝"/>
      <family val="2"/>
      <charset val="128"/>
    </font>
    <font>
      <b/>
      <sz val="10"/>
      <color rgb="FF000000"/>
      <name val="メイリオ"/>
      <family val="3"/>
      <charset val="128"/>
    </font>
    <font>
      <sz val="10"/>
      <color rgb="FF000000"/>
      <name val="メイリオ"/>
      <family val="3"/>
      <charset val="128"/>
    </font>
    <font>
      <sz val="6"/>
      <name val="ＭＳ 明朝"/>
      <family val="2"/>
      <charset val="128"/>
    </font>
    <font>
      <sz val="10"/>
      <color theme="1"/>
      <name val="メイリオ"/>
      <family val="3"/>
      <charset val="128"/>
    </font>
    <font>
      <u/>
      <sz val="12"/>
      <color theme="10"/>
      <name val="ＭＳ 明朝"/>
      <family val="2"/>
      <charset val="128"/>
    </font>
    <font>
      <u/>
      <sz val="10"/>
      <color theme="10"/>
      <name val="メイリオ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 applyNumberFormat="0" applyFill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4" fillId="0" borderId="0" xfId="0" applyFont="1">
      <alignment vertical="center"/>
    </xf>
    <xf numFmtId="0" fontId="2" fillId="0" borderId="1" xfId="0" applyFont="1" applyFill="1" applyBorder="1" applyAlignment="1">
      <alignment vertical="center" wrapText="1"/>
    </xf>
    <xf numFmtId="0" fontId="6" fillId="0" borderId="1" xfId="1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53"/>
  <sheetViews>
    <sheetView tabSelected="1" zoomScaleNormal="100" workbookViewId="0">
      <pane xSplit="2" ySplit="3" topLeftCell="C4" activePane="bottomRight" state="frozen"/>
      <selection pane="topRight" activeCell="C1" sqref="C1"/>
      <selection pane="bottomLeft" activeCell="A3" sqref="A3"/>
      <selection pane="bottomRight" activeCell="F6" sqref="F6"/>
    </sheetView>
  </sheetViews>
  <sheetFormatPr defaultColWidth="8.75" defaultRowHeight="16" x14ac:dyDescent="0.2"/>
  <cols>
    <col min="1" max="1" width="8.75" style="1"/>
    <col min="2" max="2" width="19.75" style="1" customWidth="1"/>
    <col min="3" max="3" width="26.75" style="1" customWidth="1"/>
    <col min="4" max="4" width="16.33203125" style="1" customWidth="1"/>
    <col min="5" max="5" width="12.75" style="1" customWidth="1"/>
    <col min="6" max="6" width="51.83203125" style="1" customWidth="1"/>
    <col min="7" max="16384" width="8.75" style="1"/>
  </cols>
  <sheetData>
    <row r="2" spans="1:6" ht="32.65" customHeight="1" x14ac:dyDescent="0.2">
      <c r="A2" s="8" t="s">
        <v>0</v>
      </c>
      <c r="B2" s="9"/>
      <c r="C2" s="6" t="s">
        <v>1</v>
      </c>
      <c r="D2" s="6" t="s">
        <v>2</v>
      </c>
      <c r="E2" s="6" t="s">
        <v>3</v>
      </c>
      <c r="F2" s="6" t="s">
        <v>154</v>
      </c>
    </row>
    <row r="3" spans="1:6" ht="32.65" customHeight="1" x14ac:dyDescent="0.2">
      <c r="A3" s="10"/>
      <c r="B3" s="11"/>
      <c r="C3" s="7"/>
      <c r="D3" s="7"/>
      <c r="E3" s="7"/>
      <c r="F3" s="7"/>
    </row>
    <row r="4" spans="1:6" ht="37.9" customHeight="1" x14ac:dyDescent="0.2">
      <c r="A4" s="4" t="s">
        <v>4</v>
      </c>
      <c r="B4" s="2" t="s">
        <v>5</v>
      </c>
      <c r="C4" s="2" t="s">
        <v>98</v>
      </c>
      <c r="D4" s="2" t="s">
        <v>6</v>
      </c>
      <c r="E4" s="2" t="s">
        <v>7</v>
      </c>
      <c r="F4" s="3" t="str">
        <f>HYPERLINK("#", "https://www.tsurumiku-med.org/Renewal/holiday.html")</f>
        <v>https://www.tsurumiku-med.org/Renewal/holiday.html</v>
      </c>
    </row>
    <row r="5" spans="1:6" ht="64.900000000000006" customHeight="1" x14ac:dyDescent="0.2">
      <c r="A5" s="4"/>
      <c r="B5" s="2" t="s">
        <v>8</v>
      </c>
      <c r="C5" s="2" t="s">
        <v>99</v>
      </c>
      <c r="D5" s="2" t="s">
        <v>9</v>
      </c>
      <c r="E5" s="2" t="s">
        <v>7</v>
      </c>
      <c r="F5" s="3" t="str">
        <f>HYPERLINK("#", "https://www.kanamed.net/holiday.html")</f>
        <v>https://www.kanamed.net/holiday.html</v>
      </c>
    </row>
    <row r="6" spans="1:6" ht="37.9" customHeight="1" x14ac:dyDescent="0.2">
      <c r="A6" s="4"/>
      <c r="B6" s="2" t="s">
        <v>10</v>
      </c>
      <c r="C6" s="2" t="s">
        <v>100</v>
      </c>
      <c r="D6" s="2" t="s">
        <v>11</v>
      </c>
      <c r="E6" s="2" t="s">
        <v>7</v>
      </c>
      <c r="F6" s="3" t="s">
        <v>164</v>
      </c>
    </row>
    <row r="7" spans="1:6" ht="37.9" customHeight="1" x14ac:dyDescent="0.2">
      <c r="A7" s="4"/>
      <c r="B7" s="2" t="s">
        <v>12</v>
      </c>
      <c r="C7" s="2" t="s">
        <v>101</v>
      </c>
      <c r="D7" s="2" t="s">
        <v>13</v>
      </c>
      <c r="E7" s="2" t="s">
        <v>7</v>
      </c>
      <c r="F7" s="3" t="str">
        <f>HYPERLINK("#", "https://yokohama-nakaku-med.org/emergency/")</f>
        <v>https://yokohama-nakaku-med.org/emergency/</v>
      </c>
    </row>
    <row r="8" spans="1:6" ht="64.900000000000006" customHeight="1" x14ac:dyDescent="0.2">
      <c r="A8" s="4"/>
      <c r="B8" s="2" t="s">
        <v>14</v>
      </c>
      <c r="C8" s="2" t="s">
        <v>159</v>
      </c>
      <c r="D8" s="2" t="s">
        <v>160</v>
      </c>
      <c r="E8" s="2" t="s">
        <v>7</v>
      </c>
      <c r="F8" s="3" t="str">
        <f>HYPERLINK("#", "https://www.minamiku-yokohama-med.org/holiday.html")</f>
        <v>https://www.minamiku-yokohama-med.org/holiday.html</v>
      </c>
    </row>
    <row r="9" spans="1:6" ht="37.9" customHeight="1" x14ac:dyDescent="0.2">
      <c r="A9" s="4"/>
      <c r="B9" s="2" t="s">
        <v>15</v>
      </c>
      <c r="C9" s="2" t="s">
        <v>102</v>
      </c>
      <c r="D9" s="2" t="s">
        <v>16</v>
      </c>
      <c r="E9" s="2" t="s">
        <v>7</v>
      </c>
      <c r="F9" s="3" t="str">
        <f>HYPERLINK("#", "https://kounanmed.org/")</f>
        <v>https://kounanmed.org/</v>
      </c>
    </row>
    <row r="10" spans="1:6" ht="37.9" customHeight="1" x14ac:dyDescent="0.2">
      <c r="A10" s="4"/>
      <c r="B10" s="2" t="s">
        <v>17</v>
      </c>
      <c r="C10" s="2" t="s">
        <v>103</v>
      </c>
      <c r="D10" s="2" t="s">
        <v>18</v>
      </c>
      <c r="E10" s="2" t="s">
        <v>7</v>
      </c>
      <c r="F10" s="3" t="str">
        <f>HYPERLINK("#", "https://www.hodogaya-med.org/")</f>
        <v>https://www.hodogaya-med.org/</v>
      </c>
    </row>
    <row r="11" spans="1:6" ht="37.9" customHeight="1" x14ac:dyDescent="0.2">
      <c r="A11" s="4"/>
      <c r="B11" s="2" t="s">
        <v>19</v>
      </c>
      <c r="C11" s="2" t="s">
        <v>104</v>
      </c>
      <c r="D11" s="2" t="s">
        <v>20</v>
      </c>
      <c r="E11" s="2" t="s">
        <v>7</v>
      </c>
      <c r="F11" s="3" t="str">
        <f>HYPERLINK("#", "https://www.asahi-medical.org/holiday/")</f>
        <v>https://www.asahi-medical.org/holiday/</v>
      </c>
    </row>
    <row r="12" spans="1:6" ht="37.9" customHeight="1" x14ac:dyDescent="0.2">
      <c r="A12" s="4"/>
      <c r="B12" s="2" t="s">
        <v>21</v>
      </c>
      <c r="C12" s="2" t="s">
        <v>119</v>
      </c>
      <c r="D12" s="2" t="s">
        <v>22</v>
      </c>
      <c r="E12" s="2" t="s">
        <v>7</v>
      </c>
      <c r="F12" s="3" t="str">
        <f>HYPERLINK("#", "http://www.isogo-med.org/contents/kyukyu.html")</f>
        <v>http://www.isogo-med.org/contents/kyukyu.html</v>
      </c>
    </row>
    <row r="13" spans="1:6" ht="37.9" customHeight="1" x14ac:dyDescent="0.2">
      <c r="A13" s="4"/>
      <c r="B13" s="2" t="s">
        <v>161</v>
      </c>
      <c r="C13" s="2" t="s">
        <v>118</v>
      </c>
      <c r="D13" s="2" t="s">
        <v>23</v>
      </c>
      <c r="E13" s="2" t="s">
        <v>7</v>
      </c>
      <c r="F13" s="3" t="str">
        <f>HYPERLINK("#", "https://3shikai.org/330-2/")</f>
        <v>https://3shikai.org/330-2/</v>
      </c>
    </row>
    <row r="14" spans="1:6" ht="37.9" customHeight="1" x14ac:dyDescent="0.2">
      <c r="A14" s="4"/>
      <c r="B14" s="2" t="s">
        <v>24</v>
      </c>
      <c r="C14" s="2" t="s">
        <v>105</v>
      </c>
      <c r="D14" s="2" t="s">
        <v>25</v>
      </c>
      <c r="E14" s="2" t="s">
        <v>7</v>
      </c>
      <c r="F14" s="3" t="str">
        <f>HYPERLINK("#", "https://www.kohoku-doctors.com/emergency/")</f>
        <v>https://www.kohoku-doctors.com/emergency/</v>
      </c>
    </row>
    <row r="15" spans="1:6" ht="37.9" customHeight="1" x14ac:dyDescent="0.2">
      <c r="A15" s="4"/>
      <c r="B15" s="2" t="s">
        <v>26</v>
      </c>
      <c r="C15" s="2" t="s">
        <v>162</v>
      </c>
      <c r="D15" s="2" t="s">
        <v>27</v>
      </c>
      <c r="E15" s="2" t="s">
        <v>7</v>
      </c>
      <c r="F15" s="3" t="str">
        <f>HYPERLINK("#", "http://www.midorikuishikai.com/holiday/")</f>
        <v>http://www.midorikuishikai.com/holiday/</v>
      </c>
    </row>
    <row r="16" spans="1:6" ht="37.9" customHeight="1" x14ac:dyDescent="0.2">
      <c r="A16" s="4"/>
      <c r="B16" s="2" t="s">
        <v>28</v>
      </c>
      <c r="C16" s="2" t="s">
        <v>106</v>
      </c>
      <c r="D16" s="2" t="s">
        <v>29</v>
      </c>
      <c r="E16" s="2" t="s">
        <v>7</v>
      </c>
      <c r="F16" s="3" t="str">
        <f>HYPERLINK("#", "http://www.yokohama-aobaku-med.com/aobaku_kyukan/index.html")</f>
        <v>http://www.yokohama-aobaku-med.com/aobaku_kyukan/index.html</v>
      </c>
    </row>
    <row r="17" spans="1:6" ht="37.9" customHeight="1" x14ac:dyDescent="0.2">
      <c r="A17" s="4"/>
      <c r="B17" s="2" t="s">
        <v>30</v>
      </c>
      <c r="C17" s="2" t="s">
        <v>107</v>
      </c>
      <c r="D17" s="2" t="s">
        <v>31</v>
      </c>
      <c r="E17" s="2" t="s">
        <v>7</v>
      </c>
      <c r="F17" s="3" t="str">
        <f>HYPERLINK("#", "http://www.tsuzuki-med.org/wp/guide/emergency/")</f>
        <v>http://www.tsuzuki-med.org/wp/guide/emergency/</v>
      </c>
    </row>
    <row r="18" spans="1:6" ht="37.9" customHeight="1" x14ac:dyDescent="0.2">
      <c r="A18" s="4"/>
      <c r="B18" s="2" t="s">
        <v>32</v>
      </c>
      <c r="C18" s="2" t="s">
        <v>108</v>
      </c>
      <c r="D18" s="2" t="s">
        <v>33</v>
      </c>
      <c r="E18" s="2" t="s">
        <v>7</v>
      </c>
      <c r="F18" s="3" t="str">
        <f>HYPERLINK("#", "https://www.totsuka-med.org/holiday.html")</f>
        <v>https://www.totsuka-med.org/holiday.html</v>
      </c>
    </row>
    <row r="19" spans="1:6" ht="37.9" customHeight="1" x14ac:dyDescent="0.2">
      <c r="A19" s="4"/>
      <c r="B19" s="2" t="s">
        <v>34</v>
      </c>
      <c r="C19" s="2" t="s">
        <v>109</v>
      </c>
      <c r="D19" s="2" t="s">
        <v>35</v>
      </c>
      <c r="E19" s="2" t="s">
        <v>7</v>
      </c>
      <c r="F19" s="3" t="str">
        <f>HYPERLINK("#", "https://www.sakae-med.org/holiday.html")</f>
        <v>https://www.sakae-med.org/holiday.html</v>
      </c>
    </row>
    <row r="20" spans="1:6" ht="37.9" customHeight="1" x14ac:dyDescent="0.2">
      <c r="A20" s="4"/>
      <c r="B20" s="2" t="s">
        <v>36</v>
      </c>
      <c r="C20" s="2" t="s">
        <v>110</v>
      </c>
      <c r="D20" s="2" t="s">
        <v>37</v>
      </c>
      <c r="E20" s="2" t="s">
        <v>7</v>
      </c>
      <c r="F20" s="3" t="str">
        <f>HYPERLINK("#", "https://www.izumiku-med.org/holiday.html")</f>
        <v>https://www.izumiku-med.org/holiday.html</v>
      </c>
    </row>
    <row r="21" spans="1:6" ht="37.9" customHeight="1" x14ac:dyDescent="0.2">
      <c r="A21" s="4"/>
      <c r="B21" s="2" t="s">
        <v>38</v>
      </c>
      <c r="C21" s="2" t="s">
        <v>111</v>
      </c>
      <c r="D21" s="2" t="s">
        <v>39</v>
      </c>
      <c r="E21" s="2" t="s">
        <v>7</v>
      </c>
      <c r="F21" s="3" t="str">
        <f>HYPERLINK("#", "http://www.seya-med.org/holiday/")</f>
        <v>http://www.seya-med.org/holiday/</v>
      </c>
    </row>
    <row r="22" spans="1:6" ht="64.900000000000006" customHeight="1" x14ac:dyDescent="0.2">
      <c r="A22" s="4"/>
      <c r="B22" s="2" t="s">
        <v>113</v>
      </c>
      <c r="C22" s="2" t="s">
        <v>112</v>
      </c>
      <c r="D22" s="2" t="s">
        <v>40</v>
      </c>
      <c r="E22" s="2" t="s">
        <v>41</v>
      </c>
      <c r="F22" s="3" t="str">
        <f>HYPERLINK("#", "https://www.yokohama-emc.jp/yakan.html")</f>
        <v>https://www.yokohama-emc.jp/yakan.html</v>
      </c>
    </row>
    <row r="23" spans="1:6" ht="64.900000000000006" customHeight="1" x14ac:dyDescent="0.2">
      <c r="A23" s="4"/>
      <c r="B23" s="2" t="s">
        <v>42</v>
      </c>
      <c r="C23" s="2" t="s">
        <v>114</v>
      </c>
      <c r="D23" s="2" t="s">
        <v>31</v>
      </c>
      <c r="E23" s="2" t="s">
        <v>7</v>
      </c>
      <c r="F23" s="3" t="str">
        <f>HYPERLINK("#", "https://www.yokohama.kanagawa.med.or.jp/yakan_kyujitsu/hokubu.html")</f>
        <v>https://www.yokohama.kanagawa.med.or.jp/yakan_kyujitsu/hokubu.html</v>
      </c>
    </row>
    <row r="24" spans="1:6" ht="64.900000000000006" customHeight="1" x14ac:dyDescent="0.2">
      <c r="A24" s="4"/>
      <c r="B24" s="2" t="s">
        <v>43</v>
      </c>
      <c r="C24" s="2" t="s">
        <v>117</v>
      </c>
      <c r="D24" s="2" t="s">
        <v>37</v>
      </c>
      <c r="E24" s="2" t="s">
        <v>7</v>
      </c>
      <c r="F24" s="3" t="str">
        <f>HYPERLINK("#", "https://www.yokohama.kanagawa.med.or.jp/yakan_kyujitsu/nanseibu.html")</f>
        <v>https://www.yokohama.kanagawa.med.or.jp/yakan_kyujitsu/nanseibu.html</v>
      </c>
    </row>
    <row r="25" spans="1:6" ht="37.9" customHeight="1" x14ac:dyDescent="0.2">
      <c r="A25" s="4" t="s">
        <v>44</v>
      </c>
      <c r="B25" s="2" t="s">
        <v>45</v>
      </c>
      <c r="C25" s="2" t="s">
        <v>116</v>
      </c>
      <c r="D25" s="2" t="s">
        <v>46</v>
      </c>
      <c r="E25" s="2" t="s">
        <v>7</v>
      </c>
      <c r="F25" s="3" t="str">
        <f>HYPERLINK("#", "https://www.kawasaki.kanagawa.med.or.jp/emergency/holiday/kawasaki/")</f>
        <v>https://www.kawasaki.kanagawa.med.or.jp/emergency/holiday/kawasaki/</v>
      </c>
    </row>
    <row r="26" spans="1:6" ht="64.900000000000006" customHeight="1" x14ac:dyDescent="0.2">
      <c r="A26" s="4"/>
      <c r="B26" s="2" t="s">
        <v>47</v>
      </c>
      <c r="C26" s="2" t="s">
        <v>115</v>
      </c>
      <c r="D26" s="2" t="s">
        <v>48</v>
      </c>
      <c r="E26" s="2" t="s">
        <v>49</v>
      </c>
      <c r="F26" s="3" t="str">
        <f>HYPERLINK("#", "https://www.kawasaki.kanagawa.med.or.jp/emergency/children/")</f>
        <v>https://www.kawasaki.kanagawa.med.or.jp/emergency/children/</v>
      </c>
    </row>
    <row r="27" spans="1:6" ht="37.9" customHeight="1" x14ac:dyDescent="0.2">
      <c r="A27" s="4"/>
      <c r="B27" s="2" t="s">
        <v>50</v>
      </c>
      <c r="C27" s="2" t="s">
        <v>120</v>
      </c>
      <c r="D27" s="2" t="s">
        <v>51</v>
      </c>
      <c r="E27" s="2" t="s">
        <v>7</v>
      </c>
      <c r="F27" s="3" t="str">
        <f>HYPERLINK("#", "https://www.kawasaki.kanagawa.med.or.jp/emergency/holiday/saiwai/")</f>
        <v>https://www.kawasaki.kanagawa.med.or.jp/emergency/holiday/saiwai/</v>
      </c>
    </row>
    <row r="28" spans="1:6" ht="64.900000000000006" customHeight="1" x14ac:dyDescent="0.2">
      <c r="A28" s="4"/>
      <c r="B28" s="2" t="s">
        <v>52</v>
      </c>
      <c r="C28" s="2" t="s">
        <v>121</v>
      </c>
      <c r="D28" s="2" t="s">
        <v>53</v>
      </c>
      <c r="E28" s="2" t="s">
        <v>7</v>
      </c>
      <c r="F28" s="3" t="str">
        <f>HYPERLINK("#", "https://www.kawasaki.kanagawa.med.or.jp/emergency/holiday/nakahara/")</f>
        <v>https://www.kawasaki.kanagawa.med.or.jp/emergency/holiday/nakahara/</v>
      </c>
    </row>
    <row r="29" spans="1:6" ht="64.900000000000006" customHeight="1" x14ac:dyDescent="0.2">
      <c r="A29" s="4"/>
      <c r="B29" s="2" t="s">
        <v>54</v>
      </c>
      <c r="C29" s="2" t="s">
        <v>122</v>
      </c>
      <c r="D29" s="2" t="s">
        <v>55</v>
      </c>
      <c r="E29" s="2" t="s">
        <v>49</v>
      </c>
      <c r="F29" s="3" t="str">
        <f>HYPERLINK("#", "https://www.kawasaki.kanagawa.med.or.jp/emergency/children/")</f>
        <v>https://www.kawasaki.kanagawa.med.or.jp/emergency/children/</v>
      </c>
    </row>
    <row r="30" spans="1:6" ht="37.9" customHeight="1" x14ac:dyDescent="0.2">
      <c r="A30" s="4"/>
      <c r="B30" s="2" t="s">
        <v>56</v>
      </c>
      <c r="C30" s="2" t="s">
        <v>123</v>
      </c>
      <c r="D30" s="2" t="s">
        <v>57</v>
      </c>
      <c r="E30" s="2" t="s">
        <v>7</v>
      </c>
      <c r="F30" s="3" t="str">
        <f>HYPERLINK("#", "https://www.kawasaki.kanagawa.med.or.jp/emergency/holiday/takatsu/")</f>
        <v>https://www.kawasaki.kanagawa.med.or.jp/emergency/holiday/takatsu/</v>
      </c>
    </row>
    <row r="31" spans="1:6" ht="37.9" customHeight="1" x14ac:dyDescent="0.2">
      <c r="A31" s="4"/>
      <c r="B31" s="2" t="s">
        <v>58</v>
      </c>
      <c r="C31" s="2" t="s">
        <v>124</v>
      </c>
      <c r="D31" s="2" t="s">
        <v>59</v>
      </c>
      <c r="E31" s="2" t="s">
        <v>7</v>
      </c>
      <c r="F31" s="3" t="str">
        <f>HYPERLINK("#", "https://www.kawasaki.kanagawa.med.or.jp/emergency/holiday/miyamae/")</f>
        <v>https://www.kawasaki.kanagawa.med.or.jp/emergency/holiday/miyamae/</v>
      </c>
    </row>
    <row r="32" spans="1:6" ht="37.9" customHeight="1" x14ac:dyDescent="0.2">
      <c r="A32" s="4"/>
      <c r="B32" s="2" t="s">
        <v>60</v>
      </c>
      <c r="C32" s="2" t="s">
        <v>125</v>
      </c>
      <c r="D32" s="2" t="s">
        <v>61</v>
      </c>
      <c r="E32" s="2" t="s">
        <v>7</v>
      </c>
      <c r="F32" s="3" t="str">
        <f>HYPERLINK("#", "https://www.kawasaki.kanagawa.med.or.jp/emergency/holiday/tama/")</f>
        <v>https://www.kawasaki.kanagawa.med.or.jp/emergency/holiday/tama/</v>
      </c>
    </row>
    <row r="33" spans="1:6" ht="64.900000000000006" customHeight="1" x14ac:dyDescent="0.2">
      <c r="A33" s="4"/>
      <c r="B33" s="2" t="s">
        <v>62</v>
      </c>
      <c r="C33" s="2" t="s">
        <v>126</v>
      </c>
      <c r="D33" s="2" t="s">
        <v>61</v>
      </c>
      <c r="E33" s="2" t="s">
        <v>49</v>
      </c>
      <c r="F33" s="3" t="str">
        <f>HYPERLINK("#", "https://www.kawasaki.kanagawa.med.or.jp/emergency/children/")</f>
        <v>https://www.kawasaki.kanagawa.med.or.jp/emergency/children/</v>
      </c>
    </row>
    <row r="34" spans="1:6" ht="37.9" customHeight="1" x14ac:dyDescent="0.2">
      <c r="A34" s="4"/>
      <c r="B34" s="2" t="s">
        <v>63</v>
      </c>
      <c r="C34" s="2" t="s">
        <v>127</v>
      </c>
      <c r="D34" s="2" t="s">
        <v>64</v>
      </c>
      <c r="E34" s="2" t="s">
        <v>7</v>
      </c>
      <c r="F34" s="3" t="str">
        <f>HYPERLINK("#", "https://www.kawasaki.kanagawa.med.or.jp/emergency/holiday/asao/")</f>
        <v>https://www.kawasaki.kanagawa.med.or.jp/emergency/holiday/asao/</v>
      </c>
    </row>
    <row r="35" spans="1:6" ht="64.900000000000006" customHeight="1" x14ac:dyDescent="0.2">
      <c r="A35" s="4" t="s">
        <v>65</v>
      </c>
      <c r="B35" s="2" t="s">
        <v>155</v>
      </c>
      <c r="C35" s="2" t="s">
        <v>128</v>
      </c>
      <c r="D35" s="2" t="s">
        <v>66</v>
      </c>
      <c r="E35" s="2" t="s">
        <v>67</v>
      </c>
      <c r="F35" s="3" t="str">
        <f>HYPERLINK("#", "https://www.sagamihara.kanagawa.med.or.jp/sagamihara-med-center")</f>
        <v>https://www.sagamihara.kanagawa.med.or.jp/sagamihara-med-center</v>
      </c>
    </row>
    <row r="36" spans="1:6" ht="85.15" customHeight="1" x14ac:dyDescent="0.2">
      <c r="A36" s="4"/>
      <c r="B36" s="2" t="s">
        <v>156</v>
      </c>
      <c r="C36" s="2" t="s">
        <v>129</v>
      </c>
      <c r="D36" s="2" t="s">
        <v>68</v>
      </c>
      <c r="E36" s="2" t="s">
        <v>163</v>
      </c>
      <c r="F36" s="3" t="str">
        <f>HYPERLINK("#", "https://www.sagamihara.kanagawa.med.or.jp/sagamihara-minami-center")</f>
        <v>https://www.sagamihara.kanagawa.med.or.jp/sagamihara-minami-center</v>
      </c>
    </row>
    <row r="37" spans="1:6" ht="37.9" customHeight="1" x14ac:dyDescent="0.2">
      <c r="A37" s="4"/>
      <c r="B37" s="2" t="s">
        <v>157</v>
      </c>
      <c r="C37" s="2" t="s">
        <v>130</v>
      </c>
      <c r="D37" s="2" t="s">
        <v>69</v>
      </c>
      <c r="E37" s="2" t="s">
        <v>7</v>
      </c>
      <c r="F37" s="3" t="str">
        <f>HYPERLINK("#", "https://www.sagamihara.kanagawa.med.or.jp/sagamihara-nishi-center")</f>
        <v>https://www.sagamihara.kanagawa.med.or.jp/sagamihara-nishi-center</v>
      </c>
    </row>
    <row r="38" spans="1:6" ht="37.9" customHeight="1" x14ac:dyDescent="0.2">
      <c r="A38" s="5" t="s">
        <v>71</v>
      </c>
      <c r="B38" s="5"/>
      <c r="C38" s="2" t="s">
        <v>131</v>
      </c>
      <c r="D38" s="2" t="s">
        <v>72</v>
      </c>
      <c r="E38" s="2" t="s">
        <v>67</v>
      </c>
      <c r="F38" s="3" t="str">
        <f>HYPERLINK("#", "https://www.yokosukashi-med.or.jp/center")</f>
        <v>https://www.yokosukashi-med.or.jp/center</v>
      </c>
    </row>
    <row r="39" spans="1:6" ht="85.15" customHeight="1" x14ac:dyDescent="0.2">
      <c r="A39" s="5" t="s">
        <v>133</v>
      </c>
      <c r="B39" s="5"/>
      <c r="C39" s="2" t="s">
        <v>132</v>
      </c>
      <c r="D39" s="2" t="s">
        <v>73</v>
      </c>
      <c r="E39" s="2" t="s">
        <v>74</v>
      </c>
      <c r="F39" s="3" t="str">
        <f>HYPERLINK("#", "http://hiratsuka-med.jp/yakan_kyujitsu/")</f>
        <v>http://hiratsuka-med.jp/yakan_kyujitsu/</v>
      </c>
    </row>
    <row r="40" spans="1:6" ht="37.9" customHeight="1" x14ac:dyDescent="0.2">
      <c r="A40" s="5" t="s">
        <v>135</v>
      </c>
      <c r="B40" s="5"/>
      <c r="C40" s="2" t="s">
        <v>134</v>
      </c>
      <c r="D40" s="2" t="s">
        <v>75</v>
      </c>
      <c r="E40" s="2" t="s">
        <v>7</v>
      </c>
      <c r="F40" s="3" t="str">
        <f>HYPERLINK("#", "https://kmed.jp/activity/kyksinryojo.php")</f>
        <v>https://kmed.jp/activity/kyksinryojo.php</v>
      </c>
    </row>
    <row r="41" spans="1:6" ht="64.900000000000006" customHeight="1" x14ac:dyDescent="0.2">
      <c r="A41" s="5" t="s">
        <v>137</v>
      </c>
      <c r="B41" s="5"/>
      <c r="C41" s="2" t="s">
        <v>136</v>
      </c>
      <c r="D41" s="2" t="s">
        <v>76</v>
      </c>
      <c r="E41" s="2" t="s">
        <v>7</v>
      </c>
      <c r="F41" s="3" t="str">
        <f>HYPERLINK("#", "https://fujisawa-med.com/information2/")</f>
        <v>https://fujisawa-med.com/information2/</v>
      </c>
    </row>
    <row r="42" spans="1:6" ht="64.900000000000006" customHeight="1" x14ac:dyDescent="0.2">
      <c r="A42" s="5" t="s">
        <v>138</v>
      </c>
      <c r="B42" s="5"/>
      <c r="C42" s="2" t="s">
        <v>139</v>
      </c>
      <c r="D42" s="2" t="s">
        <v>77</v>
      </c>
      <c r="E42" s="2" t="s">
        <v>78</v>
      </c>
      <c r="F42" s="3" t="str">
        <f>HYPERLINK("#", "https://fujisawa-med.com/information2/")</f>
        <v>https://fujisawa-med.com/information2/</v>
      </c>
    </row>
    <row r="43" spans="1:6" ht="85.15" customHeight="1" x14ac:dyDescent="0.2">
      <c r="A43" s="5" t="s">
        <v>141</v>
      </c>
      <c r="B43" s="5"/>
      <c r="C43" s="2" t="s">
        <v>140</v>
      </c>
      <c r="D43" s="2" t="s">
        <v>79</v>
      </c>
      <c r="E43" s="2" t="s">
        <v>41</v>
      </c>
      <c r="F43" s="3" t="str">
        <f>HYPERLINK("#", "https://www.odawara.kanagawa.med.or.jp/nighttime/")</f>
        <v>https://www.odawara.kanagawa.med.or.jp/nighttime/</v>
      </c>
    </row>
    <row r="44" spans="1:6" ht="37.9" customHeight="1" x14ac:dyDescent="0.2">
      <c r="A44" s="5" t="s">
        <v>97</v>
      </c>
      <c r="B44" s="5"/>
      <c r="C44" s="2" t="s">
        <v>142</v>
      </c>
      <c r="D44" s="2" t="s">
        <v>80</v>
      </c>
      <c r="E44" s="2" t="s">
        <v>67</v>
      </c>
      <c r="F44" s="3" t="str">
        <f>HYPERLINK("#", "http://www.chigasaki-med.or.jp/sinryou/")</f>
        <v>http://www.chigasaki-med.or.jp/sinryou/</v>
      </c>
    </row>
    <row r="45" spans="1:6" ht="37.9" customHeight="1" x14ac:dyDescent="0.2">
      <c r="A45" s="5" t="s">
        <v>81</v>
      </c>
      <c r="B45" s="5"/>
      <c r="C45" s="2" t="s">
        <v>143</v>
      </c>
      <c r="D45" s="2" t="s">
        <v>82</v>
      </c>
      <c r="E45" s="2" t="s">
        <v>67</v>
      </c>
      <c r="F45" s="3" t="str">
        <f>HYPERLINK("#", "http://zuyou.jp/")</f>
        <v>http://zuyou.jp/</v>
      </c>
    </row>
    <row r="46" spans="1:6" ht="37.9" customHeight="1" x14ac:dyDescent="0.2">
      <c r="A46" s="5" t="s">
        <v>83</v>
      </c>
      <c r="B46" s="5"/>
      <c r="C46" s="2" t="s">
        <v>144</v>
      </c>
      <c r="D46" s="2" t="s">
        <v>84</v>
      </c>
      <c r="E46" s="2" t="s">
        <v>67</v>
      </c>
      <c r="F46" s="3" t="str">
        <f>HYPERLINK("#", "https://hadanoisehara-med.or.jp/cli.html")</f>
        <v>https://hadanoisehara-med.or.jp/cli.html</v>
      </c>
    </row>
    <row r="47" spans="1:6" ht="37.9" customHeight="1" x14ac:dyDescent="0.2">
      <c r="A47" s="5" t="s">
        <v>85</v>
      </c>
      <c r="B47" s="5"/>
      <c r="C47" s="2" t="s">
        <v>145</v>
      </c>
      <c r="D47" s="2" t="s">
        <v>86</v>
      </c>
      <c r="E47" s="2" t="s">
        <v>7</v>
      </c>
      <c r="F47" s="3" t="str">
        <f>HYPERLINK("#", "http://atsugi-ishikai.or.jp/night/center.html")</f>
        <v>http://atsugi-ishikai.or.jp/night/center.html</v>
      </c>
    </row>
    <row r="48" spans="1:6" ht="37.9" customHeight="1" x14ac:dyDescent="0.2">
      <c r="A48" s="5" t="s">
        <v>158</v>
      </c>
      <c r="B48" s="5"/>
      <c r="C48" s="2" t="s">
        <v>146</v>
      </c>
      <c r="D48" s="2" t="s">
        <v>87</v>
      </c>
      <c r="E48" s="2" t="s">
        <v>7</v>
      </c>
      <c r="F48" s="3" t="str">
        <f>HYPERLINK("#", "http://www.kanagawa.med.or.jp/yamato/hospital/sunday.html")</f>
        <v>http://www.kanagawa.med.or.jp/yamato/hospital/sunday.html</v>
      </c>
    </row>
    <row r="49" spans="1:6" ht="85.15" customHeight="1" x14ac:dyDescent="0.2">
      <c r="A49" s="5" t="s">
        <v>88</v>
      </c>
      <c r="B49" s="5"/>
      <c r="C49" s="2" t="s">
        <v>147</v>
      </c>
      <c r="D49" s="2" t="s">
        <v>89</v>
      </c>
      <c r="E49" s="2" t="s">
        <v>90</v>
      </c>
      <c r="F49" s="3" t="str">
        <f>HYPERLINK("#", "https://hadanoisehara-med.or.jp/cli.html")</f>
        <v>https://hadanoisehara-med.or.jp/cli.html</v>
      </c>
    </row>
    <row r="50" spans="1:6" ht="64.900000000000006" customHeight="1" x14ac:dyDescent="0.2">
      <c r="A50" s="5" t="s">
        <v>91</v>
      </c>
      <c r="B50" s="5"/>
      <c r="C50" s="2" t="s">
        <v>148</v>
      </c>
      <c r="D50" s="2" t="s">
        <v>92</v>
      </c>
      <c r="E50" s="2" t="s">
        <v>70</v>
      </c>
      <c r="F50" s="3" t="str">
        <f>HYPERLINK("#", "http://ebinaishikai.jp/kyuukanshinryojo.html")</f>
        <v>http://ebinaishikai.jp/kyuukanshinryojo.html</v>
      </c>
    </row>
    <row r="51" spans="1:6" ht="85.15" customHeight="1" x14ac:dyDescent="0.2">
      <c r="A51" s="5" t="s">
        <v>149</v>
      </c>
      <c r="B51" s="5"/>
      <c r="C51" s="2" t="s">
        <v>153</v>
      </c>
      <c r="D51" s="2" t="s">
        <v>150</v>
      </c>
      <c r="E51" s="2" t="s">
        <v>67</v>
      </c>
      <c r="F51" s="3" t="str">
        <f>HYPERLINK("#", "http://www.zamaayase-ishikai.or.jp/publics/index/11/")</f>
        <v>http://www.zamaayase-ishikai.or.jp/publics/index/11/</v>
      </c>
    </row>
    <row r="52" spans="1:6" ht="64.900000000000006" customHeight="1" x14ac:dyDescent="0.2">
      <c r="A52" s="5" t="s">
        <v>93</v>
      </c>
      <c r="B52" s="5"/>
      <c r="C52" s="2" t="s">
        <v>151</v>
      </c>
      <c r="D52" s="2" t="s">
        <v>94</v>
      </c>
      <c r="E52" s="2" t="s">
        <v>7</v>
      </c>
      <c r="F52" s="3" t="str">
        <f>HYPERLINK("#", "https://www.city.ayase.kanagawa.jp/hp/page000031700/hpg000031604.htm")</f>
        <v>https://www.city.ayase.kanagawa.jp/hp/page000031700/hpg000031604.htm</v>
      </c>
    </row>
    <row r="53" spans="1:6" ht="37.9" customHeight="1" x14ac:dyDescent="0.2">
      <c r="A53" s="5" t="s">
        <v>95</v>
      </c>
      <c r="B53" s="5"/>
      <c r="C53" s="2" t="s">
        <v>152</v>
      </c>
      <c r="D53" s="2" t="s">
        <v>96</v>
      </c>
      <c r="E53" s="2" t="s">
        <v>7</v>
      </c>
      <c r="F53" s="3" t="str">
        <f>HYPERLINK("#", "https://www.ashigara-med.or.jp/emergency/")</f>
        <v>https://www.ashigara-med.or.jp/emergency/</v>
      </c>
    </row>
  </sheetData>
  <autoFilter ref="A3:F55">
    <filterColumn colId="0" showButton="0"/>
  </autoFilter>
  <mergeCells count="24">
    <mergeCell ref="A53:B53"/>
    <mergeCell ref="A52:B52"/>
    <mergeCell ref="A46:B46"/>
    <mergeCell ref="A43:B43"/>
    <mergeCell ref="A44:B44"/>
    <mergeCell ref="A42:B42"/>
    <mergeCell ref="A51:B51"/>
    <mergeCell ref="A49:B49"/>
    <mergeCell ref="A50:B50"/>
    <mergeCell ref="A47:B47"/>
    <mergeCell ref="A48:B48"/>
    <mergeCell ref="A45:B45"/>
    <mergeCell ref="E2:E3"/>
    <mergeCell ref="F2:F3"/>
    <mergeCell ref="A4:A24"/>
    <mergeCell ref="A2:B3"/>
    <mergeCell ref="C2:C3"/>
    <mergeCell ref="D2:D3"/>
    <mergeCell ref="A25:A34"/>
    <mergeCell ref="A35:A37"/>
    <mergeCell ref="A40:B40"/>
    <mergeCell ref="A41:B41"/>
    <mergeCell ref="A38:B38"/>
    <mergeCell ref="A39:B39"/>
  </mergeCells>
  <phoneticPr fontId="3"/>
  <hyperlinks>
    <hyperlink ref="F4"/>
    <hyperlink ref="F5"/>
    <hyperlink ref="F7"/>
    <hyperlink ref="F8"/>
    <hyperlink ref="F9"/>
    <hyperlink ref="F10"/>
    <hyperlink ref="F11"/>
    <hyperlink ref="F12"/>
    <hyperlink ref="F13"/>
    <hyperlink ref="F14"/>
    <hyperlink ref="F15"/>
    <hyperlink ref="F16"/>
    <hyperlink ref="F17"/>
    <hyperlink ref="F18"/>
    <hyperlink ref="F19"/>
    <hyperlink ref="F20"/>
    <hyperlink ref="F21"/>
    <hyperlink ref="F22"/>
    <hyperlink ref="F23"/>
    <hyperlink ref="F24"/>
    <hyperlink ref="F25"/>
    <hyperlink ref="F26"/>
    <hyperlink ref="F29"/>
    <hyperlink ref="F33"/>
    <hyperlink ref="F27"/>
    <hyperlink ref="F28"/>
    <hyperlink ref="F30"/>
    <hyperlink ref="F31"/>
    <hyperlink ref="F32"/>
    <hyperlink ref="F34"/>
    <hyperlink ref="F35"/>
    <hyperlink ref="F36"/>
    <hyperlink ref="F37"/>
    <hyperlink ref="F38"/>
    <hyperlink ref="F39"/>
    <hyperlink ref="F40"/>
    <hyperlink ref="F41"/>
    <hyperlink ref="F42"/>
    <hyperlink ref="F43"/>
    <hyperlink ref="F44"/>
    <hyperlink ref="F45"/>
    <hyperlink ref="F46"/>
    <hyperlink ref="F47"/>
    <hyperlink ref="F48"/>
    <hyperlink ref="F49"/>
    <hyperlink ref="F50"/>
    <hyperlink ref="F51"/>
    <hyperlink ref="F52"/>
    <hyperlink ref="F53"/>
  </hyperlinks>
  <pageMargins left="0.70866141732283472" right="0.70866141732283472" top="0.74803149606299213" bottom="0.74803149606299213" header="0.31496062992125984" footer="0.31496062992125984"/>
  <pageSetup paperSize="9" scale="5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8" sqref="E8"/>
    </sheetView>
  </sheetViews>
  <sheetFormatPr defaultRowHeight="14" x14ac:dyDescent="0.2"/>
  <sheetData/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231025_医科休日急患診療所</vt:lpstr>
      <vt:lpstr>Sheet1</vt:lpstr>
      <vt:lpstr>'231025_医科休日急患診療所'!Print_Area</vt:lpstr>
      <vt:lpstr>'231025_医科休日急患診療所'!Print_Titles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浦川</dc:creator>
  <cp:lastModifiedBy>user</cp:lastModifiedBy>
  <cp:lastPrinted>2022-12-27T05:05:00Z</cp:lastPrinted>
  <dcterms:created xsi:type="dcterms:W3CDTF">2022-12-14T00:52:17Z</dcterms:created>
  <dcterms:modified xsi:type="dcterms:W3CDTF">2025-05-16T08:23:34Z</dcterms:modified>
</cp:coreProperties>
</file>