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_H29年度\08_決算\06_財政状況資料集\99_HP調整\2次分\修正版\"/>
    </mc:Choice>
  </mc:AlternateContent>
  <bookViews>
    <workbookView xWindow="0" yWindow="0" windowWidth="2061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CW102" i="11" l="1"/>
  <c r="DB102" i="11"/>
  <c r="DG102" i="11"/>
  <c r="DL102" i="11"/>
  <c r="DQ102" i="11"/>
  <c r="CR102" i="11"/>
  <c r="AF88" i="11"/>
  <c r="AU88" i="11"/>
  <c r="AP88" i="11"/>
  <c r="AA68" i="11"/>
  <c r="AA33" i="11"/>
  <c r="AA22" i="11"/>
  <c r="AA21" i="11"/>
  <c r="AA20" i="11"/>
  <c r="AA19" i="11"/>
  <c r="AA18" i="11"/>
  <c r="AA17" i="11"/>
  <c r="AA16" i="11"/>
  <c r="AA15" i="11"/>
  <c r="AA14" i="11"/>
  <c r="AA13" i="11"/>
  <c r="AA12" i="11"/>
  <c r="AA11" i="11"/>
  <c r="AA10" i="11"/>
  <c r="AA9" i="11"/>
  <c r="AA8" i="11"/>
  <c r="AA7" i="11"/>
  <c r="BG31" i="9" l="1"/>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E32" i="9"/>
  <c r="U32"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l="1"/>
  <c r="AM33" i="9" s="1"/>
  <c r="AM34" i="9" s="1"/>
  <c r="AM35" i="9" s="1"/>
  <c r="AM36" i="9" s="1"/>
  <c r="BE31" i="9" s="1"/>
  <c r="BW31" i="9" l="1"/>
  <c r="BW32" i="9" s="1"/>
  <c r="CO31" i="9" l="1"/>
  <c r="CO32" i="9" s="1"/>
  <c r="CO33" i="9" s="1"/>
  <c r="CO34" i="9" s="1"/>
  <c r="CO35" i="9" s="1"/>
  <c r="CO36" i="9" s="1"/>
  <c r="CO37" i="9" s="1"/>
  <c r="CO38" i="9" s="1"/>
  <c r="CO39" i="9" s="1"/>
  <c r="CO40" i="9" s="1"/>
</calcChain>
</file>

<file path=xl/comments1.xml><?xml version="1.0" encoding="utf-8"?>
<comments xmlns="http://schemas.openxmlformats.org/spreadsheetml/2006/main">
  <authors>
    <author xml:space="preserve"> </author>
  </authors>
  <commentList>
    <comment ref="AK68" authorId="0" shapeId="0">
      <text>
        <r>
          <rPr>
            <b/>
            <sz val="12"/>
            <color indexed="81"/>
            <rFont val="ＭＳ Ｐゴシック"/>
            <family val="3"/>
            <charset val="128"/>
          </rPr>
          <t>よくわからない</t>
        </r>
      </text>
    </comment>
  </commentList>
</comments>
</file>

<file path=xl/sharedStrings.xml><?xml version="1.0" encoding="utf-8"?>
<sst xmlns="http://schemas.openxmlformats.org/spreadsheetml/2006/main" count="1357" uniqueCount="582">
  <si>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</si>
  <si>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</si>
  <si>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</si>
  <si>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</si>
  <si>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</si>
  <si>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</si>
  <si>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</si>
  <si>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</si>
  <si>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</si>
  <si>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</si>
  <si>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</si>
  <si>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</si>
  <si>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</si>
  <si>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</si>
  <si>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</si>
  <si>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</si>
  <si>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</si>
  <si>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</si>
  <si>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</si>
  <si>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</si>
  <si>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</si>
  <si>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</si>
  <si>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</si>
  <si>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</si>
  <si>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</si>
  <si>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</si>
  <si>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</si>
  <si>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</si>
  <si>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</si>
  <si>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</si>
  <si>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</si>
  <si>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</si>
  <si>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</si>
  <si>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</si>
  <si>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</si>
  <si>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</si>
  <si>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</si>
  <si>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</si>
  <si>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</si>
  <si>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</si>
  <si>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</si>
  <si>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</si>
  <si>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</si>
  <si>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</si>
  <si>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</si>
  <si>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</si>
  <si>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</si>
  <si>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</si>
  <si>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</si>
  <si>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</si>
  <si>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</si>
  <si>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</si>
  <si>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</si>
  <si>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</si>
  <si>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</si>
  <si>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</si>
  <si>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</si>
  <si>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</si>
  <si>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</si>
  <si>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</si>
  <si>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</si>
  <si>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神奈川県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</si>
  <si>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</si>
  <si>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</si>
  <si>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</si>
  <si>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</si>
  <si>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</si>
  <si>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</si>
  <si>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</si>
  <si>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</si>
  <si>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</si>
  <si>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</si>
  <si>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</si>
  <si>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</si>
  <si>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</si>
  <si>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</si>
  <si>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</si>
  <si>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</si>
  <si>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</si>
  <si>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</si>
  <si>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</si>
  <si>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</si>
  <si>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</si>
  <si>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</si>
  <si>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</si>
  <si>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</si>
  <si>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</si>
  <si>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</si>
  <si>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</si>
  <si>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</si>
  <si>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</si>
  <si>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</si>
  <si>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</si>
  <si>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</si>
  <si>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</si>
  <si>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</si>
  <si>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</si>
  <si>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</si>
  <si>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</si>
  <si>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</si>
  <si>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</si>
  <si>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</si>
  <si>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</si>
  <si>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</si>
  <si>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</si>
  <si>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</si>
  <si>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</si>
  <si>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</si>
  <si>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</si>
  <si>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</si>
  <si>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</si>
  <si>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</si>
  <si>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</si>
  <si>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</si>
  <si>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</si>
  <si>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</si>
  <si>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</si>
  <si>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</si>
  <si>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</si>
  <si>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</si>
  <si>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</si>
  <si>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</si>
  <si>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</si>
  <si>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病院事業会計</t>
    <phoneticPr fontId="5"/>
  </si>
  <si>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</si>
  <si>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</si>
  <si>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</si>
  <si>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</si>
  <si>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</si>
  <si>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</si>
  <si>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</si>
  <si>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</si>
  <si>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</si>
  <si>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</si>
  <si>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</si>
  <si>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</si>
  <si>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</si>
  <si>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</si>
  <si>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</si>
  <si>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</si>
  <si>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</si>
  <si>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</si>
  <si>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</si>
  <si>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</si>
  <si>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</si>
  <si>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</si>
  <si>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</si>
  <si>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</si>
  <si>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</si>
  <si>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</si>
  <si>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</si>
  <si>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</si>
  <si>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</si>
  <si>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</si>
  <si>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</si>
  <si>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</si>
  <si>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</si>
  <si>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</si>
  <si>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</si>
  <si>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</si>
  <si>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</si>
  <si>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</si>
  <si>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</si>
  <si>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</si>
  <si>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</si>
  <si>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</si>
  <si>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</si>
  <si>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</si>
  <si>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</si>
  <si>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</si>
  <si>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</si>
  <si>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</si>
  <si>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</si>
  <si>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</si>
  <si>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</si>
  <si>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</si>
  <si>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</si>
  <si>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</si>
  <si>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</si>
  <si>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</si>
  <si>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</si>
  <si>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</si>
  <si>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</si>
  <si>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</si>
  <si>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</si>
  <si>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</si>
  <si>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</si>
  <si>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</si>
  <si>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</si>
  <si>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</si>
  <si>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</si>
  <si>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</si>
  <si>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</si>
  <si>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</si>
  <si>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</si>
  <si>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</si>
  <si>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</si>
  <si>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</si>
  <si>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</si>
  <si>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</si>
  <si>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</si>
  <si>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</si>
  <si>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</si>
  <si>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</si>
  <si>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</si>
  <si>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</si>
  <si>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</si>
  <si>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</si>
  <si>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</si>
  <si>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</si>
  <si>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</si>
  <si>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</si>
  <si>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</si>
  <si>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</si>
  <si>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</si>
  <si>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</si>
  <si>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</si>
  <si>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</si>
  <si>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</si>
  <si>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</si>
  <si>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</si>
  <si>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</si>
  <si>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</si>
  <si>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</si>
  <si>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</si>
  <si>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</si>
  <si>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</si>
  <si>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</si>
  <si>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</si>
  <si>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</si>
  <si>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</si>
  <si>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</si>
  <si>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</si>
  <si>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</si>
  <si>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</si>
  <si>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</si>
  <si>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</si>
  <si>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</si>
  <si>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</si>
  <si>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</si>
  <si>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</si>
  <si>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</si>
  <si>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</si>
  <si>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</si>
  <si>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</si>
  <si>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</si>
  <si>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</si>
  <si>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</si>
  <si>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</si>
  <si>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</si>
  <si>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</si>
  <si>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</si>
  <si>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</si>
  <si>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</si>
  <si>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</si>
  <si>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</si>
  <si>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</si>
  <si>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</si>
  <si>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</si>
  <si>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</si>
  <si>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</si>
  <si>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</si>
  <si>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</si>
  <si>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</si>
  <si>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</si>
  <si>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</si>
  <si>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</si>
  <si>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</si>
  <si>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</si>
  <si>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</si>
  <si>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</si>
  <si>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</si>
  <si>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</si>
  <si>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</si>
  <si>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</si>
  <si>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</si>
  <si>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</si>
  <si>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</si>
  <si>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</si>
  <si>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</si>
  <si>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</si>
  <si>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</si>
  <si>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</si>
  <si>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</si>
  <si>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</si>
  <si>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</si>
  <si>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</si>
  <si>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</si>
  <si>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</si>
  <si>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</si>
  <si>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</si>
  <si>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</si>
  <si>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</si>
  <si>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</si>
  <si>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</si>
  <si>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</si>
  <si>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</si>
  <si>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</si>
  <si>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</si>
  <si>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</si>
  <si>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</si>
  <si>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</si>
  <si>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</si>
  <si>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</si>
  <si>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</si>
  <si>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</si>
  <si>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</si>
  <si>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</si>
  <si>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</si>
  <si>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神奈川県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</si>
  <si>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</si>
  <si>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</si>
  <si>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</si>
  <si>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</si>
  <si>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</si>
  <si>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</si>
  <si>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</si>
  <si>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</si>
  <si>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</si>
  <si>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</si>
  <si>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</si>
  <si>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</si>
  <si>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</si>
  <si>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</si>
  <si>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</si>
  <si>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</si>
  <si>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</si>
  <si>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</si>
  <si>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</si>
  <si>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</si>
  <si>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</si>
  <si>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</si>
  <si>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</si>
  <si>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</si>
  <si>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</si>
  <si>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</si>
  <si>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</si>
  <si>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</si>
  <si>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</si>
  <si>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</si>
  <si>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</si>
  <si>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</si>
  <si>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公営企業資金等運用事業会計</t>
    <phoneticPr fontId="5"/>
  </si>
  <si>
    <t>酒匂川総合開発事業会計</t>
    <phoneticPr fontId="5"/>
  </si>
  <si>
    <t>病院事業会計</t>
    <phoneticPr fontId="5"/>
  </si>
  <si>
    <t>流域下水道事業会計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</si>
  <si>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</si>
  <si>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</si>
  <si>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</si>
  <si>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</si>
  <si>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</si>
  <si>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</si>
  <si>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</si>
  <si>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</si>
  <si>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</si>
  <si>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</si>
  <si>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</si>
  <si>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</si>
  <si>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</si>
  <si>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</si>
  <si>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</si>
  <si>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</si>
  <si>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</si>
  <si>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</si>
  <si>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</si>
  <si>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</si>
  <si>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</si>
  <si>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</si>
  <si>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</si>
  <si>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</si>
  <si>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</si>
  <si>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</si>
  <si>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</si>
  <si>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</si>
  <si>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</si>
  <si>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</si>
  <si>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</si>
  <si>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</si>
  <si>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</si>
  <si>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</si>
  <si>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</si>
  <si>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</si>
  <si>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</si>
  <si>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</si>
  <si>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</si>
  <si>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</si>
  <si>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</si>
  <si>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</si>
  <si>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</si>
  <si>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</si>
  <si>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</si>
  <si>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</si>
  <si>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</si>
  <si>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</si>
  <si>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</si>
  <si>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</si>
  <si>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</si>
  <si>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</si>
  <si>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</si>
  <si>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</si>
  <si>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</si>
  <si>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</si>
  <si>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</si>
  <si>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</si>
  <si>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</si>
  <si>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</si>
  <si>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</si>
  <si>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</si>
  <si>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</si>
  <si>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</si>
  <si>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</si>
  <si>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</si>
  <si>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</si>
  <si>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</si>
  <si>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</si>
  <si>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</si>
  <si>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</si>
  <si>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</si>
  <si>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</si>
  <si>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</si>
  <si>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</si>
  <si>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</si>
  <si>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</si>
  <si>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</si>
  <si>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</si>
  <si>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</si>
  <si>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</si>
  <si>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</si>
  <si>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</si>
  <si>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</si>
  <si>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</si>
  <si>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</si>
  <si>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</si>
  <si>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</si>
  <si>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</si>
  <si>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</si>
  <si>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</si>
  <si>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</si>
  <si>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</si>
  <si>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</si>
  <si>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</si>
  <si>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</si>
  <si>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</si>
  <si>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</si>
  <si>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</si>
  <si>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</si>
  <si>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</si>
  <si>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</si>
  <si>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</si>
  <si>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</si>
  <si>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</si>
  <si>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</si>
  <si>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</si>
  <si>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</si>
  <si>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</si>
  <si>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</si>
  <si>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</si>
  <si>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</si>
  <si>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</si>
  <si>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</si>
  <si>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</si>
  <si>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</si>
  <si>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</si>
  <si>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</si>
  <si>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</si>
  <si>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</si>
  <si>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</si>
  <si>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</si>
  <si>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</si>
  <si>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</si>
  <si>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</si>
  <si>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</si>
  <si>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</si>
  <si>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</si>
  <si>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</si>
  <si>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</si>
  <si>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</si>
  <si>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0.38</t>
  </si>
  <si>
    <t>▲ 2.46</t>
  </si>
  <si>
    <t>病院事業会計</t>
  </si>
  <si>
    <t>▲ 0.00</t>
  </si>
  <si>
    <t>公営企業資金等運用事業会計</t>
  </si>
  <si>
    <t>電気事業会計</t>
  </si>
  <si>
    <t>水道事業会計</t>
  </si>
  <si>
    <t>一般会計</t>
  </si>
  <si>
    <t>流域下水道事業会計</t>
  </si>
  <si>
    <t>公債管理特別会計</t>
  </si>
  <si>
    <t>公営競技収益配分金等管理会計</t>
  </si>
  <si>
    <t>その他会計（赤字）</t>
  </si>
  <si>
    <t>その他会計（黒字）</t>
  </si>
  <si>
    <t>（財）神奈川科学
技術アカデミー</t>
    <rPh sb="0" eb="3">
      <t>ザイ</t>
    </rPh>
    <phoneticPr fontId="1"/>
  </si>
  <si>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</si>
  <si>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</si>
  <si>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</si>
  <si>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</si>
  <si>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</si>
  <si>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</si>
  <si>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</si>
  <si>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</si>
  <si>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（財）神奈川県生活
衛生営業指導ｾﾝﾀｰ</t>
    <rPh sb="0" eb="3">
      <t>ザイ</t>
    </rPh>
    <phoneticPr fontId="1"/>
  </si>
  <si>
    <t>（一財）あしがら勤労者いこいの村</t>
    <rPh sb="1" eb="3">
      <t>１ザイ</t>
    </rPh>
    <phoneticPr fontId="1"/>
  </si>
  <si>
    <t>（財）あしがら勤労者いこいの村</t>
    <rPh sb="0" eb="3">
      <t>ザイ</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</si>
  <si>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</si>
  <si>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</si>
  <si>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</si>
  <si>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神奈川県道路公社</t>
  </si>
  <si>
    <t>神奈川県
住宅供給公社</t>
  </si>
  <si>
    <t>（公財）神奈川県体育協会</t>
    <rPh sb="1" eb="2">
      <t>コウ</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</si>
  <si>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</si>
  <si>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</si>
  <si>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</si>
  <si>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</si>
  <si>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
美化財団</t>
    <rPh sb="1" eb="2">
      <t>コウ</t>
    </rPh>
    <rPh sb="2" eb="3">
      <t>ザイ</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</si>
  <si>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</si>
  <si>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</si>
  <si>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</si>
  <si>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</si>
  <si>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（社）神奈川県肉用子牛価格安定基金協会</t>
    <rPh sb="0" eb="3">
      <t>シャ</t>
    </rPh>
    <phoneticPr fontId="1"/>
  </si>
  <si>
    <t>H27に県畜産会に統合</t>
    <rPh sb="4" eb="5">
      <t>ケン</t>
    </rPh>
    <rPh sb="5" eb="7">
      <t>チクサン</t>
    </rPh>
    <rPh sb="7" eb="8">
      <t>カイ</t>
    </rPh>
    <rPh sb="9" eb="11">
      <t>トウゴウ</t>
    </rPh>
    <phoneticPr fontId="2"/>
  </si>
  <si>
    <t>（社）神奈川県
畜産会</t>
    <rPh sb="0" eb="3">
      <t>シャ</t>
    </rPh>
    <phoneticPr fontId="1"/>
  </si>
  <si>
    <t>（株）神奈川食肉
センター</t>
    <rPh sb="0" eb="3">
      <t>カブ</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</si>
  <si>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</si>
  <si>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</si>
  <si>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</si>
  <si>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（独）神奈川県立病院機構</t>
    <rPh sb="1" eb="2">
      <t>ドク</t>
    </rPh>
    <rPh sb="3" eb="8">
      <t>カナガワケンリツ</t>
    </rPh>
    <rPh sb="8" eb="10">
      <t>ビョウイン</t>
    </rPh>
    <rPh sb="10" eb="12">
      <t>キコウ</t>
    </rPh>
    <phoneticPr fontId="1"/>
  </si>
  <si>
    <t>（公財）寿町勤労者福祉協会</t>
    <rPh sb="1" eb="2">
      <t>コウ</t>
    </rPh>
    <rPh sb="2" eb="3">
      <t>ザイ</t>
    </rPh>
    <rPh sb="4" eb="6">
      <t>コトブキチョウ</t>
    </rPh>
    <phoneticPr fontId="1"/>
  </si>
  <si>
    <t>（公財）横浜観光コンベンション・ビューロー</t>
    <rPh sb="1" eb="2">
      <t>コウ</t>
    </rPh>
    <rPh sb="2" eb="3">
      <t>ザイ</t>
    </rPh>
    <rPh sb="4" eb="6">
      <t>ヨコハマ</t>
    </rPh>
    <phoneticPr fontId="1"/>
  </si>
  <si>
    <t>（公財）横浜市建築助成公社</t>
    <rPh sb="1" eb="2">
      <t>コウ</t>
    </rPh>
    <rPh sb="2" eb="3">
      <t>ザイ</t>
    </rPh>
    <rPh sb="4" eb="6">
      <t>ヨコハマ</t>
    </rPh>
    <phoneticPr fontId="1"/>
  </si>
  <si>
    <t>横浜新都市センター（株）</t>
    <rPh sb="9" eb="12">
      <t>カブ</t>
    </rPh>
    <phoneticPr fontId="1"/>
  </si>
  <si>
    <t>（株）三浦海業公社</t>
    <rPh sb="0" eb="3">
      <t>カブ</t>
    </rPh>
    <phoneticPr fontId="1"/>
  </si>
  <si>
    <t>○</t>
    <phoneticPr fontId="2"/>
  </si>
  <si>
    <t>一般会計</t>
    <phoneticPr fontId="2"/>
  </si>
  <si>
    <t>公債管理特別会計</t>
    <phoneticPr fontId="2"/>
  </si>
  <si>
    <t>-</t>
    <phoneticPr fontId="2"/>
  </si>
  <si>
    <t>公営競技収益配分金等管理会計</t>
    <phoneticPr fontId="2"/>
  </si>
  <si>
    <t>地方消費税清算会計</t>
    <phoneticPr fontId="2"/>
  </si>
  <si>
    <t>市町村自治振興事業会計</t>
    <phoneticPr fontId="2"/>
  </si>
  <si>
    <t>災害救助基金会計</t>
    <phoneticPr fontId="2"/>
  </si>
  <si>
    <t>水源環境保全・再生事業会計</t>
    <phoneticPr fontId="2"/>
  </si>
  <si>
    <t>農業改良資金会計</t>
    <phoneticPr fontId="2"/>
  </si>
  <si>
    <t>恩賜記念林業振興資金会計</t>
    <phoneticPr fontId="2"/>
  </si>
  <si>
    <t>林業改善資金会計</t>
    <phoneticPr fontId="2"/>
  </si>
  <si>
    <t>沿岸漁業改善資金会計</t>
    <phoneticPr fontId="2"/>
  </si>
  <si>
    <t>地方独立行政法人神奈川県立病院機構資金会計</t>
    <phoneticPr fontId="2"/>
  </si>
  <si>
    <t>母子父子寡婦福祉資金会計</t>
    <phoneticPr fontId="2"/>
  </si>
  <si>
    <t>介護保険財政安定化基金会計</t>
    <phoneticPr fontId="2"/>
  </si>
  <si>
    <t>中小企業資金会計</t>
    <phoneticPr fontId="2"/>
  </si>
  <si>
    <t>県営住宅管理事業会計</t>
    <phoneticPr fontId="2"/>
  </si>
  <si>
    <t>水道事業会計</t>
    <rPh sb="0" eb="2">
      <t>スイドウ</t>
    </rPh>
    <rPh sb="2" eb="4">
      <t>ジギョウ</t>
    </rPh>
    <rPh sb="4" eb="6">
      <t>カイケイ</t>
    </rPh>
    <phoneticPr fontId="2"/>
  </si>
  <si>
    <t>電気事業会計</t>
    <rPh sb="0" eb="2">
      <t>デンキ</t>
    </rPh>
    <rPh sb="2" eb="4">
      <t>ジギョウ</t>
    </rPh>
    <rPh sb="4" eb="6">
      <t>カイケイ</t>
    </rPh>
    <phoneticPr fontId="2"/>
  </si>
  <si>
    <t>公営企業資金等運用事業会計</t>
    <rPh sb="0" eb="2">
      <t>コウエイ</t>
    </rPh>
    <rPh sb="2" eb="4">
      <t>キギョウ</t>
    </rPh>
    <rPh sb="4" eb="6">
      <t>シキン</t>
    </rPh>
    <rPh sb="6" eb="7">
      <t>トウ</t>
    </rPh>
    <rPh sb="7" eb="9">
      <t>ウンヨウ</t>
    </rPh>
    <rPh sb="9" eb="11">
      <t>ジギョウ</t>
    </rPh>
    <rPh sb="11" eb="13">
      <t>カイケイ</t>
    </rPh>
    <phoneticPr fontId="2"/>
  </si>
  <si>
    <t>相模川総合開発共同事業会計</t>
    <rPh sb="0" eb="2">
      <t>サガミ</t>
    </rPh>
    <rPh sb="2" eb="3">
      <t>ガワ</t>
    </rPh>
    <rPh sb="3" eb="5">
      <t>ソウゴウ</t>
    </rPh>
    <rPh sb="5" eb="7">
      <t>カイハツ</t>
    </rPh>
    <rPh sb="7" eb="9">
      <t>キョウドウ</t>
    </rPh>
    <rPh sb="9" eb="11">
      <t>ジギョウ</t>
    </rPh>
    <rPh sb="11" eb="13">
      <t>カイケイ</t>
    </rPh>
    <phoneticPr fontId="2"/>
  </si>
  <si>
    <t>酒匂川総合開発事業会計</t>
    <rPh sb="0" eb="2">
      <t>サカワ</t>
    </rPh>
    <rPh sb="2" eb="3">
      <t>ガワ</t>
    </rPh>
    <rPh sb="3" eb="5">
      <t>ソウゴウ</t>
    </rPh>
    <rPh sb="5" eb="7">
      <t>カイハツ</t>
    </rPh>
    <rPh sb="7" eb="9">
      <t>ジギョウ</t>
    </rPh>
    <rPh sb="9" eb="11">
      <t>カイケイ</t>
    </rPh>
    <phoneticPr fontId="2"/>
  </si>
  <si>
    <t>病院事業会計</t>
    <rPh sb="0" eb="2">
      <t>ビョウイン</t>
    </rPh>
    <rPh sb="2" eb="4">
      <t>ジギョウ</t>
    </rPh>
    <rPh sb="4" eb="6">
      <t>カイケイ</t>
    </rPh>
    <phoneticPr fontId="2"/>
  </si>
  <si>
    <t>流域下水道事業会計</t>
    <rPh sb="0" eb="2">
      <t>リュウイキ</t>
    </rPh>
    <rPh sb="2" eb="5">
      <t>ゲスイドウ</t>
    </rPh>
    <rPh sb="5" eb="7">
      <t>ジギョウ</t>
    </rPh>
    <rPh sb="7" eb="9">
      <t>カイケイ</t>
    </rPh>
    <phoneticPr fontId="2"/>
  </si>
  <si>
    <t>法適用企業</t>
    <rPh sb="0" eb="1">
      <t>ホウ</t>
    </rPh>
    <rPh sb="1" eb="3">
      <t>テキヨウ</t>
    </rPh>
    <rPh sb="3" eb="5">
      <t>キギョウ</t>
    </rPh>
    <phoneticPr fontId="2"/>
  </si>
  <si>
    <t>神奈川県内広域水道企業団</t>
    <rPh sb="0" eb="4">
      <t>カナガワケン</t>
    </rPh>
    <rPh sb="4" eb="5">
      <t>ナイ</t>
    </rPh>
    <rPh sb="5" eb="7">
      <t>コウイキ</t>
    </rPh>
    <phoneticPr fontId="2"/>
  </si>
  <si>
    <t>神奈川県川崎競馬組合</t>
    <rPh sb="0" eb="4">
      <t>カナ</t>
    </rPh>
    <rPh sb="4" eb="6">
      <t>カワサキ</t>
    </rPh>
    <rPh sb="6" eb="8">
      <t>ケイバ</t>
    </rPh>
    <rPh sb="8" eb="10">
      <t>クミアイ</t>
    </rPh>
    <phoneticPr fontId="31"/>
  </si>
  <si>
    <t>（一財）神奈川県厚生福利振興会</t>
    <rPh sb="1" eb="2">
      <t>イチ</t>
    </rPh>
    <phoneticPr fontId="2"/>
  </si>
  <si>
    <t>（公財）神奈川科学技術アカデミー</t>
    <rPh sb="1" eb="2">
      <t>コウ</t>
    </rPh>
    <rPh sb="2" eb="3">
      <t>ザイ</t>
    </rPh>
    <rPh sb="4" eb="7">
      <t>カナガワ</t>
    </rPh>
    <phoneticPr fontId="1"/>
  </si>
  <si>
    <t>（公財）神奈川県生活衛生営業指導ｾﾝﾀｰ</t>
    <rPh sb="1" eb="2">
      <t>コウ</t>
    </rPh>
    <rPh sb="2" eb="3">
      <t>ザイ</t>
    </rPh>
    <rPh sb="4" eb="7">
      <t>カナガワ</t>
    </rPh>
    <phoneticPr fontId="1"/>
  </si>
  <si>
    <t>（公財）神奈川県都市整備技術センター</t>
    <rPh sb="1" eb="2">
      <t>コウ</t>
    </rPh>
    <rPh sb="2" eb="3">
      <t>ザイ</t>
    </rPh>
    <rPh sb="4" eb="7">
      <t>カナガワ</t>
    </rPh>
    <phoneticPr fontId="1"/>
  </si>
  <si>
    <t>（一財）神奈川県教育福祉振興会</t>
    <rPh sb="1" eb="2">
      <t>イッ</t>
    </rPh>
    <rPh sb="2" eb="3">
      <t>ザイ</t>
    </rPh>
    <rPh sb="4" eb="7">
      <t>カナガワ</t>
    </rPh>
    <phoneticPr fontId="1"/>
  </si>
  <si>
    <t>（公社）神奈川県農業公社</t>
    <rPh sb="1" eb="3">
      <t>コウシャ</t>
    </rPh>
    <rPh sb="4" eb="7">
      <t>カナガワ</t>
    </rPh>
    <phoneticPr fontId="1"/>
  </si>
  <si>
    <t>（一社）神奈川県畜産会</t>
    <rPh sb="1" eb="3">
      <t>イッシャ</t>
    </rPh>
    <rPh sb="4" eb="7">
      <t>カナガワ</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</si>
  <si>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</si>
  <si>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</si>
  <si>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</si>
  <si>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</si>
  <si>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H23</t>
    <phoneticPr fontId="5"/>
  </si>
  <si>
    <t>H24</t>
    <phoneticPr fontId="5"/>
  </si>
  <si>
    <t>H25</t>
    <phoneticPr fontId="5"/>
  </si>
  <si>
    <t>H26</t>
    <phoneticPr fontId="5"/>
  </si>
  <si>
    <t>H27</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</si>
  <si>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</si>
  <si>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</si>
  <si>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</si>
  <si>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</si>
  <si>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</si>
  <si>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将来負担比率は、これまでの県債の発行抑制の取組みにより通常の県債残高が減少していることや職員数の削減等により退職手当負担見込額が減少していることなどにより低下している。
　一方、実質公債比率は、過去に大量発行した臨時財政対策債の償還により元利償還金が増加していることなどにより上昇している。
　なお、将来負担比率、実質公債比率ともに類似団体平均を下回っており、今後も引き続き、健全化に向けて取り組んでいく。</t>
    <rPh sb="1" eb="3">
      <t>ショウライ</t>
    </rPh>
    <rPh sb="3" eb="5">
      <t>フタン</t>
    </rPh>
    <rPh sb="5" eb="7">
      <t>ヒリツ</t>
    </rPh>
    <rPh sb="14" eb="16">
      <t>ケンサイ</t>
    </rPh>
    <rPh sb="17" eb="19">
      <t>ハッコウ</t>
    </rPh>
    <rPh sb="19" eb="21">
      <t>ヨクセイ</t>
    </rPh>
    <rPh sb="22" eb="24">
      <t>トリク</t>
    </rPh>
    <rPh sb="28" eb="30">
      <t>ツウジョウ</t>
    </rPh>
    <rPh sb="31" eb="33">
      <t>ケンサイ</t>
    </rPh>
    <rPh sb="33" eb="35">
      <t>ザンダカ</t>
    </rPh>
    <rPh sb="36" eb="38">
      <t>ゲンショウ</t>
    </rPh>
    <rPh sb="45" eb="47">
      <t>ショクイン</t>
    </rPh>
    <rPh sb="47" eb="48">
      <t>スウ</t>
    </rPh>
    <rPh sb="49" eb="51">
      <t>サクゲン</t>
    </rPh>
    <rPh sb="51" eb="52">
      <t>ナド</t>
    </rPh>
    <rPh sb="55" eb="57">
      <t>タイショク</t>
    </rPh>
    <rPh sb="57" eb="59">
      <t>テアテ</t>
    </rPh>
    <rPh sb="59" eb="61">
      <t>フタン</t>
    </rPh>
    <rPh sb="61" eb="63">
      <t>ミコ</t>
    </rPh>
    <rPh sb="63" eb="64">
      <t>ガク</t>
    </rPh>
    <rPh sb="65" eb="67">
      <t>ゲンショウ</t>
    </rPh>
    <rPh sb="78" eb="80">
      <t>テイカ</t>
    </rPh>
    <rPh sb="87" eb="89">
      <t>イッポウ</t>
    </rPh>
    <rPh sb="90" eb="92">
      <t>ジッシツ</t>
    </rPh>
    <rPh sb="92" eb="94">
      <t>コウサイ</t>
    </rPh>
    <rPh sb="94" eb="96">
      <t>ヒリツ</t>
    </rPh>
    <rPh sb="98" eb="100">
      <t>カコ</t>
    </rPh>
    <rPh sb="101" eb="103">
      <t>タイリョウ</t>
    </rPh>
    <rPh sb="103" eb="105">
      <t>ハッコウ</t>
    </rPh>
    <rPh sb="107" eb="109">
      <t>リンジ</t>
    </rPh>
    <rPh sb="109" eb="111">
      <t>ザイセイ</t>
    </rPh>
    <rPh sb="111" eb="113">
      <t>タイサク</t>
    </rPh>
    <rPh sb="113" eb="114">
      <t>サイ</t>
    </rPh>
    <rPh sb="115" eb="117">
      <t>ショウカン</t>
    </rPh>
    <rPh sb="120" eb="122">
      <t>ガンリ</t>
    </rPh>
    <rPh sb="122" eb="125">
      <t>ショウカンキン</t>
    </rPh>
    <rPh sb="126" eb="128">
      <t>ゾウカ</t>
    </rPh>
    <rPh sb="139" eb="141">
      <t>ジョウショウ</t>
    </rPh>
    <rPh sb="151" eb="153">
      <t>ショウライ</t>
    </rPh>
    <rPh sb="153" eb="155">
      <t>フタン</t>
    </rPh>
    <rPh sb="155" eb="157">
      <t>ヒリツ</t>
    </rPh>
    <rPh sb="158" eb="160">
      <t>ジッシツ</t>
    </rPh>
    <rPh sb="160" eb="162">
      <t>コウサイ</t>
    </rPh>
    <rPh sb="162" eb="164">
      <t>ヒリツ</t>
    </rPh>
    <rPh sb="167" eb="169">
      <t>ルイジ</t>
    </rPh>
    <rPh sb="169" eb="171">
      <t>ダンタイ</t>
    </rPh>
    <rPh sb="171" eb="173">
      <t>ヘイキン</t>
    </rPh>
    <rPh sb="174" eb="176">
      <t>シタマワ</t>
    </rPh>
    <rPh sb="181" eb="183">
      <t>コンゴ</t>
    </rPh>
    <rPh sb="184" eb="185">
      <t>ヒ</t>
    </rPh>
    <rPh sb="186" eb="187">
      <t>ツヅ</t>
    </rPh>
    <rPh sb="189" eb="192">
      <t>ケンゼンカ</t>
    </rPh>
    <rPh sb="193" eb="194">
      <t>ム</t>
    </rPh>
    <rPh sb="196" eb="197">
      <t>ト</t>
    </rPh>
    <rPh sb="198" eb="199">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</si>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</sst>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
    <numFmt numFmtId="194"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2"/>
      <color rgb="FF3F3F3F"/>
      <name val="ＭＳ 明朝"/>
      <family val="2"/>
      <charset val="128"/>
    </font>
    <font>
      <b/>
      <sz val="12"/>
      <color indexed="81"/>
      <name val="ＭＳ Ｐゴシック"/>
      <family val="3"/>
      <charset val="128"/>
    </font>
    <font>
      <sz val="12"/>
      <name val="ＭＳ Ｐ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5"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25" fillId="8" borderId="115" xfId="32" applyFont="1" applyFill="1" applyBorder="1" applyAlignment="1" applyProtection="1">
      <alignment horizontal="center" vertical="center" shrinkToFit="1"/>
      <protection locked="0"/>
    </xf>
    <xf numFmtId="0" fontId="0" fillId="5" borderId="0" xfId="5" applyFont="1" applyFill="1" applyAlignment="1">
      <alignment vertical="center"/>
    </xf>
    <xf numFmtId="0" fontId="8" fillId="5" borderId="0" xfId="5"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8" fillId="5" borderId="0" xfId="5" applyFont="1" applyFill="1" applyAlignment="1">
      <alignment vertical="center"/>
    </xf>
    <xf numFmtId="0" fontId="8" fillId="5" borderId="0" xfId="5" applyFont="1" applyFill="1"/>
    <xf numFmtId="0" fontId="8" fillId="5" borderId="0" xfId="5" applyFont="1" applyFill="1" applyProtection="1">
      <protection hidden="1"/>
    </xf>
    <xf numFmtId="0" fontId="8" fillId="5" borderId="0" xfId="5" applyFont="1" applyFill="1" applyBorder="1" applyAlignment="1">
      <alignment vertical="center"/>
    </xf>
    <xf numFmtId="0" fontId="25" fillId="0" borderId="0" xfId="33" applyFont="1" applyFill="1">
      <alignment vertical="center"/>
    </xf>
    <xf numFmtId="0" fontId="25" fillId="0" borderId="0" xfId="33" applyFont="1" applyFill="1" applyAlignment="1">
      <alignment vertical="center"/>
    </xf>
    <xf numFmtId="178" fontId="12" fillId="0" borderId="0" xfId="33" applyNumberFormat="1" applyFont="1" applyFill="1" applyBorder="1">
      <alignment vertical="center"/>
    </xf>
    <xf numFmtId="0" fontId="34" fillId="0" borderId="0" xfId="33" applyFont="1" applyFill="1">
      <alignment vertical="center"/>
    </xf>
    <xf numFmtId="178" fontId="34" fillId="0" borderId="0" xfId="33" applyNumberFormat="1" applyFont="1" applyFill="1" applyBorder="1">
      <alignment vertical="center"/>
    </xf>
    <xf numFmtId="0" fontId="34" fillId="0" borderId="0" xfId="33" applyFont="1" applyFill="1" applyBorder="1">
      <alignment vertical="center"/>
    </xf>
    <xf numFmtId="179" fontId="34" fillId="5" borderId="0" xfId="34" applyNumberFormat="1" applyFont="1" applyFill="1" applyBorder="1" applyAlignment="1">
      <alignment vertical="center" wrapText="1"/>
    </xf>
    <xf numFmtId="178" fontId="1" fillId="0" borderId="0" xfId="33" applyNumberFormat="1" applyFont="1" applyFill="1">
      <alignment vertical="center"/>
    </xf>
    <xf numFmtId="178" fontId="1" fillId="0" borderId="0" xfId="33" applyNumberFormat="1" applyFont="1" applyFill="1" applyBorder="1">
      <alignment vertical="center"/>
    </xf>
    <xf numFmtId="194" fontId="1" fillId="0" borderId="0" xfId="33" applyNumberFormat="1" applyFont="1" applyFill="1" applyBorder="1">
      <alignment vertical="center"/>
    </xf>
    <xf numFmtId="178" fontId="35"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8" fillId="0" borderId="0" xfId="35" applyNumberFormat="1" applyFont="1" applyBorder="1" applyAlignment="1">
      <alignment vertical="center"/>
    </xf>
    <xf numFmtId="177" fontId="8" fillId="0" borderId="0" xfId="36" applyNumberFormat="1" applyFont="1" applyFill="1" applyBorder="1" applyAlignment="1">
      <alignment horizontal="right" vertical="center"/>
    </xf>
    <xf numFmtId="189" fontId="8" fillId="0" borderId="0" xfId="36" applyNumberFormat="1" applyFont="1" applyFill="1" applyBorder="1" applyAlignment="1">
      <alignment horizontal="right" vertical="center"/>
    </xf>
    <xf numFmtId="189" fontId="8"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8" fillId="0" borderId="0" xfId="35" applyNumberFormat="1" applyFont="1" applyBorder="1" applyAlignment="1">
      <alignment horizontal="center" vertical="center"/>
    </xf>
    <xf numFmtId="0" fontId="36" fillId="0" borderId="0" xfId="37" applyFont="1" applyAlignment="1">
      <alignment vertical="center"/>
    </xf>
    <xf numFmtId="180" fontId="1" fillId="0" borderId="0" xfId="33" applyNumberFormat="1" applyFont="1" applyFill="1" applyBorder="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5" xfId="33" applyFont="1" applyFill="1" applyBorder="1" applyAlignment="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49" fontId="34" fillId="5" borderId="34" xfId="34" applyNumberFormat="1" applyFont="1" applyFill="1" applyBorder="1" applyAlignment="1">
      <alignment horizontal="center" vertical="center" wrapText="1"/>
    </xf>
    <xf numFmtId="49" fontId="34" fillId="5" borderId="34" xfId="34" applyNumberFormat="1" applyFont="1" applyFill="1" applyBorder="1" applyAlignment="1">
      <alignment horizontal="center" vertical="center"/>
    </xf>
    <xf numFmtId="178" fontId="1" fillId="0" borderId="61" xfId="33" applyNumberFormat="1" applyFont="1" applyFill="1" applyBorder="1">
      <alignment vertical="center"/>
    </xf>
    <xf numFmtId="178" fontId="1" fillId="0" borderId="38"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8" fillId="0" borderId="105" xfId="32" applyFont="1" applyBorder="1" applyAlignment="1" applyProtection="1">
      <alignment horizontal="left" vertical="center" wrapText="1" shrinkToFit="1"/>
      <protection locked="0"/>
    </xf>
    <xf numFmtId="0" fontId="28" fillId="0" borderId="106" xfId="32" applyFont="1" applyBorder="1" applyAlignment="1" applyProtection="1">
      <alignment horizontal="left" vertical="center" shrinkToFit="1"/>
      <protection locked="0"/>
    </xf>
    <xf numFmtId="0" fontId="28"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8" fillId="0" borderId="91" xfId="32" applyFont="1" applyBorder="1" applyAlignment="1" applyProtection="1">
      <alignment horizontal="left" vertical="center" shrinkToFit="1"/>
      <protection locked="0"/>
    </xf>
    <xf numFmtId="0" fontId="28" fillId="0" borderId="92" xfId="32" applyFont="1" applyBorder="1" applyAlignment="1" applyProtection="1">
      <alignment horizontal="left" vertical="center" shrinkToFit="1"/>
      <protection locked="0"/>
    </xf>
    <xf numFmtId="0" fontId="28"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8" fillId="0" borderId="105" xfId="32" applyFont="1" applyBorder="1" applyAlignment="1" applyProtection="1">
      <alignment horizontal="left" vertical="center" shrinkToFit="1"/>
      <protection locked="0"/>
    </xf>
    <xf numFmtId="177" fontId="25" fillId="0" borderId="108" xfId="31" applyNumberFormat="1" applyFont="1" applyFill="1" applyBorder="1" applyAlignment="1" applyProtection="1">
      <alignment horizontal="right" vertical="center" shrinkToFit="1"/>
      <protection locked="0"/>
    </xf>
    <xf numFmtId="177" fontId="25" fillId="0" borderId="109" xfId="31" applyNumberFormat="1" applyFont="1" applyFill="1" applyBorder="1" applyAlignment="1" applyProtection="1">
      <alignment horizontal="right" vertical="center" shrinkToFit="1"/>
      <protection locked="0"/>
    </xf>
    <xf numFmtId="0" fontId="33" fillId="8" borderId="105" xfId="32" applyFont="1" applyFill="1" applyBorder="1" applyAlignment="1" applyProtection="1">
      <alignment horizontal="left" vertical="center" wrapText="1" shrinkToFit="1"/>
      <protection locked="0"/>
    </xf>
    <xf numFmtId="0" fontId="33" fillId="8" borderId="106" xfId="32" applyFont="1" applyFill="1" applyBorder="1" applyAlignment="1" applyProtection="1">
      <alignment horizontal="left" vertical="center" shrinkToFit="1"/>
      <protection locked="0"/>
    </xf>
    <xf numFmtId="0" fontId="33" fillId="8" borderId="107" xfId="32" applyFont="1" applyFill="1" applyBorder="1" applyAlignment="1" applyProtection="1">
      <alignment horizontal="left" vertical="center" shrinkToFit="1"/>
      <protection locked="0"/>
    </xf>
    <xf numFmtId="0" fontId="33" fillId="8" borderId="105" xfId="32" applyFont="1" applyFill="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8" fillId="0" borderId="135" xfId="29" applyNumberFormat="1" applyFont="1" applyBorder="1" applyAlignment="1" applyProtection="1">
      <alignment horizontal="right" vertical="center" shrinkToFit="1"/>
      <protection locked="0"/>
    </xf>
    <xf numFmtId="189" fontId="28" fillId="0" borderId="135" xfId="29" applyNumberFormat="1" applyFont="1" applyBorder="1" applyAlignment="1" applyProtection="1">
      <alignment horizontal="right" vertical="center" shrinkToFit="1"/>
      <protection locked="0"/>
    </xf>
    <xf numFmtId="0" fontId="28" fillId="0" borderId="135" xfId="29" applyFont="1" applyBorder="1" applyAlignment="1" applyProtection="1">
      <alignment horizontal="left" vertical="center" shrinkToFit="1"/>
      <protection locked="0"/>
    </xf>
    <xf numFmtId="0" fontId="28"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8" fillId="0" borderId="137" xfId="31" applyNumberFormat="1" applyFont="1" applyBorder="1" applyAlignment="1" applyProtection="1">
      <alignment horizontal="right" vertical="center" shrinkToFit="1"/>
      <protection locked="0"/>
    </xf>
    <xf numFmtId="177" fontId="28" fillId="0" borderId="135" xfId="31" applyNumberFormat="1" applyFont="1" applyBorder="1" applyAlignment="1" applyProtection="1">
      <alignment horizontal="right" vertical="center" shrinkToFit="1"/>
      <protection locked="0"/>
    </xf>
    <xf numFmtId="177" fontId="28" fillId="0" borderId="138" xfId="31" applyNumberFormat="1" applyFont="1" applyBorder="1" applyAlignment="1" applyProtection="1">
      <alignment horizontal="right" vertical="center" shrinkToFit="1"/>
      <protection locked="0"/>
    </xf>
    <xf numFmtId="177" fontId="28" fillId="0" borderId="139" xfId="29" applyNumberFormat="1" applyFont="1" applyBorder="1" applyAlignment="1" applyProtection="1">
      <alignment horizontal="right" vertical="center" shrinkToFit="1"/>
      <protection locked="0"/>
    </xf>
    <xf numFmtId="177" fontId="28" fillId="0" borderId="108" xfId="31" applyNumberFormat="1" applyFont="1" applyBorder="1" applyAlignment="1" applyProtection="1">
      <alignment horizontal="right" vertical="center" shrinkToFit="1"/>
      <protection locked="0"/>
    </xf>
    <xf numFmtId="177" fontId="28" fillId="0" borderId="109" xfId="31" applyNumberFormat="1" applyFont="1" applyBorder="1" applyAlignment="1" applyProtection="1">
      <alignment horizontal="right" vertical="center" shrinkToFit="1"/>
      <protection locked="0"/>
    </xf>
    <xf numFmtId="177" fontId="28" fillId="0" borderId="110" xfId="31" applyNumberFormat="1" applyFont="1" applyBorder="1" applyAlignment="1" applyProtection="1">
      <alignment horizontal="right" vertical="center" shrinkToFit="1"/>
      <protection locked="0"/>
    </xf>
    <xf numFmtId="177" fontId="28" fillId="0" borderId="140" xfId="31" applyNumberFormat="1" applyFont="1" applyBorder="1" applyAlignment="1" applyProtection="1">
      <alignment horizontal="right" vertical="center" shrinkToFit="1"/>
      <protection locked="0"/>
    </xf>
    <xf numFmtId="177" fontId="28" fillId="0" borderId="114" xfId="31" applyNumberFormat="1" applyFont="1" applyBorder="1" applyAlignment="1" applyProtection="1">
      <alignment horizontal="right" vertical="center" shrinkToFit="1"/>
      <protection locked="0"/>
    </xf>
    <xf numFmtId="0" fontId="28" fillId="0" borderId="109" xfId="29" applyFont="1" applyBorder="1" applyAlignment="1" applyProtection="1">
      <alignment horizontal="left" vertical="center" shrinkToFit="1"/>
      <protection locked="0"/>
    </xf>
    <xf numFmtId="0" fontId="28" fillId="0" borderId="114" xfId="29" applyFont="1" applyBorder="1" applyAlignment="1" applyProtection="1">
      <alignment horizontal="left" vertical="center" shrinkToFit="1"/>
      <protection locked="0"/>
    </xf>
    <xf numFmtId="177" fontId="28" fillId="0" borderId="113" xfId="29" applyNumberFormat="1" applyFont="1" applyBorder="1" applyAlignment="1" applyProtection="1">
      <alignment horizontal="right" vertical="center" shrinkToFit="1"/>
      <protection locked="0"/>
    </xf>
    <xf numFmtId="177" fontId="28" fillId="0" borderId="109" xfId="29" applyNumberFormat="1" applyFont="1" applyBorder="1" applyAlignment="1" applyProtection="1">
      <alignment horizontal="right" vertical="center" shrinkToFit="1"/>
      <protection locked="0"/>
    </xf>
    <xf numFmtId="189" fontId="28" fillId="0" borderId="109" xfId="29" applyNumberFormat="1" applyFont="1" applyBorder="1" applyAlignment="1" applyProtection="1">
      <alignment horizontal="right" vertical="center" shrinkToFit="1"/>
      <protection locked="0"/>
    </xf>
    <xf numFmtId="0" fontId="28" fillId="8" borderId="105" xfId="32" applyFont="1" applyFill="1" applyBorder="1" applyAlignment="1" applyProtection="1">
      <alignment horizontal="left" vertical="center" shrinkToFit="1"/>
      <protection locked="0"/>
    </xf>
    <xf numFmtId="0" fontId="28" fillId="8" borderId="106" xfId="32" applyFont="1" applyFill="1" applyBorder="1" applyAlignment="1" applyProtection="1">
      <alignment horizontal="left" vertical="center" shrinkToFit="1"/>
      <protection locked="0"/>
    </xf>
    <xf numFmtId="0" fontId="28" fillId="8" borderId="107" xfId="32" applyFont="1" applyFill="1" applyBorder="1" applyAlignment="1" applyProtection="1">
      <alignment horizontal="left" vertical="center" shrinkToFit="1"/>
      <protection locked="0"/>
    </xf>
    <xf numFmtId="177" fontId="25" fillId="8" borderId="105" xfId="32" applyNumberFormat="1" applyFont="1" applyFill="1" applyBorder="1" applyAlignment="1" applyProtection="1">
      <alignment horizontal="right" vertical="center" shrinkToFit="1"/>
      <protection locked="0"/>
    </xf>
    <xf numFmtId="177" fontId="25" fillId="8" borderId="106" xfId="32" applyNumberFormat="1" applyFont="1" applyFill="1" applyBorder="1" applyAlignment="1" applyProtection="1">
      <alignment horizontal="right" vertical="center" shrinkToFit="1"/>
      <protection locked="0"/>
    </xf>
    <xf numFmtId="177" fontId="25" fillId="8" borderId="107" xfId="32" applyNumberFormat="1" applyFont="1" applyFill="1" applyBorder="1" applyAlignment="1" applyProtection="1">
      <alignment horizontal="right" vertical="center" shrinkToFit="1"/>
      <protection locked="0"/>
    </xf>
    <xf numFmtId="0" fontId="25" fillId="8" borderId="105" xfId="32" applyNumberFormat="1" applyFont="1" applyFill="1" applyBorder="1" applyAlignment="1" applyProtection="1">
      <alignment horizontal="left" vertical="center" shrinkToFit="1"/>
      <protection locked="0"/>
    </xf>
    <xf numFmtId="0" fontId="25" fillId="8" borderId="106" xfId="32" applyNumberFormat="1" applyFont="1" applyFill="1" applyBorder="1" applyAlignment="1" applyProtection="1">
      <alignment horizontal="left" vertical="center" shrinkToFit="1"/>
      <protection locked="0"/>
    </xf>
    <xf numFmtId="0" fontId="25" fillId="8" borderId="112" xfId="32" applyNumberFormat="1" applyFont="1" applyFill="1" applyBorder="1" applyAlignment="1" applyProtection="1">
      <alignment horizontal="left" vertical="center" shrinkToFit="1"/>
      <protection locked="0"/>
    </xf>
    <xf numFmtId="0" fontId="25" fillId="8" borderId="105" xfId="31" applyFont="1" applyFill="1" applyBorder="1" applyAlignment="1" applyProtection="1">
      <alignment horizontal="left" vertical="center" shrinkToFit="1"/>
      <protection locked="0"/>
    </xf>
    <xf numFmtId="0" fontId="25" fillId="8" borderId="106" xfId="31" applyFont="1" applyFill="1" applyBorder="1" applyAlignment="1" applyProtection="1">
      <alignment horizontal="left" vertical="center" shrinkToFit="1"/>
      <protection locked="0"/>
    </xf>
    <xf numFmtId="0" fontId="25" fillId="8" borderId="107" xfId="31" applyFont="1" applyFill="1" applyBorder="1" applyAlignment="1" applyProtection="1">
      <alignment horizontal="left" vertical="center" shrinkToFit="1"/>
      <protection locked="0"/>
    </xf>
    <xf numFmtId="177" fontId="25" fillId="8" borderId="108" xfId="31" applyNumberFormat="1" applyFont="1" applyFill="1" applyBorder="1" applyAlignment="1" applyProtection="1">
      <alignment horizontal="right" vertical="center" shrinkToFit="1"/>
      <protection locked="0"/>
    </xf>
    <xf numFmtId="177" fontId="25" fillId="8" borderId="109" xfId="31" applyNumberFormat="1" applyFont="1" applyFill="1" applyBorder="1" applyAlignment="1" applyProtection="1">
      <alignment horizontal="right" vertical="center" shrinkToFit="1"/>
      <protection locked="0"/>
    </xf>
    <xf numFmtId="177" fontId="25" fillId="8" borderId="110" xfId="31" applyNumberFormat="1" applyFont="1" applyFill="1" applyBorder="1" applyAlignment="1" applyProtection="1">
      <alignment horizontal="right" vertical="center" shrinkToFit="1"/>
      <protection locked="0"/>
    </xf>
    <xf numFmtId="177" fontId="28" fillId="8" borderId="140" xfId="31" applyNumberFormat="1" applyFont="1" applyFill="1" applyBorder="1" applyAlignment="1" applyProtection="1">
      <alignment horizontal="right" vertical="center" shrinkToFit="1"/>
      <protection locked="0"/>
    </xf>
    <xf numFmtId="177" fontId="28" fillId="8" borderId="109" xfId="31" applyNumberFormat="1" applyFont="1" applyFill="1" applyBorder="1" applyAlignment="1" applyProtection="1">
      <alignment horizontal="right" vertical="center" shrinkToFit="1"/>
      <protection locked="0"/>
    </xf>
    <xf numFmtId="177" fontId="28" fillId="8" borderId="114" xfId="31" applyNumberFormat="1" applyFont="1" applyFill="1" applyBorder="1" applyAlignment="1" applyProtection="1">
      <alignment horizontal="right" vertical="center" shrinkToFit="1"/>
      <protection locked="0"/>
    </xf>
    <xf numFmtId="177" fontId="28" fillId="0" borderId="109" xfId="29" applyNumberFormat="1" applyFont="1" applyFill="1" applyBorder="1" applyAlignment="1" applyProtection="1">
      <alignment horizontal="right" vertical="center" shrinkToFit="1"/>
      <protection locked="0"/>
    </xf>
    <xf numFmtId="177" fontId="28" fillId="8" borderId="113" xfId="29" applyNumberFormat="1" applyFont="1" applyFill="1" applyBorder="1" applyAlignment="1" applyProtection="1">
      <alignment horizontal="right" vertical="center" shrinkToFit="1"/>
      <protection locked="0"/>
    </xf>
    <xf numFmtId="177" fontId="28" fillId="8" borderId="109" xfId="29" applyNumberFormat="1" applyFont="1" applyFill="1" applyBorder="1" applyAlignment="1" applyProtection="1">
      <alignment horizontal="right" vertical="center" shrinkToFit="1"/>
      <protection locked="0"/>
    </xf>
    <xf numFmtId="193" fontId="28" fillId="8" borderId="109" xfId="29" applyNumberFormat="1" applyFont="1" applyFill="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0" fontId="26" fillId="0" borderId="105" xfId="32" applyFont="1" applyBorder="1" applyAlignment="1" applyProtection="1">
      <alignment horizontal="left" vertical="center" wrapText="1" shrinkToFit="1"/>
      <protection locked="0"/>
    </xf>
    <xf numFmtId="0" fontId="26" fillId="0" borderId="106" xfId="32" applyFont="1" applyBorder="1" applyAlignment="1" applyProtection="1">
      <alignment horizontal="left" vertical="center" shrinkToFit="1"/>
      <protection locked="0"/>
    </xf>
    <xf numFmtId="0" fontId="26" fillId="0" borderId="107" xfId="32"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95" xfId="29" applyNumberFormat="1" applyFont="1" applyFill="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8" xfId="29" applyNumberFormat="1" applyFont="1" applyFill="1" applyBorder="1" applyAlignment="1" applyProtection="1">
      <alignment horizontal="right" vertical="center" shrinkToFit="1"/>
      <protection locked="0"/>
    </xf>
    <xf numFmtId="177" fontId="25" fillId="0" borderId="109" xfId="29" applyNumberFormat="1" applyFont="1" applyFill="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8"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0" fontId="1" fillId="0" borderId="34" xfId="33" applyFont="1" applyFill="1" applyBorder="1" applyAlignment="1" applyProtection="1">
      <alignment horizontal="left" vertical="top"/>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6"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34" fillId="0" borderId="34" xfId="33" applyFont="1" applyFill="1" applyBorder="1" applyAlignment="1" applyProtection="1">
      <alignment horizontal="left" vertical="top"/>
      <protection locked="0"/>
    </xf>
    <xf numFmtId="0" fontId="34"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15037</c:v>
                </c:pt>
                <c:pt idx="1">
                  <c:v>14597</c:v>
                </c:pt>
                <c:pt idx="2">
                  <c:v>14091</c:v>
                </c:pt>
                <c:pt idx="3">
                  <c:v>13642</c:v>
                </c:pt>
                <c:pt idx="4">
                  <c:v>14936</c:v>
                </c:pt>
              </c:numCache>
            </c:numRef>
          </c:val>
          <c:smooth val="0"/>
        </c:ser>
        <c:dLbls>
          <c:showLegendKey val="0"/>
          <c:showVal val="0"/>
          <c:showCatName val="0"/>
          <c:showSerName val="0"/>
          <c:showPercent val="0"/>
          <c:showBubbleSize val="0"/>
        </c:dLbls>
        <c:marker val="1"/>
        <c:smooth val="0"/>
        <c:axId val="341143680"/>
        <c:axId val="341141720"/>
      </c:lineChart>
      <c:catAx>
        <c:axId val="34114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141720"/>
        <c:crosses val="autoZero"/>
        <c:auto val="1"/>
        <c:lblAlgn val="ctr"/>
        <c:lblOffset val="100"/>
        <c:tickLblSkip val="1"/>
        <c:tickMarkSkip val="1"/>
        <c:noMultiLvlLbl val="0"/>
      </c:catAx>
      <c:valAx>
        <c:axId val="341141720"/>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9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14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30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0.38</c:v>
                </c:pt>
                <c:pt idx="1">
                  <c:v>0.28999999999999998</c:v>
                </c:pt>
                <c:pt idx="2">
                  <c:v>0.52</c:v>
                </c:pt>
                <c:pt idx="3">
                  <c:v>0.55000000000000004</c:v>
                </c:pt>
                <c:pt idx="4">
                  <c:v>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2.93</c:v>
                </c:pt>
                <c:pt idx="1">
                  <c:v>0.48</c:v>
                </c:pt>
                <c:pt idx="2">
                  <c:v>5.0199999999999996</c:v>
                </c:pt>
                <c:pt idx="3">
                  <c:v>5.25</c:v>
                </c:pt>
                <c:pt idx="4">
                  <c:v>5.1100000000000003</c:v>
                </c:pt>
              </c:numCache>
            </c:numRef>
          </c:val>
        </c:ser>
        <c:dLbls>
          <c:showLegendKey val="0"/>
          <c:showVal val="0"/>
          <c:showCatName val="0"/>
          <c:showSerName val="0"/>
          <c:showPercent val="0"/>
          <c:showBubbleSize val="0"/>
        </c:dLbls>
        <c:gapWidth val="250"/>
        <c:overlap val="100"/>
        <c:axId val="336823784"/>
        <c:axId val="10592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-0.38</c:v>
                </c:pt>
                <c:pt idx="1">
                  <c:v>-2.46</c:v>
                </c:pt>
                <c:pt idx="2">
                  <c:v>4.78</c:v>
                </c:pt>
                <c:pt idx="3">
                  <c:v>0.36</c:v>
                </c:pt>
                <c:pt idx="4">
                  <c:v>0.01</c:v>
                </c:pt>
              </c:numCache>
            </c:numRef>
          </c:val>
          <c:smooth val="0"/>
        </c:ser>
        <c:dLbls>
          <c:showLegendKey val="0"/>
          <c:showVal val="0"/>
          <c:showCatName val="0"/>
          <c:showSerName val="0"/>
          <c:showPercent val="0"/>
          <c:showBubbleSize val="0"/>
        </c:dLbls>
        <c:marker val="1"/>
        <c:smooth val="0"/>
        <c:axId val="336823784"/>
        <c:axId val="105925680"/>
      </c:lineChart>
      <c:catAx>
        <c:axId val="33682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25680"/>
        <c:crosses val="autoZero"/>
        <c:auto val="1"/>
        <c:lblAlgn val="ctr"/>
        <c:lblOffset val="100"/>
        <c:tickLblSkip val="1"/>
        <c:tickMarkSkip val="1"/>
        <c:noMultiLvlLbl val="0"/>
      </c:catAx>
      <c:valAx>
        <c:axId val="10592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82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1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公営競技収益配分金等管理会計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0.16</c:v>
                </c:pt>
                <c:pt idx="4">
                  <c:v>#N/A</c:v>
                </c:pt>
                <c:pt idx="5">
                  <c:v>0.16</c:v>
                </c:pt>
                <c:pt idx="6">
                  <c:v>#N/A</c:v>
                </c:pt>
                <c:pt idx="7">
                  <c:v>0.14000000000000001</c:v>
                </c:pt>
                <c:pt idx="8">
                  <c:v>#N/A</c:v>
                </c:pt>
                <c:pt idx="9">
                  <c:v>0.15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0.28000000000000003</c:v>
                </c:pt>
                <c:pt idx="4">
                  <c:v>#N/A</c:v>
                </c:pt>
                <c:pt idx="5">
                  <c:v>0.52</c:v>
                </c:pt>
                <c:pt idx="6">
                  <c:v>#N/A</c:v>
                </c:pt>
                <c:pt idx="7">
                  <c:v>0.55000000000000004</c:v>
                </c:pt>
                <c:pt idx="8">
                  <c:v>#N/A</c:v>
                </c:pt>
                <c:pt idx="9">
                  <c:v>0.5</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c:v>
                </c:pt>
                <c:pt idx="2">
                  <c:v>#N/A</c:v>
                </c:pt>
                <c:pt idx="3">
                  <c:v>1.62</c:v>
                </c:pt>
                <c:pt idx="4">
                  <c:v>#N/A</c:v>
                </c:pt>
                <c:pt idx="5">
                  <c:v>1.68</c:v>
                </c:pt>
                <c:pt idx="6">
                  <c:v>#N/A</c:v>
                </c:pt>
                <c:pt idx="7">
                  <c:v>1.52</c:v>
                </c:pt>
                <c:pt idx="8">
                  <c:v>#N/A</c:v>
                </c:pt>
                <c:pt idx="9">
                  <c:v>1.29</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1.34</c:v>
                </c:pt>
                <c:pt idx="2">
                  <c:v>#N/A</c:v>
                </c:pt>
                <c:pt idx="3">
                  <c:v>1.01</c:v>
                </c:pt>
                <c:pt idx="4">
                  <c:v>#N/A</c:v>
                </c:pt>
                <c:pt idx="5">
                  <c:v>1.41</c:v>
                </c:pt>
                <c:pt idx="6">
                  <c:v>#N/A</c:v>
                </c:pt>
                <c:pt idx="7">
                  <c:v>1.48</c:v>
                </c:pt>
                <c:pt idx="8">
                  <c:v>#N/A</c:v>
                </c:pt>
                <c:pt idx="9">
                  <c:v>1.9</c:v>
                </c:pt>
              </c:numCache>
            </c:numRef>
          </c:val>
        </c:ser>
        <c:ser>
          <c:idx val="8"/>
          <c:order val="8"/>
          <c:tx>
            <c:strRef>
              <c:f>データシート!$A$35</c:f>
              <c:strCache>
                <c:ptCount val="1"/>
                <c:pt idx="0">
                  <c:v>公営企業資金等運用事業会計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1.58</c:v>
                </c:pt>
                <c:pt idx="2">
                  <c:v>#N/A</c:v>
                </c:pt>
                <c:pt idx="3">
                  <c:v>1.66</c:v>
                </c:pt>
                <c:pt idx="4">
                  <c:v>#N/A</c:v>
                </c:pt>
                <c:pt idx="5">
                  <c:v>2.33</c:v>
                </c:pt>
                <c:pt idx="6">
                  <c:v>#N/A</c:v>
                </c:pt>
                <c:pt idx="7">
                  <c:v>2.31</c:v>
                </c:pt>
                <c:pt idx="8">
                  <c:v>#N/A</c:v>
                </c:pt>
                <c:pt idx="9">
                  <c:v>2.04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0.06</c:v>
                </c:pt>
                <c:pt idx="2">
                  <c:v>#N/A</c:v>
                </c:pt>
                <c:pt idx="3">
                  <c:v>0.06</c:v>
                </c:pt>
                <c:pt idx="4">
                  <c:v>#N/A</c:v>
                </c:pt>
                <c:pt idx="5">
                  <c:v>0.06</c:v>
                </c:pt>
                <c:pt idx="6">
                  <c:v>#N/A</c:v>
                </c:pt>
                <c:pt idx="7">
                  <c:v>0.04</c:v>
                </c:pt>
                <c:pt idx="8">
                  <c:v>#N/A</c:v>
                </c:pt>
                <c:pt idx="9">
                  <c:v>0</c:v>
                </c:pt>
              </c:numCache>
            </c:numRef>
          </c:val>
        </c:ser>
        <c:dLbls>
          <c:showLegendKey val="0"/>
          <c:showVal val="0"/>
          <c:showCatName val="0"/>
          <c:showSerName val="0"/>
          <c:showPercent val="0"/>
          <c:showBubbleSize val="0"/>
        </c:dLbls>
        <c:gapWidth val="150"/>
        <c:overlap val="100"/>
        <c:axId val="105929992"/>
        <c:axId val="105924896"/>
      </c:barChart>
      <c:catAx>
        <c:axId val="10592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24896"/>
        <c:crosses val="autoZero"/>
        <c:auto val="1"/>
        <c:lblAlgn val="ctr"/>
        <c:lblOffset val="100"/>
        <c:tickLblSkip val="1"/>
        <c:tickMarkSkip val="1"/>
        <c:noMultiLvlLbl val="0"/>
      </c:catAx>
      <c:valAx>
        <c:axId val="10592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29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9033E-2"/>
          <c:y val="8.7976539589442848E-2"/>
          <c:w val="0.89833324079142585"/>
          <c:h val="0.639296187683288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153369</c:v>
                </c:pt>
                <c:pt idx="5">
                  <c:v>159627</c:v>
                </c:pt>
                <c:pt idx="8">
                  <c:v>164822</c:v>
                </c:pt>
                <c:pt idx="11">
                  <c:v>169145</c:v>
                </c:pt>
                <c:pt idx="14">
                  <c:v>174897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4629</c:v>
                </c:pt>
                <c:pt idx="3">
                  <c:v>4314</c:v>
                </c:pt>
                <c:pt idx="6">
                  <c:v>3683</c:v>
                </c:pt>
                <c:pt idx="9">
                  <c:v>3384</c:v>
                </c:pt>
                <c:pt idx="12">
                  <c:v>3131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1076</c:v>
                </c:pt>
                <c:pt idx="3">
                  <c:v>1000</c:v>
                </c:pt>
                <c:pt idx="6">
                  <c:v>926</c:v>
                </c:pt>
                <c:pt idx="9">
                  <c:v>838</c:v>
                </c:pt>
                <c:pt idx="12">
                  <c:v>720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4360</c:v>
                </c:pt>
                <c:pt idx="3">
                  <c:v>4591</c:v>
                </c:pt>
                <c:pt idx="6">
                  <c:v>3993</c:v>
                </c:pt>
                <c:pt idx="9">
                  <c:v>4396</c:v>
                </c:pt>
                <c:pt idx="12">
                  <c:v>3924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149612</c:v>
                </c:pt>
                <c:pt idx="3">
                  <c:v>153587</c:v>
                </c:pt>
                <c:pt idx="6">
                  <c:v>154267</c:v>
                </c:pt>
                <c:pt idx="9">
                  <c:v>155043</c:v>
                </c:pt>
                <c:pt idx="12">
                  <c:v>154179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11476</c:v>
                </c:pt>
                <c:pt idx="3">
                  <c:v>16645</c:v>
                </c:pt>
                <c:pt idx="6">
                  <c:v>33370</c:v>
                </c:pt>
                <c:pt idx="9">
                  <c:v>38931</c:v>
                </c:pt>
                <c:pt idx="12">
                  <c:v>31171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105450</c:v>
                </c:pt>
                <c:pt idx="3">
                  <c:v>106053</c:v>
                </c:pt>
                <c:pt idx="6">
                  <c:v>113481</c:v>
                </c:pt>
                <c:pt idx="9">
                  <c:v>123715</c:v>
                </c:pt>
                <c:pt idx="12">
                  <c:v>120768</c:v>
                </c:pt>
              </c:numCache>
            </c:numRef>
          </c:val>
        </c:ser>
        <c:dLbls>
          <c:showLegendKey val="0"/>
          <c:showVal val="0"/>
          <c:showCatName val="0"/>
          <c:showSerName val="0"/>
          <c:showPercent val="0"/>
          <c:showBubbleSize val="0"/>
        </c:dLbls>
        <c:gapWidth val="100"/>
        <c:overlap val="100"/>
        <c:axId val="335868688"/>
        <c:axId val="33586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123234</c:v>
                </c:pt>
                <c:pt idx="2">
                  <c:v>#N/A</c:v>
                </c:pt>
                <c:pt idx="3">
                  <c:v>#N/A</c:v>
                </c:pt>
                <c:pt idx="4">
                  <c:v>126563</c:v>
                </c:pt>
                <c:pt idx="5">
                  <c:v>#N/A</c:v>
                </c:pt>
                <c:pt idx="6">
                  <c:v>#N/A</c:v>
                </c:pt>
                <c:pt idx="7">
                  <c:v>144898</c:v>
                </c:pt>
                <c:pt idx="8">
                  <c:v>#N/A</c:v>
                </c:pt>
                <c:pt idx="9">
                  <c:v>#N/A</c:v>
                </c:pt>
                <c:pt idx="10">
                  <c:v>157162</c:v>
                </c:pt>
                <c:pt idx="11">
                  <c:v>#N/A</c:v>
                </c:pt>
                <c:pt idx="12">
                  <c:v>#N/A</c:v>
                </c:pt>
                <c:pt idx="13">
                  <c:v>138996</c:v>
                </c:pt>
                <c:pt idx="14">
                  <c:v>#N/A</c:v>
                </c:pt>
              </c:numCache>
            </c:numRef>
          </c:val>
          <c:smooth val="0"/>
        </c:ser>
        <c:dLbls>
          <c:showLegendKey val="0"/>
          <c:showVal val="0"/>
          <c:showCatName val="0"/>
          <c:showSerName val="0"/>
          <c:showPercent val="0"/>
          <c:showBubbleSize val="0"/>
        </c:dLbls>
        <c:marker val="1"/>
        <c:smooth val="0"/>
        <c:axId val="335868688"/>
        <c:axId val="335867904"/>
      </c:lineChart>
      <c:catAx>
        <c:axId val="33586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867904"/>
        <c:crosses val="autoZero"/>
        <c:auto val="1"/>
        <c:lblAlgn val="ctr"/>
        <c:lblOffset val="100"/>
        <c:tickLblSkip val="1"/>
        <c:tickMarkSkip val="1"/>
        <c:noMultiLvlLbl val="0"/>
      </c:catAx>
      <c:valAx>
        <c:axId val="33586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86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743E-2"/>
          <c:y val="8.6257433093237704E-2"/>
          <c:w val="0.86922190547553568"/>
          <c:h val="0.589182127738549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1975808</c:v>
                </c:pt>
                <c:pt idx="5">
                  <c:v>2126140</c:v>
                </c:pt>
                <c:pt idx="8">
                  <c:v>2284369</c:v>
                </c:pt>
                <c:pt idx="11">
                  <c:v>2392739</c:v>
                </c:pt>
                <c:pt idx="14">
                  <c:v>2410432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131694</c:v>
                </c:pt>
                <c:pt idx="5">
                  <c:v>130998</c:v>
                </c:pt>
                <c:pt idx="8">
                  <c:v>133588</c:v>
                </c:pt>
                <c:pt idx="11">
                  <c:v>128078</c:v>
                </c:pt>
                <c:pt idx="14">
                  <c:v>115142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560798</c:v>
                </c:pt>
                <c:pt idx="5">
                  <c:v>536838</c:v>
                </c:pt>
                <c:pt idx="8">
                  <c:v>582809</c:v>
                </c:pt>
                <c:pt idx="11">
                  <c:v>640582</c:v>
                </c:pt>
                <c:pt idx="14">
                  <c:v>667619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3404</c:v>
                </c:pt>
                <c:pt idx="3">
                  <c:v>3164</c:v>
                </c:pt>
                <c:pt idx="6">
                  <c:v>2588</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12515</c:v>
                </c:pt>
                <c:pt idx="3">
                  <c:v>11983</c:v>
                </c:pt>
                <c:pt idx="6">
                  <c:v>12270</c:v>
                </c:pt>
                <c:pt idx="9">
                  <c:v>12070</c:v>
                </c:pt>
                <c:pt idx="12">
                  <c:v>11709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689763</c:v>
                </c:pt>
                <c:pt idx="3">
                  <c:v>659064</c:v>
                </c:pt>
                <c:pt idx="6">
                  <c:v>587961</c:v>
                </c:pt>
                <c:pt idx="9">
                  <c:v>537849</c:v>
                </c:pt>
                <c:pt idx="12">
                  <c:v>529962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4324</c:v>
                </c:pt>
                <c:pt idx="3">
                  <c:v>3480</c:v>
                </c:pt>
                <c:pt idx="6">
                  <c:v>2681</c:v>
                </c:pt>
                <c:pt idx="9">
                  <c:v>1941</c:v>
                </c:pt>
                <c:pt idx="12">
                  <c:v>1290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44697</c:v>
                </c:pt>
                <c:pt idx="3">
                  <c:v>42318</c:v>
                </c:pt>
                <c:pt idx="6">
                  <c:v>40237</c:v>
                </c:pt>
                <c:pt idx="9">
                  <c:v>37507</c:v>
                </c:pt>
                <c:pt idx="12">
                  <c:v>34916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34244</c:v>
                </c:pt>
                <c:pt idx="3">
                  <c:v>30827</c:v>
                </c:pt>
                <c:pt idx="6">
                  <c:v>27860</c:v>
                </c:pt>
                <c:pt idx="9">
                  <c:v>25119</c:v>
                </c:pt>
                <c:pt idx="12">
                  <c:v>22565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4040415</c:v>
                </c:pt>
                <c:pt idx="3">
                  <c:v>4178464</c:v>
                </c:pt>
                <c:pt idx="6">
                  <c:v>4248705</c:v>
                </c:pt>
                <c:pt idx="9">
                  <c:v>4280180</c:v>
                </c:pt>
                <c:pt idx="12">
                  <c:v>4251894</c:v>
                </c:pt>
              </c:numCache>
            </c:numRef>
          </c:val>
        </c:ser>
        <c:dLbls>
          <c:showLegendKey val="0"/>
          <c:showVal val="0"/>
          <c:showCatName val="0"/>
          <c:showSerName val="0"/>
          <c:showPercent val="0"/>
          <c:showBubbleSize val="0"/>
        </c:dLbls>
        <c:gapWidth val="100"/>
        <c:overlap val="100"/>
        <c:axId val="336068024"/>
        <c:axId val="22659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2161062</c:v>
                </c:pt>
                <c:pt idx="2">
                  <c:v>#N/A</c:v>
                </c:pt>
                <c:pt idx="3">
                  <c:v>#N/A</c:v>
                </c:pt>
                <c:pt idx="4">
                  <c:v>2135323</c:v>
                </c:pt>
                <c:pt idx="5">
                  <c:v>#N/A</c:v>
                </c:pt>
                <c:pt idx="6">
                  <c:v>#N/A</c:v>
                </c:pt>
                <c:pt idx="7">
                  <c:v>1921536</c:v>
                </c:pt>
                <c:pt idx="8">
                  <c:v>#N/A</c:v>
                </c:pt>
                <c:pt idx="9">
                  <c:v>#N/A</c:v>
                </c:pt>
                <c:pt idx="10">
                  <c:v>1733266</c:v>
                </c:pt>
                <c:pt idx="11">
                  <c:v>#N/A</c:v>
                </c:pt>
                <c:pt idx="12">
                  <c:v>#N/A</c:v>
                </c:pt>
                <c:pt idx="13">
                  <c:v>1659143</c:v>
                </c:pt>
                <c:pt idx="14">
                  <c:v>#N/A</c:v>
                </c:pt>
              </c:numCache>
            </c:numRef>
          </c:val>
          <c:smooth val="0"/>
        </c:ser>
        <c:dLbls>
          <c:showLegendKey val="0"/>
          <c:showVal val="0"/>
          <c:showCatName val="0"/>
          <c:showSerName val="0"/>
          <c:showPercent val="0"/>
          <c:showBubbleSize val="0"/>
        </c:dLbls>
        <c:marker val="1"/>
        <c:smooth val="0"/>
        <c:axId val="336068024"/>
        <c:axId val="226593088"/>
      </c:lineChart>
      <c:catAx>
        <c:axId val="33606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593088"/>
        <c:crosses val="autoZero"/>
        <c:auto val="1"/>
        <c:lblAlgn val="ctr"/>
        <c:lblOffset val="100"/>
        <c:tickLblSkip val="1"/>
        <c:tickMarkSkip val="1"/>
        <c:noMultiLvlLbl val="0"/>
      </c:catAx>
      <c:valAx>
        <c:axId val="22659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06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1"/>
          <c:y val="4.9232005384860722E-2"/>
          <c:w val="0.85776160330282802"/>
          <c:h val="0.77957208266474864"/>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{6DFF2F6E-4527-4800-AE70-2A4973B9B69C}</c15:txfldGUID>
                      <c15:f>[1]公会計指標分析・財政指標組合せ分析表!$K$50</c15:f>
                      <c15:dlblFieldTableCache>
                        <c:ptCount val="1"/>
                        <c:pt idx="0">
                          <c:v>H23</c:v>
                        </c:pt>
                      </c15:dlblFieldTableCache>
                    </c15:dlblFTEntry>
                  </c15:dlblFieldTable>
                  <c15:showDataLabelsRange val="0"/>
                </c:ext>
              </c:extLst>
            </c:dLbl>
            <c:dLbl>
              <c:idx val="1"/>
              <c:tx>
                <c:strRef>
                  <c:f>[1]公会計指標分析・財政指標組合せ分析表!$L$50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{1E4BB57A-5784-4892-8D09-CC851DD14EAC}</c15:txfldGUID>
                      <c15:f>[1]公会計指標分析・財政指標組合せ分析表!$L$50</c15:f>
                      <c15:dlblFieldTableCache>
                        <c:ptCount val="1"/>
                        <c:pt idx="0">
                          <c:v>H24</c:v>
                        </c:pt>
                      </c15:dlblFieldTableCache>
                    </c15:dlblFTEntry>
                  </c15:dlblFieldTable>
                  <c15:showDataLabelsRange val="0"/>
                </c:ext>
              </c:extLst>
            </c:dLbl>
            <c:dLbl>
              <c:idx val="2"/>
              <c:tx>
                <c:strRef>
                  <c:f>[1]公会計指標分析・財政指標組合せ分析表!$M$50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{50EDD432-28DD-4A54-BA19-CD3DE411E625}</c15:txfldGUID>
                      <c15:f>[1]公会計指標分析・財政指標組合せ分析表!$M$50</c15:f>
                      <c15:dlblFieldTableCache>
                        <c:ptCount val="1"/>
                        <c:pt idx="0">
                          <c:v>H25</c:v>
                        </c:pt>
                      </c15:dlblFieldTableCache>
                    </c15:dlblFTEntry>
                  </c15:dlblFieldTable>
                  <c15:showDataLabelsRange val="0"/>
                </c:ext>
              </c:extLst>
            </c:dLbl>
            <c:dLbl>
              <c:idx val="3"/>
              <c:tx>
                <c:strRef>
                  <c:f>[1]公会計指標分析・財政指標組合せ分析表!$N$50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{F562FE0D-E498-44B3-A6C3-C8C4B94BC5C4}</c15:txfldGUID>
                      <c15:f>[1]公会計指標分析・財政指標組合せ分析表!$N$50</c15:f>
                      <c15:dlblFieldTableCache>
                        <c:ptCount val="1"/>
                        <c:pt idx="0">
                          <c:v>H26</c:v>
                        </c:pt>
                      </c15:dlblFieldTableCache>
                    </c15:dlblFTEntry>
                  </c15:dlblFieldTable>
                  <c15:showDataLabelsRange val="0"/>
                </c:ext>
              </c:extLst>
            </c:dLbl>
            <c:dLbl>
              <c:idx val="4"/>
              <c:tx>
                <c:strRef>
                  <c:f>[1]公会計指標分析・財政指標組合せ分析表!$O$50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{FB3DB9C3-BE73-4270-87C7-EF70E1C05C97}</c15:txfldGUID>
                      <c15:f>[1]公会計指標分析・財政指標組合せ分析表!$O$50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[1]公会計指標分析・財政指標組合せ分析表!$K$53:$O$53</c:f>
              <c:numCache>
                <c:formatCode>General</c:formatCode>
                <c:ptCount val="5"/>
              </c:numCache>
            </c:numRef>
          </c:xVal>
          <c:yVal>
            <c:numRef>
              <c:f>[1]公会計指標分析・財政指標組合せ分析表!$K$51:$O$51</c:f>
              <c:numCache>
                <c:formatCode>General</c:formatCode>
                <c:ptCount val="5"/>
              </c:numCache>
            </c:numRef>
          </c:yVal>
          <c:smooth val="0"/>
        </c:ser>
        <c:ser>
          <c:idx val="1"/>
          <c:order val="1"/>
          <c:tx>
            <c:strRef>
              <c:f>[1]公会計指標分析・財政指標組合せ分析表!$G$55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{8A85F3C8-A9BA-4125-AFDE-EAF43956EB7F}</c15:txfldGUID>
                      <c15:f>[1]公会計指標分析・財政指標組合せ分析表!$K$50</c15:f>
                      <c15:dlblFieldTableCache>
                        <c:ptCount val="1"/>
                        <c:pt idx="0">
                          <c:v>H23</c:v>
                        </c:pt>
                      </c15:dlblFieldTableCache>
                    </c15:dlblFTEntry>
                  </c15:dlblFieldTable>
                  <c15:showDataLabelsRange val="0"/>
                </c:ext>
              </c:extLst>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{08E5437C-C6AC-4C97-939B-0DB971B49986}</c15:txfldGUID>
                      <c15:f>[1]公会計指標分析・財政指標組合せ分析表!$L$50</c15:f>
                      <c15:dlblFieldTableCache>
                        <c:ptCount val="1"/>
                        <c:pt idx="0">
                          <c:v>H24</c:v>
                        </c:pt>
                      </c15:dlblFieldTableCache>
                    </c15:dlblFTEntry>
                  </c15:dlblFieldTable>
                  <c15:showDataLabelsRange val="0"/>
                </c:ext>
              </c:extLst>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{57C072C0-DE4D-4B52-A3AC-A4E1A12BE1E8}</c15:txfldGUID>
                      <c15:f>[1]公会計指標分析・財政指標組合せ分析表!$M$50</c15:f>
                      <c15:dlblFieldTableCache>
                        <c:ptCount val="1"/>
                        <c:pt idx="0">
                          <c:v>H25</c:v>
                        </c:pt>
                      </c15:dlblFieldTableCache>
                    </c15:dlblFTEntry>
                  </c15:dlblFieldTable>
                  <c15:showDataLabelsRange val="0"/>
                </c:ext>
              </c:extLst>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{5F96595E-5AB8-4740-8DD7-DEB0EF1A605F}</c15:txfldGUID>
                      <c15:f>[1]公会計指標分析・財政指標組合せ分析表!$N$50</c15:f>
                      <c15:dlblFieldTableCache>
                        <c:ptCount val="1"/>
                        <c:pt idx="0">
                          <c:v>H26</c:v>
                        </c:pt>
                      </c15:dlblFieldTableCache>
                    </c15:dlblFTEntry>
                  </c15:dlblFieldTable>
                  <c15:showDataLabelsRange val="0"/>
                </c:ext>
              </c:extLst>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{27871EFD-5909-44F9-A398-C2C7BEB2AE70}</c15:txfldGUID>
                      <c15:f>[1]公会計指標分析・財政指標組合せ分析表!$O$50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[1]公会計指標分析・財政指標組合せ分析表!$K$57:$O$57</c:f>
              <c:numCache>
                <c:formatCode>General</c:formatCode>
                <c:ptCount val="5"/>
              </c:numCache>
            </c:numRef>
          </c:xVal>
          <c:yVal>
            <c:numRef>
              <c:f>[1]公会計指標分析・財政指標組合せ分析表!$K$55:$O$55</c:f>
              <c:numCache>
                <c:formatCode>General</c:formatCode>
                <c:ptCount val="5"/>
              </c:numCache>
            </c:numRef>
          </c:yVal>
          <c:smooth val="0"/>
        </c:ser>
        <c:dLbls>
          <c:showLegendKey val="0"/>
          <c:showVal val="1"/>
          <c:showCatName val="0"/>
          <c:showSerName val="0"/>
          <c:showPercent val="0"/>
          <c:showBubbleSize val="0"/>
        </c:dLbls>
        <c:axId val="335234104"/>
        <c:axId val="335234496"/>
      </c:scatterChart>
      <c:valAx>
        <c:axId val="335234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901"/>
              <c:y val="0.907929515873884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234496"/>
        <c:crosses val="autoZero"/>
        <c:crossBetween val="midCat"/>
      </c:valAx>
      <c:valAx>
        <c:axId val="335234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23410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95"/>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{DBB6E153-9304-4539-B57D-90514D38637F}</c15:txfldGUID>
                      <c15:f>[1]公会計指標分析・財政指標組合せ分析表!$K$72</c15:f>
                      <c15:dlblFieldTableCache>
                        <c:ptCount val="1"/>
                        <c:pt idx="0">
                          <c:v>H23</c:v>
                        </c:pt>
                      </c15:dlblFieldTableCache>
                    </c15:dlblFTEntry>
                  </c15:dlblFieldTable>
                  <c15:showDataLabelsRange val="0"/>
                </c:ext>
              </c:extLst>
            </c:dLbl>
            <c:dLbl>
              <c:idx val="1"/>
              <c:tx>
                <c:strRef>
                  <c:f>[1]公会計指標分析・財政指標組合せ分析表!$L$72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{7163DF27-1D44-4387-9E96-5FA1B5321108}</c15:txfldGUID>
                      <c15:f>[1]公会計指標分析・財政指標組合せ分析表!$L$72</c15:f>
                      <c15:dlblFieldTableCache>
                        <c:ptCount val="1"/>
                        <c:pt idx="0">
                          <c:v>H24</c:v>
                        </c:pt>
                      </c15:dlblFieldTableCache>
                    </c15:dlblFTEntry>
                  </c15:dlblFieldTable>
                  <c15:showDataLabelsRange val="0"/>
                </c:ext>
              </c:extLst>
            </c:dLbl>
            <c:dLbl>
              <c:idx val="2"/>
              <c:tx>
                <c:strRef>
                  <c:f>[1]公会計指標分析・財政指標組合せ分析表!$M$72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{20C71D68-BE68-4E6A-9A83-2B54DD0181B5}</c15:txfldGUID>
                      <c15:f>[1]公会計指標分析・財政指標組合せ分析表!$M$72</c15:f>
                      <c15:dlblFieldTableCache>
                        <c:ptCount val="1"/>
                        <c:pt idx="0">
                          <c:v>H25</c:v>
                        </c:pt>
                      </c15:dlblFieldTableCache>
                    </c15:dlblFTEntry>
                  </c15:dlblFieldTable>
                  <c15:showDataLabelsRange val="0"/>
                </c:ext>
              </c:extLst>
            </c:dLbl>
            <c:dLbl>
              <c:idx val="3"/>
              <c:tx>
                <c:strRef>
                  <c:f>[1]公会計指標分析・財政指標組合せ分析表!$N$72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{C491036F-CAD7-44D7-9ED9-C6CC721641F4}</c15:txfldGUID>
                      <c15:f>[1]公会計指標分析・財政指標組合せ分析表!$N$72</c15:f>
                      <c15:dlblFieldTableCache>
                        <c:ptCount val="1"/>
                        <c:pt idx="0">
                          <c:v>H26</c:v>
                        </c:pt>
                      </c15:dlblFieldTableCache>
                    </c15:dlblFTEntry>
                  </c15:dlblFieldTable>
                  <c15:showDataLabelsRange val="0"/>
                </c:ext>
              </c:extLst>
            </c:dLbl>
            <c:dLbl>
              <c:idx val="4"/>
              <c:tx>
                <c:strRef>
                  <c:f>[1]公会計指標分析・財政指標組合せ分析表!$O$72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{E93665E1-D36B-4B55-9E66-C235613A4AF4}</c15:txfldGUID>
                      <c15:f>[1]公会計指標分析・財政指標組合せ分析表!$O$72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10.3</c:v>
                </c:pt>
                <c:pt idx="1">
                  <c:v>10.6</c:v>
                </c:pt>
                <c:pt idx="2">
                  <c:v>11.1</c:v>
                </c:pt>
                <c:pt idx="3">
                  <c:v>11.9</c:v>
                </c:pt>
                <c:pt idx="4">
                  <c:v>12</c:v>
                </c:pt>
              </c:numCache>
            </c:numRef>
          </c:xVal>
          <c:yVal>
            <c:numRef>
              <c:f>[1]公会計指標分析・財政指標組合せ分析表!$K$73:$O$73</c:f>
              <c:numCache>
                <c:formatCode>General</c:formatCode>
                <c:ptCount val="5"/>
                <c:pt idx="0">
                  <c:v>185.1</c:v>
                </c:pt>
                <c:pt idx="1">
                  <c:v>178.8</c:v>
                </c:pt>
                <c:pt idx="2">
                  <c:v>161.4</c:v>
                </c:pt>
                <c:pt idx="3">
                  <c:v>142.9</c:v>
                </c:pt>
                <c:pt idx="4">
                  <c:v>132.30000000000001</c:v>
                </c:pt>
              </c:numCache>
            </c:numRef>
          </c:yVal>
          <c:smooth val="0"/>
        </c:ser>
        <c:ser>
          <c:idx val="1"/>
          <c:order val="1"/>
          <c:tx>
            <c:strRef>
              <c:f>[1]公会計指標分析・財政指標組合せ分析表!$G$77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{0AAE83E6-BD77-4BD6-A967-D11997E19953}</c15:txfldGUID>
                      <c15:f>[1]公会計指標分析・財政指標組合せ分析表!$K$72</c15:f>
                      <c15:dlblFieldTableCache>
                        <c:ptCount val="1"/>
                        <c:pt idx="0">
                          <c:v>H23</c:v>
                        </c:pt>
                      </c15:dlblFieldTableCache>
                    </c15:dlblFTEntry>
                  </c15:dlblFieldTable>
                  <c15:showDataLabelsRange val="0"/>
                </c:ext>
              </c:extLst>
            </c:dLbl>
            <c:dLbl>
              <c:idx val="1"/>
              <c:tx>
                <c:strRef>
                  <c:f>[1]公会計指標分析・財政指標組合せ分析表!$L$72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{7A5F4A95-AB2E-46C5-886E-79D07E19DD9B}</c15:txfldGUID>
                      <c15:f>[1]公会計指標分析・財政指標組合せ分析表!$L$72</c15:f>
                      <c15:dlblFieldTableCache>
                        <c:ptCount val="1"/>
                        <c:pt idx="0">
                          <c:v>H24</c:v>
                        </c:pt>
                      </c15:dlblFieldTableCache>
                    </c15:dlblFTEntry>
                  </c15:dlblFieldTable>
                  <c15:showDataLabelsRange val="0"/>
                </c:ext>
              </c:extLst>
            </c:dLbl>
            <c:dLbl>
              <c:idx val="2"/>
              <c:tx>
                <c:strRef>
                  <c:f>[1]公会計指標分析・財政指標組合せ分析表!$M$72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{A26F792C-31FF-4888-A98A-251797A460E1}</c15:txfldGUID>
                      <c15:f>[1]公会計指標分析・財政指標組合せ分析表!$M$72</c15:f>
                      <c15:dlblFieldTableCache>
                        <c:ptCount val="1"/>
                        <c:pt idx="0">
                          <c:v>H25</c:v>
                        </c:pt>
                      </c15:dlblFieldTableCache>
                    </c15:dlblFTEntry>
                  </c15:dlblFieldTable>
                  <c15:showDataLabelsRange val="0"/>
                </c:ext>
              </c:extLst>
            </c:dLbl>
            <c:dLbl>
              <c:idx val="3"/>
              <c:tx>
                <c:strRef>
                  <c:f>[1]公会計指標分析・財政指標組合せ分析表!$N$72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{4722607D-70B8-4436-B69F-197C6A3BF302}</c15:txfldGUID>
                      <c15:f>[1]公会計指標分析・財政指標組合せ分析表!$N$72</c15:f>
                      <c15:dlblFieldTableCache>
                        <c:ptCount val="1"/>
                        <c:pt idx="0">
                          <c:v>H26</c:v>
                        </c:pt>
                      </c15:dlblFieldTableCache>
                    </c15:dlblFTEntry>
                  </c15:dlblFieldTable>
                  <c15:showDataLabelsRange val="0"/>
                </c:ext>
              </c:extLst>
            </c:dLbl>
            <c:dLbl>
              <c:idx val="4"/>
              <c:tx>
                <c:strRef>
                  <c:f>[1]公会計指標分析・財政指標組合せ分析表!$O$72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{94233F11-450D-48BC-BDA2-51C446F1FAF7}</c15:txfldGUID>
                      <c15:f>[1]公会計指標分析・財政指標組合せ分析表!$O$72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14.6</c:v>
                </c:pt>
                <c:pt idx="1">
                  <c:v>14.3</c:v>
                </c:pt>
                <c:pt idx="2">
                  <c:v>14.4</c:v>
                </c:pt>
                <c:pt idx="3">
                  <c:v>14.3</c:v>
                </c:pt>
                <c:pt idx="4">
                  <c:v>14</c:v>
                </c:pt>
              </c:numCache>
            </c:numRef>
          </c:xVal>
          <c:yVal>
            <c:numRef>
              <c:f>[1]公会計指標分析・財政指標組合せ分析表!$K$77:$O$77</c:f>
              <c:numCache>
                <c:formatCode>General</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335235280"/>
        <c:axId val="335235672"/>
      </c:scatterChart>
      <c:valAx>
        <c:axId val="335235280"/>
        <c:scaling>
          <c:orientation val="minMax"/>
          <c:max val="15"/>
          <c:min val="10"/>
        </c:scaling>
        <c:delete val="0"/>
        <c:axPos val="b"/>
        <c:title>
          <c:tx>
            <c:rich>
              <a:bodyPr/>
              <a:lstStyle/>
              <a:p>
                <a:pPr>
                  <a:defRPr/>
                </a:pPr>
                <a:r>
                  <a:rPr lang="ja-JP" altLang="en-US" sz="1050" b="0"/>
                  <a:t>実質公債費比率</a:t>
                </a:r>
              </a:p>
            </c:rich>
          </c:tx>
          <c:layout>
            <c:manualLayout>
              <c:xMode val="edge"/>
              <c:yMode val="edge"/>
              <c:x val="0.46792889130339865"/>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235672"/>
        <c:crosses val="autoZero"/>
        <c:crossBetween val="midCat"/>
      </c:valAx>
      <c:valAx>
        <c:axId val="335235672"/>
        <c:scaling>
          <c:orientation val="minMax"/>
          <c:max val="260"/>
          <c:min val="1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1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23528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従来から県債の発行抑制に取り組んでいることから、地方交付税の代替措置である臨時財政対策債を除く通常の県債現在高は、減少している。しかしながら、過去に大量発行した臨時財政対策債の償還により、元利償還金等が増加傾向にある。</a:t>
          </a: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今後増加が見込まれる公債費負担をできるだけ軽減するため、県債管理目標の達成に向け、引き続き、県債の発行抑制に努めていく。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a:t>
          </a:r>
          <a:r>
            <a:rPr lang="ja-JP" altLang="ja-JP" sz="1300">
              <a:solidFill>
                <a:schemeClr val="dk1"/>
              </a:solidFill>
              <a:latin typeface="+mn-lt"/>
              <a:ea typeface="+mn-ea"/>
              <a:cs typeface="+mn-cs"/>
            </a:rPr>
            <a:t>将来負担額の大部分を占める一般会計等に係る地方債現在高は、臨時財政対策債の大量発行により年々増加傾向にあるが、本県のこれまでの発行抑制の取組みにより平成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年度は減少している。</a:t>
          </a: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また、職員数の削減等により退職手当負担見込額が減少するなど、将来負担額の他の項目についても、概ね減少傾向にある。また、基準財政需要額算入見込額の増により充当可能財源等が増加していることから、将来負担比率の分子の額は、減少傾向となっている。</a:t>
          </a:r>
          <a:r>
            <a:rPr lang="en-US" altLang="ja-JP" sz="1300">
              <a:solidFill>
                <a:schemeClr val="dk1"/>
              </a:solidFill>
              <a:latin typeface="+mn-lt"/>
              <a:ea typeface="+mn-ea"/>
              <a:cs typeface="+mn-cs"/>
            </a:rPr>
            <a:t> </a:t>
          </a:r>
          <a:endParaRPr lang="ja-JP" altLang="ja-JP" sz="1300">
            <a:solidFill>
              <a:schemeClr val="dk1"/>
            </a:solidFill>
            <a:latin typeface="+mn-lt"/>
            <a:ea typeface="+mn-ea"/>
            <a:cs typeface="+mn-cs"/>
          </a:endParaRPr>
        </a:p>
        <a:p>
          <a:r>
            <a:rPr lang="en-US" altLang="ja-JP" sz="1300">
              <a:solidFill>
                <a:schemeClr val="dk1"/>
              </a:solidFill>
              <a:latin typeface="+mn-lt"/>
              <a:ea typeface="+mn-ea"/>
              <a:cs typeface="+mn-cs"/>
            </a:rPr>
            <a:t>  </a:t>
          </a:r>
          <a:r>
            <a:rPr lang="ja-JP" altLang="ja-JP" sz="1300">
              <a:solidFill>
                <a:schemeClr val="dk1"/>
              </a:solidFill>
              <a:latin typeface="+mn-lt"/>
              <a:ea typeface="+mn-ea"/>
              <a:cs typeface="+mn-cs"/>
            </a:rPr>
            <a:t>　今後も引き続き、健全化に向けて取り組んでいく。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9,136,151
8,961,724
2,415.83
2,027,344,346
2,006,372,139
7,113,291
1,418,896,657
3,700,173,082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7432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9,136,151
8,961,724
2,415.83
2,027,344,346
2,006,372,139
7,113,291
1,418,896,657
3,700,173,082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9,136,151
8,961,724
2,415.83
2,027,344,346
2,006,372,139
7,113,291
1,418,896,657
3,700,173,082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9,136,151
8,961,724
2,415.83
2,027,344,346
2,006,372,139
7,113,291
1,418,896,657
3,700,173,082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latin typeface="ＭＳ Ｐゴシック"/>
              <a:ea typeface="+mn-ea"/>
              <a:cs typeface="+mn-cs"/>
            </a:rPr>
            <a:t>  </a:t>
          </a:r>
          <a:r>
            <a:rPr kumimoji="1" lang="ja-JP" altLang="ja-JP" sz="1300">
              <a:solidFill>
                <a:schemeClr val="dk1"/>
              </a:solidFill>
              <a:latin typeface="+mn-lt"/>
              <a:ea typeface="+mn-ea"/>
              <a:cs typeface="+mn-cs"/>
            </a:rPr>
            <a:t>本県は、首都圏に位置し、大規模法人が多いことや県民所得が比較的高いことから、全国的にみて県税収入の割合が高く、財政力指数は</a:t>
          </a:r>
          <a:r>
            <a:rPr kumimoji="1" lang="en-US" altLang="ja-JP" sz="1300">
              <a:solidFill>
                <a:schemeClr val="dk1"/>
              </a:solidFill>
              <a:latin typeface="+mn-lt"/>
              <a:ea typeface="+mn-ea"/>
              <a:cs typeface="+mn-cs"/>
            </a:rPr>
            <a:t>0.92</a:t>
          </a:r>
          <a:r>
            <a:rPr kumimoji="1" lang="ja-JP" altLang="ja-JP" sz="1300">
              <a:solidFill>
                <a:schemeClr val="dk1"/>
              </a:solidFill>
              <a:latin typeface="+mn-lt"/>
              <a:ea typeface="+mn-ea"/>
              <a:cs typeface="+mn-cs"/>
            </a:rPr>
            <a:t>と全国平均</a:t>
          </a:r>
          <a:r>
            <a:rPr kumimoji="1" lang="en-US" altLang="ja-JP" sz="1300">
              <a:solidFill>
                <a:schemeClr val="dk1"/>
              </a:solidFill>
              <a:latin typeface="+mn-lt"/>
              <a:ea typeface="+mn-ea"/>
              <a:cs typeface="+mn-cs"/>
            </a:rPr>
            <a:t>0.49</a:t>
          </a:r>
          <a:r>
            <a:rPr kumimoji="1" lang="ja-JP" altLang="ja-JP" sz="1300">
              <a:solidFill>
                <a:schemeClr val="dk1"/>
              </a:solidFill>
              <a:latin typeface="+mn-lt"/>
              <a:ea typeface="+mn-ea"/>
              <a:cs typeface="+mn-cs"/>
            </a:rPr>
            <a:t>の</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倍、類似団体平均と比較しても</a:t>
          </a:r>
          <a:r>
            <a:rPr kumimoji="1" lang="en-US" altLang="ja-JP" sz="1300">
              <a:solidFill>
                <a:schemeClr val="dk1"/>
              </a:solidFill>
              <a:latin typeface="+mn-lt"/>
              <a:ea typeface="+mn-ea"/>
              <a:cs typeface="+mn-cs"/>
            </a:rPr>
            <a:t>1.4</a:t>
          </a:r>
          <a:r>
            <a:rPr kumimoji="1" lang="ja-JP" altLang="ja-JP" sz="1300">
              <a:solidFill>
                <a:schemeClr val="dk1"/>
              </a:solidFill>
              <a:latin typeface="+mn-lt"/>
              <a:ea typeface="+mn-ea"/>
              <a:cs typeface="+mn-cs"/>
            </a:rPr>
            <a:t>倍と、高い財政力を有している。</a:t>
          </a:r>
          <a:endParaRPr lang="ja-JP" altLang="ja-JP" sz="13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99483</xdr:rowOff>
    </xdr:from>
    <xdr:to>
      <xdr:col>7</xdr:col>
      <xdr:colOff>152400</xdr:colOff>
      <xdr:row>35</xdr:row>
      <xdr:rowOff>99483</xdr:rowOff>
    </xdr:to>
    <xdr:cxnSp macro="">
      <xdr:nvCxnSpPr>
        <xdr:cNvPr id="66" name="直線コネクタ 65"/>
        <xdr:cNvCxnSpPr/>
      </xdr:nvCxnSpPr>
      <xdr:spPr>
        <a:xfrm>
          <a:off x="4114800" y="61002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7"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99483</xdr:rowOff>
    </xdr:from>
    <xdr:to>
      <xdr:col>6</xdr:col>
      <xdr:colOff>0</xdr:colOff>
      <xdr:row>35</xdr:row>
      <xdr:rowOff>139700</xdr:rowOff>
    </xdr:to>
    <xdr:cxnSp macro="">
      <xdr:nvCxnSpPr>
        <xdr:cNvPr id="69" name="直線コネクタ 68"/>
        <xdr:cNvCxnSpPr/>
      </xdr:nvCxnSpPr>
      <xdr:spPr>
        <a:xfrm flipV="1">
          <a:off x="3225800" y="61002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1" name="テキスト ボックス 7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139700</xdr:rowOff>
    </xdr:from>
    <xdr:to>
      <xdr:col>4</xdr:col>
      <xdr:colOff>482600</xdr:colOff>
      <xdr:row>36</xdr:row>
      <xdr:rowOff>8467</xdr:rowOff>
    </xdr:to>
    <xdr:cxnSp macro="">
      <xdr:nvCxnSpPr>
        <xdr:cNvPr id="72" name="直線コネクタ 71"/>
        <xdr:cNvCxnSpPr/>
      </xdr:nvCxnSpPr>
      <xdr:spPr>
        <a:xfrm flipV="1">
          <a:off x="2336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4" name="テキスト ボックス 73"/>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139700</xdr:rowOff>
    </xdr:from>
    <xdr:to>
      <xdr:col>3</xdr:col>
      <xdr:colOff>279400</xdr:colOff>
      <xdr:row>36</xdr:row>
      <xdr:rowOff>8467</xdr:rowOff>
    </xdr:to>
    <xdr:cxnSp macro="">
      <xdr:nvCxnSpPr>
        <xdr:cNvPr id="75" name="直線コネクタ 74"/>
        <xdr:cNvCxnSpPr/>
      </xdr:nvCxnSpPr>
      <xdr:spPr>
        <a:xfrm>
          <a:off x="1447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7" name="テキスト ボックス 7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79" name="テキスト ボックス 78"/>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48683</xdr:rowOff>
    </xdr:from>
    <xdr:to>
      <xdr:col>7</xdr:col>
      <xdr:colOff>203200</xdr:colOff>
      <xdr:row>35</xdr:row>
      <xdr:rowOff>150283</xdr:rowOff>
    </xdr:to>
    <xdr:sp macro="" textlink="">
      <xdr:nvSpPr>
        <xdr:cNvPr id="85" name="円/楕円 84"/>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141410</xdr:rowOff>
    </xdr:from>
    <xdr:ext cx="762000" cy="259045"/>
    <xdr:sp macro="" textlink="">
      <xdr:nvSpPr>
        <xdr:cNvPr id="86"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48683</xdr:rowOff>
    </xdr:from>
    <xdr:to>
      <xdr:col>6</xdr:col>
      <xdr:colOff>50800</xdr:colOff>
      <xdr:row>35</xdr:row>
      <xdr:rowOff>150283</xdr:rowOff>
    </xdr:to>
    <xdr:sp macro="" textlink="">
      <xdr:nvSpPr>
        <xdr:cNvPr id="87" name="円/楕円 86"/>
        <xdr:cNvSpPr/>
      </xdr:nvSpPr>
      <xdr:spPr>
        <a:xfrm>
          <a:off x="4064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33</xdr:row>
      <xdr:rowOff>160460</xdr:rowOff>
    </xdr:from>
    <xdr:ext cx="736600" cy="259045"/>
    <xdr:sp macro="" textlink="">
      <xdr:nvSpPr>
        <xdr:cNvPr id="88" name="テキスト ボックス 87"/>
        <xdr:cNvSpPr txBox="1"/>
      </xdr:nvSpPr>
      <xdr:spPr>
        <a:xfrm>
          <a:off x="3733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88900</xdr:rowOff>
    </xdr:from>
    <xdr:to>
      <xdr:col>4</xdr:col>
      <xdr:colOff>533400</xdr:colOff>
      <xdr:row>36</xdr:row>
      <xdr:rowOff>19050</xdr:rowOff>
    </xdr:to>
    <xdr:sp macro="" textlink="">
      <xdr:nvSpPr>
        <xdr:cNvPr id="89" name="円/楕円 88"/>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29227</xdr:rowOff>
    </xdr:from>
    <xdr:ext cx="762000" cy="259045"/>
    <xdr:sp macro="" textlink="">
      <xdr:nvSpPr>
        <xdr:cNvPr id="90" name="テキスト ボックス 89"/>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129117</xdr:rowOff>
    </xdr:from>
    <xdr:to>
      <xdr:col>3</xdr:col>
      <xdr:colOff>330200</xdr:colOff>
      <xdr:row>36</xdr:row>
      <xdr:rowOff>59267</xdr:rowOff>
    </xdr:to>
    <xdr:sp macro="" textlink="">
      <xdr:nvSpPr>
        <xdr:cNvPr id="91" name="円/楕円 90"/>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69444</xdr:rowOff>
    </xdr:from>
    <xdr:ext cx="762000" cy="259045"/>
    <xdr:sp macro="" textlink="">
      <xdr:nvSpPr>
        <xdr:cNvPr id="92" name="テキスト ボックス 91"/>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88900</xdr:rowOff>
    </xdr:from>
    <xdr:to>
      <xdr:col>2</xdr:col>
      <xdr:colOff>127000</xdr:colOff>
      <xdr:row>36</xdr:row>
      <xdr:rowOff>19050</xdr:rowOff>
    </xdr:to>
    <xdr:sp macro="" textlink="">
      <xdr:nvSpPr>
        <xdr:cNvPr id="93" name="円/楕円 92"/>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29227</xdr:rowOff>
    </xdr:from>
    <xdr:ext cx="762000" cy="259045"/>
    <xdr:sp macro="" textlink="">
      <xdr:nvSpPr>
        <xdr:cNvPr id="94" name="テキスト ボックス 93"/>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ＭＳ Ｐゴシック"/>
              <a:ea typeface="+mn-ea"/>
              <a:cs typeface="+mn-cs"/>
            </a:rPr>
            <a:t>  </a:t>
          </a:r>
          <a:r>
            <a:rPr kumimoji="1" lang="ja-JP" altLang="ja-JP" sz="1300">
              <a:solidFill>
                <a:schemeClr val="dk1"/>
              </a:solidFill>
              <a:latin typeface="+mn-lt"/>
              <a:ea typeface="+mn-ea"/>
              <a:cs typeface="+mn-cs"/>
            </a:rPr>
            <a:t>人口規模に応じて配置する警察官や教職員の人件費負担が多く、社会保障関係費などが増加していることから、経常収支比率は高い数字で推移している。</a:t>
          </a:r>
          <a:endParaRPr kumimoji="1" lang="en-US" altLang="ja-JP" sz="1300">
            <a:solidFill>
              <a:schemeClr val="dk1"/>
            </a:solidFill>
            <a:latin typeface="+mn-lt"/>
            <a:ea typeface="+mn-ea"/>
            <a:cs typeface="+mn-cs"/>
          </a:endParaRPr>
        </a:p>
        <a:p>
          <a:r>
            <a:rPr lang="en-US" altLang="ja-JP" sz="1300">
              <a:solidFill>
                <a:schemeClr val="dk1"/>
              </a:solidFill>
              <a:latin typeface="+mn-lt"/>
              <a:ea typeface="+mn-ea"/>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年度は、介護・医療・児童関係費の増</a:t>
          </a:r>
          <a:r>
            <a:rPr lang="ja-JP" altLang="en-US" sz="1300">
              <a:solidFill>
                <a:schemeClr val="dk1"/>
              </a:solidFill>
              <a:latin typeface="+mn-lt"/>
              <a:ea typeface="+mn-ea"/>
              <a:cs typeface="+mn-cs"/>
            </a:rPr>
            <a:t>や</a:t>
          </a:r>
          <a:r>
            <a:rPr lang="ja-JP" altLang="ja-JP" sz="1300">
              <a:solidFill>
                <a:schemeClr val="dk1"/>
              </a:solidFill>
              <a:latin typeface="+mn-lt"/>
              <a:ea typeface="+mn-ea"/>
              <a:cs typeface="+mn-cs"/>
            </a:rPr>
            <a:t>給与減額措置終了による復元増により経常収支比率が増加した。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今後も引き続き、人件費の抑制、県債の発行抑制による公債費削減、施策・事業の見直し等により、経常経費の抑制に努めていく。</a:t>
          </a:r>
          <a:endParaRPr lang="ja-JP" altLang="ja-JP" sz="13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136525</xdr:rowOff>
    </xdr:from>
    <xdr:to>
      <xdr:col>7</xdr:col>
      <xdr:colOff>152400</xdr:colOff>
      <xdr:row>64</xdr:row>
      <xdr:rowOff>43392</xdr:rowOff>
    </xdr:to>
    <xdr:cxnSp macro="">
      <xdr:nvCxnSpPr>
        <xdr:cNvPr id="127" name="直線コネクタ 126"/>
        <xdr:cNvCxnSpPr/>
      </xdr:nvCxnSpPr>
      <xdr:spPr>
        <a:xfrm>
          <a:off x="4114800" y="10252075"/>
          <a:ext cx="8382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19702</xdr:rowOff>
    </xdr:from>
    <xdr:ext cx="762000" cy="259045"/>
    <xdr:sp macro="" textlink="">
      <xdr:nvSpPr>
        <xdr:cNvPr id="128"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106892</xdr:rowOff>
    </xdr:from>
    <xdr:to>
      <xdr:col>6</xdr:col>
      <xdr:colOff>0</xdr:colOff>
      <xdr:row>59</xdr:row>
      <xdr:rowOff>136525</xdr:rowOff>
    </xdr:to>
    <xdr:cxnSp macro="">
      <xdr:nvCxnSpPr>
        <xdr:cNvPr id="130" name="直線コネクタ 129"/>
        <xdr:cNvCxnSpPr/>
      </xdr:nvCxnSpPr>
      <xdr:spPr>
        <a:xfrm>
          <a:off x="3225800" y="100509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50394</xdr:rowOff>
    </xdr:from>
    <xdr:ext cx="736600" cy="259045"/>
    <xdr:sp macro="" textlink="">
      <xdr:nvSpPr>
        <xdr:cNvPr id="132" name="テキスト ボックス 131"/>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106892</xdr:rowOff>
    </xdr:from>
    <xdr:to>
      <xdr:col>4</xdr:col>
      <xdr:colOff>482600</xdr:colOff>
      <xdr:row>61</xdr:row>
      <xdr:rowOff>55033</xdr:rowOff>
    </xdr:to>
    <xdr:cxnSp macro="">
      <xdr:nvCxnSpPr>
        <xdr:cNvPr id="133" name="直線コネクタ 132"/>
        <xdr:cNvCxnSpPr/>
      </xdr:nvCxnSpPr>
      <xdr:spPr>
        <a:xfrm flipV="1">
          <a:off x="2336800" y="10050992"/>
          <a:ext cx="889000" cy="4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150935</xdr:rowOff>
    </xdr:from>
    <xdr:ext cx="762000" cy="259045"/>
    <xdr:sp macro="" textlink="">
      <xdr:nvSpPr>
        <xdr:cNvPr id="135" name="テキスト ボックス 134"/>
        <xdr:cNvSpPr txBox="1"/>
      </xdr:nvSpPr>
      <xdr:spPr>
        <a:xfrm>
          <a:off x="2844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55033</xdr:rowOff>
    </xdr:from>
    <xdr:to>
      <xdr:col>3</xdr:col>
      <xdr:colOff>279400</xdr:colOff>
      <xdr:row>61</xdr:row>
      <xdr:rowOff>135467</xdr:rowOff>
    </xdr:to>
    <xdr:cxnSp macro="">
      <xdr:nvCxnSpPr>
        <xdr:cNvPr id="136" name="直線コネクタ 135"/>
        <xdr:cNvCxnSpPr/>
      </xdr:nvCxnSpPr>
      <xdr:spPr>
        <a:xfrm flipV="1">
          <a:off x="1447800" y="1051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38" name="テキスト ボックス 13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164042</xdr:rowOff>
    </xdr:from>
    <xdr:to>
      <xdr:col>7</xdr:col>
      <xdr:colOff>203200</xdr:colOff>
      <xdr:row>64</xdr:row>
      <xdr:rowOff>94192</xdr:rowOff>
    </xdr:to>
    <xdr:sp macro="" textlink="">
      <xdr:nvSpPr>
        <xdr:cNvPr id="146" name="円/楕円 145"/>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136119</xdr:rowOff>
    </xdr:from>
    <xdr:ext cx="762000" cy="259045"/>
    <xdr:sp macro="" textlink="">
      <xdr:nvSpPr>
        <xdr:cNvPr id="147" name="財政構造の弾力性該当値テキスト"/>
        <xdr:cNvSpPr txBox="1"/>
      </xdr:nvSpPr>
      <xdr:spPr>
        <a:xfrm>
          <a:off x="5041900" y="109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85725</xdr:rowOff>
    </xdr:from>
    <xdr:to>
      <xdr:col>6</xdr:col>
      <xdr:colOff>50800</xdr:colOff>
      <xdr:row>60</xdr:row>
      <xdr:rowOff>15875</xdr:rowOff>
    </xdr:to>
    <xdr:sp macro="" textlink="">
      <xdr:nvSpPr>
        <xdr:cNvPr id="148" name="円/楕円 147"/>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26052</xdr:rowOff>
    </xdr:from>
    <xdr:ext cx="736600" cy="259045"/>
    <xdr:sp macro="" textlink="">
      <xdr:nvSpPr>
        <xdr:cNvPr id="149" name="テキスト ボックス 148"/>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56092</xdr:rowOff>
    </xdr:from>
    <xdr:to>
      <xdr:col>4</xdr:col>
      <xdr:colOff>533400</xdr:colOff>
      <xdr:row>58</xdr:row>
      <xdr:rowOff>157692</xdr:rowOff>
    </xdr:to>
    <xdr:sp macro="" textlink="">
      <xdr:nvSpPr>
        <xdr:cNvPr id="150" name="円/楕円 149"/>
        <xdr:cNvSpPr/>
      </xdr:nvSpPr>
      <xdr:spPr>
        <a:xfrm>
          <a:off x="3175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167869</xdr:rowOff>
    </xdr:from>
    <xdr:ext cx="762000" cy="259045"/>
    <xdr:sp macro="" textlink="">
      <xdr:nvSpPr>
        <xdr:cNvPr id="151" name="テキスト ボックス 150"/>
        <xdr:cNvSpPr txBox="1"/>
      </xdr:nvSpPr>
      <xdr:spPr>
        <a:xfrm>
          <a:off x="2844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4233</xdr:rowOff>
    </xdr:from>
    <xdr:to>
      <xdr:col>3</xdr:col>
      <xdr:colOff>330200</xdr:colOff>
      <xdr:row>61</xdr:row>
      <xdr:rowOff>105833</xdr:rowOff>
    </xdr:to>
    <xdr:sp macro="" textlink="">
      <xdr:nvSpPr>
        <xdr:cNvPr id="152" name="円/楕円 151"/>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116010</xdr:rowOff>
    </xdr:from>
    <xdr:ext cx="762000" cy="259045"/>
    <xdr:sp macro="" textlink="">
      <xdr:nvSpPr>
        <xdr:cNvPr id="153" name="テキスト ボックス 152"/>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54" name="円/楕円 153"/>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55" name="テキスト ボックス 154"/>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u="none" baseline="0">
              <a:solidFill>
                <a:sysClr val="windowText" lastClr="000000"/>
              </a:solidFill>
              <a:latin typeface="ＭＳ Ｐゴシック"/>
              <a:ea typeface="+mn-ea"/>
              <a:cs typeface="+mn-cs"/>
            </a:rPr>
            <a:t>  </a:t>
          </a:r>
          <a:r>
            <a:rPr kumimoji="1" lang="ja-JP" altLang="ja-JP" sz="1300" u="none">
              <a:solidFill>
                <a:sysClr val="windowText" lastClr="000000"/>
              </a:solidFill>
              <a:latin typeface="+mn-lt"/>
              <a:ea typeface="+mn-ea"/>
              <a:cs typeface="+mn-cs"/>
            </a:rPr>
            <a:t>人件費、物件費及び維持補修費の合計額の人口 </a:t>
          </a:r>
          <a:r>
            <a:rPr kumimoji="1" lang="en-US" altLang="ja-JP" sz="1300" u="none">
              <a:solidFill>
                <a:sysClr val="windowText" lastClr="000000"/>
              </a:solidFill>
              <a:latin typeface="+mn-lt"/>
              <a:ea typeface="+mn-ea"/>
              <a:cs typeface="+mn-cs"/>
            </a:rPr>
            <a:t>1</a:t>
          </a:r>
          <a:r>
            <a:rPr kumimoji="1" lang="ja-JP" altLang="ja-JP" sz="1300" u="none">
              <a:solidFill>
                <a:sysClr val="windowText" lastClr="000000"/>
              </a:solidFill>
              <a:latin typeface="+mn-lt"/>
              <a:ea typeface="+mn-ea"/>
              <a:cs typeface="+mn-cs"/>
            </a:rPr>
            <a:t>人当たりの金額は</a:t>
          </a:r>
          <a:r>
            <a:rPr kumimoji="1" lang="en-US" altLang="ja-JP" sz="1300" u="none">
              <a:solidFill>
                <a:sysClr val="windowText" lastClr="000000"/>
              </a:solidFill>
              <a:latin typeface="+mn-lt"/>
              <a:ea typeface="+mn-ea"/>
              <a:cs typeface="+mn-cs"/>
            </a:rPr>
            <a:t>81,697</a:t>
          </a:r>
          <a:r>
            <a:rPr kumimoji="1" lang="ja-JP" altLang="ja-JP" sz="1300" u="none">
              <a:solidFill>
                <a:sysClr val="windowText" lastClr="000000"/>
              </a:solidFill>
              <a:latin typeface="+mn-lt"/>
              <a:ea typeface="+mn-ea"/>
              <a:cs typeface="+mn-cs"/>
            </a:rPr>
            <a:t>円と全国一低いコストとなっている。</a:t>
          </a:r>
          <a:r>
            <a:rPr kumimoji="1" lang="ja-JP" altLang="en-US" sz="1300" u="none">
              <a:solidFill>
                <a:sysClr val="windowText" lastClr="000000"/>
              </a:solidFill>
              <a:latin typeface="+mn-lt"/>
              <a:ea typeface="+mn-ea"/>
              <a:cs typeface="+mn-cs"/>
            </a:rPr>
            <a:t>主な要因として、本県では全国に先駆けて平成９年から行政システム改革に取り組み</a:t>
          </a:r>
          <a:r>
            <a:rPr kumimoji="1" lang="ja-JP" altLang="ja-JP" sz="1300" u="none">
              <a:solidFill>
                <a:sysClr val="windowText" lastClr="000000"/>
              </a:solidFill>
              <a:latin typeface="+mn-lt"/>
              <a:ea typeface="+mn-ea"/>
              <a:cs typeface="+mn-cs"/>
            </a:rPr>
            <a:t>、職員数全体の伸びを抑えて</a:t>
          </a:r>
          <a:r>
            <a:rPr kumimoji="1" lang="ja-JP" altLang="en-US" sz="1300" u="none">
              <a:solidFill>
                <a:sysClr val="windowText" lastClr="000000"/>
              </a:solidFill>
              <a:latin typeface="+mn-lt"/>
              <a:ea typeface="+mn-ea"/>
              <a:cs typeface="+mn-cs"/>
            </a:rPr>
            <a:t>おり、人口一人当たりの人件費が低くなっているためである。</a:t>
          </a:r>
          <a:r>
            <a:rPr kumimoji="1" lang="ja-JP" altLang="ja-JP" sz="1300" u="none">
              <a:solidFill>
                <a:sysClr val="windowText" lastClr="000000"/>
              </a:solidFill>
              <a:latin typeface="+mn-lt"/>
              <a:ea typeface="+mn-ea"/>
              <a:cs typeface="+mn-cs"/>
            </a:rPr>
            <a:t>今後も引き続き、行財政改革に取り組んでいく。</a:t>
          </a:r>
          <a:endParaRPr lang="ja-JP" altLang="ja-JP" sz="1300" u="none">
            <a:solidFill>
              <a:sysClr val="windowText" lastClr="000000"/>
            </a:solidFill>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3" name="直線コネクタ 182"/>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4"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5" name="直線コネクタ 184"/>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6"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7" name="直線コネクタ 186"/>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71535</xdr:rowOff>
    </xdr:from>
    <xdr:to>
      <xdr:col>7</xdr:col>
      <xdr:colOff>152400</xdr:colOff>
      <xdr:row>80</xdr:row>
      <xdr:rowOff>118791</xdr:rowOff>
    </xdr:to>
    <xdr:cxnSp macro="">
      <xdr:nvCxnSpPr>
        <xdr:cNvPr id="188" name="直線コネクタ 187"/>
        <xdr:cNvCxnSpPr/>
      </xdr:nvCxnSpPr>
      <xdr:spPr>
        <a:xfrm>
          <a:off x="4114800" y="13787535"/>
          <a:ext cx="8382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84112</xdr:rowOff>
    </xdr:from>
    <xdr:ext cx="762000" cy="259045"/>
    <xdr:sp macro="" textlink="">
      <xdr:nvSpPr>
        <xdr:cNvPr id="189" name="人件費・物件費等の状況平均値テキスト"/>
        <xdr:cNvSpPr txBox="1"/>
      </xdr:nvSpPr>
      <xdr:spPr>
        <a:xfrm>
          <a:off x="5041900" y="14143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0" name="フローチャート : 判断 189"/>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38075</xdr:rowOff>
    </xdr:from>
    <xdr:to>
      <xdr:col>6</xdr:col>
      <xdr:colOff>0</xdr:colOff>
      <xdr:row>80</xdr:row>
      <xdr:rowOff>71535</xdr:rowOff>
    </xdr:to>
    <xdr:cxnSp macro="">
      <xdr:nvCxnSpPr>
        <xdr:cNvPr id="191" name="直線コネクタ 190"/>
        <xdr:cNvCxnSpPr/>
      </xdr:nvCxnSpPr>
      <xdr:spPr>
        <a:xfrm>
          <a:off x="3225800" y="13754075"/>
          <a:ext cx="889000" cy="3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2" name="フローチャート : 判断 191"/>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145688</xdr:rowOff>
    </xdr:from>
    <xdr:ext cx="736600" cy="259045"/>
    <xdr:sp macro="" textlink="">
      <xdr:nvSpPr>
        <xdr:cNvPr id="193" name="テキスト ボックス 192"/>
        <xdr:cNvSpPr txBox="1"/>
      </xdr:nvSpPr>
      <xdr:spPr>
        <a:xfrm>
          <a:off x="3733800" y="1420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38075</xdr:rowOff>
    </xdr:from>
    <xdr:to>
      <xdr:col>4</xdr:col>
      <xdr:colOff>482600</xdr:colOff>
      <xdr:row>80</xdr:row>
      <xdr:rowOff>136567</xdr:rowOff>
    </xdr:to>
    <xdr:cxnSp macro="">
      <xdr:nvCxnSpPr>
        <xdr:cNvPr id="194" name="直線コネクタ 193"/>
        <xdr:cNvCxnSpPr/>
      </xdr:nvCxnSpPr>
      <xdr:spPr>
        <a:xfrm flipV="1">
          <a:off x="2336800" y="13754075"/>
          <a:ext cx="889000" cy="9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5" name="フローチャート : 判断 194"/>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112127</xdr:rowOff>
    </xdr:from>
    <xdr:ext cx="762000" cy="259045"/>
    <xdr:sp macro="" textlink="">
      <xdr:nvSpPr>
        <xdr:cNvPr id="196" name="テキスト ボックス 195"/>
        <xdr:cNvSpPr txBox="1"/>
      </xdr:nvSpPr>
      <xdr:spPr>
        <a:xfrm>
          <a:off x="2844800" y="141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136567</xdr:rowOff>
    </xdr:from>
    <xdr:to>
      <xdr:col>3</xdr:col>
      <xdr:colOff>279400</xdr:colOff>
      <xdr:row>81</xdr:row>
      <xdr:rowOff>36823</xdr:rowOff>
    </xdr:to>
    <xdr:cxnSp macro="">
      <xdr:nvCxnSpPr>
        <xdr:cNvPr id="197" name="直線コネクタ 196"/>
        <xdr:cNvCxnSpPr/>
      </xdr:nvCxnSpPr>
      <xdr:spPr>
        <a:xfrm flipV="1">
          <a:off x="1447800" y="13852567"/>
          <a:ext cx="889000" cy="7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198" name="フローチャート : 判断 197"/>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3455</xdr:rowOff>
    </xdr:from>
    <xdr:ext cx="762000" cy="259045"/>
    <xdr:sp macro="" textlink="">
      <xdr:nvSpPr>
        <xdr:cNvPr id="199" name="テキスト ボックス 198"/>
        <xdr:cNvSpPr txBox="1"/>
      </xdr:nvSpPr>
      <xdr:spPr>
        <a:xfrm>
          <a:off x="1955800" y="1423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0" name="フローチャート : 判断 199"/>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62836</xdr:rowOff>
    </xdr:from>
    <xdr:ext cx="762000" cy="259045"/>
    <xdr:sp macro="" textlink="">
      <xdr:nvSpPr>
        <xdr:cNvPr id="201" name="テキスト ボックス 200"/>
        <xdr:cNvSpPr txBox="1"/>
      </xdr:nvSpPr>
      <xdr:spPr>
        <a:xfrm>
          <a:off x="1066800" y="1429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67991</xdr:rowOff>
    </xdr:from>
    <xdr:to>
      <xdr:col>7</xdr:col>
      <xdr:colOff>203200</xdr:colOff>
      <xdr:row>80</xdr:row>
      <xdr:rowOff>169591</xdr:rowOff>
    </xdr:to>
    <xdr:sp macro="" textlink="">
      <xdr:nvSpPr>
        <xdr:cNvPr id="207" name="円/楕円 206"/>
        <xdr:cNvSpPr/>
      </xdr:nvSpPr>
      <xdr:spPr>
        <a:xfrm>
          <a:off x="4902200" y="137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160718</xdr:rowOff>
    </xdr:from>
    <xdr:ext cx="762000" cy="259045"/>
    <xdr:sp macro="" textlink="">
      <xdr:nvSpPr>
        <xdr:cNvPr id="208" name="人件費・物件費等の状況該当値テキスト"/>
        <xdr:cNvSpPr txBox="1"/>
      </xdr:nvSpPr>
      <xdr:spPr>
        <a:xfrm>
          <a:off x="5041900" y="1370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81,697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20735</xdr:rowOff>
    </xdr:from>
    <xdr:to>
      <xdr:col>6</xdr:col>
      <xdr:colOff>50800</xdr:colOff>
      <xdr:row>80</xdr:row>
      <xdr:rowOff>122335</xdr:rowOff>
    </xdr:to>
    <xdr:sp macro="" textlink="">
      <xdr:nvSpPr>
        <xdr:cNvPr id="209" name="円/楕円 208"/>
        <xdr:cNvSpPr/>
      </xdr:nvSpPr>
      <xdr:spPr>
        <a:xfrm>
          <a:off x="4064000" y="137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132512</xdr:rowOff>
    </xdr:from>
    <xdr:ext cx="736600" cy="259045"/>
    <xdr:sp macro="" textlink="">
      <xdr:nvSpPr>
        <xdr:cNvPr id="210" name="テキスト ボックス 209"/>
        <xdr:cNvSpPr txBox="1"/>
      </xdr:nvSpPr>
      <xdr:spPr>
        <a:xfrm>
          <a:off x="3733800" y="1350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79,347</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158725</xdr:rowOff>
    </xdr:from>
    <xdr:to>
      <xdr:col>4</xdr:col>
      <xdr:colOff>533400</xdr:colOff>
      <xdr:row>80</xdr:row>
      <xdr:rowOff>88875</xdr:rowOff>
    </xdr:to>
    <xdr:sp macro="" textlink="">
      <xdr:nvSpPr>
        <xdr:cNvPr id="211" name="円/楕円 210"/>
        <xdr:cNvSpPr/>
      </xdr:nvSpPr>
      <xdr:spPr>
        <a:xfrm>
          <a:off x="3175000" y="137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99052</xdr:rowOff>
    </xdr:from>
    <xdr:ext cx="762000" cy="259045"/>
    <xdr:sp macro="" textlink="">
      <xdr:nvSpPr>
        <xdr:cNvPr id="212" name="テキスト ボックス 211"/>
        <xdr:cNvSpPr txBox="1"/>
      </xdr:nvSpPr>
      <xdr:spPr>
        <a:xfrm>
          <a:off x="2844800" y="1347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85767</xdr:rowOff>
    </xdr:from>
    <xdr:to>
      <xdr:col>3</xdr:col>
      <xdr:colOff>330200</xdr:colOff>
      <xdr:row>81</xdr:row>
      <xdr:rowOff>15917</xdr:rowOff>
    </xdr:to>
    <xdr:sp macro="" textlink="">
      <xdr:nvSpPr>
        <xdr:cNvPr id="213" name="円/楕円 212"/>
        <xdr:cNvSpPr/>
      </xdr:nvSpPr>
      <xdr:spPr>
        <a:xfrm>
          <a:off x="2286000" y="138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26094</xdr:rowOff>
    </xdr:from>
    <xdr:ext cx="762000" cy="259045"/>
    <xdr:sp macro="" textlink="">
      <xdr:nvSpPr>
        <xdr:cNvPr id="214" name="テキスト ボックス 213"/>
        <xdr:cNvSpPr txBox="1"/>
      </xdr:nvSpPr>
      <xdr:spPr>
        <a:xfrm>
          <a:off x="1955800" y="1357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157473</xdr:rowOff>
    </xdr:from>
    <xdr:to>
      <xdr:col>2</xdr:col>
      <xdr:colOff>127000</xdr:colOff>
      <xdr:row>81</xdr:row>
      <xdr:rowOff>87623</xdr:rowOff>
    </xdr:to>
    <xdr:sp macro="" textlink="">
      <xdr:nvSpPr>
        <xdr:cNvPr id="215" name="円/楕円 214"/>
        <xdr:cNvSpPr/>
      </xdr:nvSpPr>
      <xdr:spPr>
        <a:xfrm>
          <a:off x="1397000" y="1387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97800</xdr:rowOff>
    </xdr:from>
    <xdr:ext cx="762000" cy="259045"/>
    <xdr:sp macro="" textlink="">
      <xdr:nvSpPr>
        <xdr:cNvPr id="216" name="テキスト ボックス 215"/>
        <xdr:cNvSpPr txBox="1"/>
      </xdr:nvSpPr>
      <xdr:spPr>
        <a:xfrm>
          <a:off x="1066800" y="1364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u="none">
              <a:solidFill>
                <a:sysClr val="windowText" lastClr="000000"/>
              </a:solidFill>
              <a:latin typeface="+mn-lt"/>
              <a:ea typeface="+mn-ea"/>
              <a:cs typeface="+mn-cs"/>
            </a:rPr>
            <a:t>　</a:t>
          </a:r>
          <a:r>
            <a:rPr lang="ja-JP" altLang="ja-JP" sz="1300" u="none">
              <a:solidFill>
                <a:sysClr val="windowText" lastClr="000000"/>
              </a:solidFill>
              <a:latin typeface="+mn-lt"/>
              <a:ea typeface="+mn-ea"/>
              <a:cs typeface="+mn-cs"/>
            </a:rPr>
            <a:t>被災地に派遣する任期付職員の採用等により、前年度より</a:t>
          </a:r>
          <a:r>
            <a:rPr lang="en-US" altLang="ja-JP" sz="1300" u="none">
              <a:solidFill>
                <a:sysClr val="windowText" lastClr="000000"/>
              </a:solidFill>
              <a:latin typeface="+mn-lt"/>
              <a:ea typeface="+mn-ea"/>
              <a:cs typeface="+mn-cs"/>
            </a:rPr>
            <a:t>0.5</a:t>
          </a:r>
          <a:r>
            <a:rPr lang="ja-JP" altLang="ja-JP" sz="1300" u="none">
              <a:solidFill>
                <a:sysClr val="windowText" lastClr="000000"/>
              </a:solidFill>
              <a:latin typeface="+mn-lt"/>
              <a:ea typeface="+mn-ea"/>
              <a:cs typeface="+mn-cs"/>
            </a:rPr>
            <a:t>ポイント減少した</a:t>
          </a:r>
          <a:r>
            <a:rPr kumimoji="1" lang="ja-JP" altLang="ja-JP" sz="1300" u="none">
              <a:solidFill>
                <a:sysClr val="windowText" lastClr="000000"/>
              </a:solidFill>
              <a:latin typeface="+mn-lt"/>
              <a:ea typeface="+mn-ea"/>
              <a:cs typeface="+mn-cs"/>
            </a:rPr>
            <a:t>。</a:t>
          </a:r>
          <a:endParaRPr kumimoji="1" lang="en-US" altLang="ja-JP" sz="1300" u="none">
            <a:solidFill>
              <a:sysClr val="windowText" lastClr="000000"/>
            </a:solidFill>
            <a:latin typeface="+mn-lt"/>
            <a:ea typeface="+mn-ea"/>
            <a:cs typeface="+mn-cs"/>
          </a:endParaRPr>
        </a:p>
        <a:p>
          <a:pPr eaLnBrk="1" fontAlgn="auto" latinLnBrk="0" hangingPunct="1"/>
          <a:r>
            <a:rPr lang="ja-JP" altLang="ja-JP" sz="1300" u="none">
              <a:solidFill>
                <a:sysClr val="windowText" lastClr="000000"/>
              </a:solidFill>
              <a:latin typeface="+mn-lt"/>
              <a:ea typeface="+mn-ea"/>
              <a:cs typeface="+mn-cs"/>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a:t>
          </a:r>
          <a:endParaRPr lang="en-US" altLang="ja-JP" sz="1300" u="none">
            <a:solidFill>
              <a:sysClr val="windowText" lastClr="000000"/>
            </a:solidFill>
            <a:latin typeface="+mn-lt"/>
            <a:ea typeface="+mn-ea"/>
            <a:cs typeface="+mn-cs"/>
          </a:endParaRPr>
        </a:p>
        <a:p>
          <a:endParaRPr kumimoji="1" lang="ja-JP" altLang="en-US" sz="1300" u="none">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3" name="直線コネクタ 242"/>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4"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5" name="直線コネクタ 244"/>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6"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7" name="直線コネクタ 246"/>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82550</xdr:rowOff>
    </xdr:to>
    <xdr:cxnSp macro="">
      <xdr:nvCxnSpPr>
        <xdr:cNvPr id="248" name="直線コネクタ 247"/>
        <xdr:cNvCxnSpPr/>
      </xdr:nvCxnSpPr>
      <xdr:spPr>
        <a:xfrm flipV="1">
          <a:off x="16179800" y="144173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147055</xdr:rowOff>
    </xdr:from>
    <xdr:ext cx="762000" cy="259045"/>
    <xdr:sp macro="" textlink="">
      <xdr:nvSpPr>
        <xdr:cNvPr id="249" name="給与水準   （国との比較）平均値テキスト"/>
        <xdr:cNvSpPr txBox="1"/>
      </xdr:nvSpPr>
      <xdr:spPr>
        <a:xfrm>
          <a:off x="17106900" y="1386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0" name="フローチャート : 判断 249"/>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7055</xdr:rowOff>
    </xdr:from>
    <xdr:to>
      <xdr:col>23</xdr:col>
      <xdr:colOff>406400</xdr:colOff>
      <xdr:row>84</xdr:row>
      <xdr:rowOff>82550</xdr:rowOff>
    </xdr:to>
    <xdr:cxnSp macro="">
      <xdr:nvCxnSpPr>
        <xdr:cNvPr id="251" name="直線コネクタ 250"/>
        <xdr:cNvCxnSpPr/>
      </xdr:nvCxnSpPr>
      <xdr:spPr>
        <a:xfrm>
          <a:off x="15290800" y="13894505"/>
          <a:ext cx="889000" cy="5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76905</xdr:rowOff>
    </xdr:from>
    <xdr:to>
      <xdr:col>23</xdr:col>
      <xdr:colOff>457200</xdr:colOff>
      <xdr:row>82</xdr:row>
      <xdr:rowOff>7055</xdr:rowOff>
    </xdr:to>
    <xdr:sp macro="" textlink="">
      <xdr:nvSpPr>
        <xdr:cNvPr id="252" name="フローチャート : 判断 251"/>
        <xdr:cNvSpPr/>
      </xdr:nvSpPr>
      <xdr:spPr>
        <a:xfrm>
          <a:off x="16129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53" name="テキスト ボックス 252"/>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7055</xdr:rowOff>
    </xdr:from>
    <xdr:to>
      <xdr:col>22</xdr:col>
      <xdr:colOff>203200</xdr:colOff>
      <xdr:row>85</xdr:row>
      <xdr:rowOff>152400</xdr:rowOff>
    </xdr:to>
    <xdr:cxnSp macro="">
      <xdr:nvCxnSpPr>
        <xdr:cNvPr id="254" name="直線コネクタ 253"/>
        <xdr:cNvCxnSpPr/>
      </xdr:nvCxnSpPr>
      <xdr:spPr>
        <a:xfrm flipV="1">
          <a:off x="14401800" y="13894505"/>
          <a:ext cx="889000" cy="8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55" name="フローチャート : 判断 25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18643</xdr:rowOff>
    </xdr:from>
    <xdr:ext cx="762000" cy="259045"/>
    <xdr:sp macro="" textlink="">
      <xdr:nvSpPr>
        <xdr:cNvPr id="256" name="テキスト ボックス 255"/>
        <xdr:cNvSpPr txBox="1"/>
      </xdr:nvSpPr>
      <xdr:spPr>
        <a:xfrm>
          <a:off x="149098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69850</xdr:rowOff>
    </xdr:to>
    <xdr:cxnSp macro="">
      <xdr:nvCxnSpPr>
        <xdr:cNvPr id="257" name="直線コネクタ 256"/>
        <xdr:cNvCxnSpPr/>
      </xdr:nvCxnSpPr>
      <xdr:spPr>
        <a:xfrm flipV="1">
          <a:off x="13512800" y="147256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8" name="フローチャート : 判断 257"/>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166811</xdr:rowOff>
    </xdr:from>
    <xdr:ext cx="762000" cy="259045"/>
    <xdr:sp macro="" textlink="">
      <xdr:nvSpPr>
        <xdr:cNvPr id="259" name="テキスト ボックス 258"/>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0" name="フローチャート : 判断 259"/>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1" name="テキスト ボックス 260"/>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67" name="円/楕円 266"/>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32049</xdr:rowOff>
    </xdr:from>
    <xdr:ext cx="762000" cy="259045"/>
    <xdr:sp macro="" textlink="">
      <xdr:nvSpPr>
        <xdr:cNvPr id="268" name="給与水準   （国との比較）該当値テキスト"/>
        <xdr:cNvSpPr txBox="1"/>
      </xdr:nvSpPr>
      <xdr:spPr>
        <a:xfrm>
          <a:off x="17106900" y="1426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69" name="円/楕円 268"/>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0" name="テキスト ボックス 269"/>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127705</xdr:rowOff>
    </xdr:from>
    <xdr:to>
      <xdr:col>22</xdr:col>
      <xdr:colOff>254000</xdr:colOff>
      <xdr:row>81</xdr:row>
      <xdr:rowOff>57855</xdr:rowOff>
    </xdr:to>
    <xdr:sp macro="" textlink="">
      <xdr:nvSpPr>
        <xdr:cNvPr id="271" name="円/楕円 270"/>
        <xdr:cNvSpPr/>
      </xdr:nvSpPr>
      <xdr:spPr>
        <a:xfrm>
          <a:off x="15240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68032</xdr:rowOff>
    </xdr:from>
    <xdr:ext cx="762000" cy="259045"/>
    <xdr:sp macro="" textlink="">
      <xdr:nvSpPr>
        <xdr:cNvPr id="272" name="テキスト ボックス 271"/>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3" name="円/楕円 27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41927</xdr:rowOff>
    </xdr:from>
    <xdr:ext cx="762000" cy="259045"/>
    <xdr:sp macro="" textlink="">
      <xdr:nvSpPr>
        <xdr:cNvPr id="274" name="テキスト ボックス 273"/>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5" name="円/楕円 27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6" name="テキスト ボックス 27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ＭＳ Ｐゴシック"/>
              <a:ea typeface="+mn-ea"/>
              <a:cs typeface="+mn-cs"/>
            </a:rPr>
            <a:t>  </a:t>
          </a:r>
          <a:r>
            <a:rPr kumimoji="1" lang="en-US" altLang="ja-JP" sz="1100">
              <a:solidFill>
                <a:schemeClr val="dk1"/>
              </a:solidFill>
              <a:latin typeface="+mn-lt"/>
              <a:ea typeface="+mn-ea"/>
              <a:cs typeface="+mn-cs"/>
            </a:rPr>
            <a:t>    </a:t>
          </a:r>
          <a:r>
            <a:rPr kumimoji="1" lang="ja-JP" altLang="ja-JP" sz="1300">
              <a:solidFill>
                <a:schemeClr val="dk1"/>
              </a:solidFill>
              <a:latin typeface="+mn-lt"/>
              <a:ea typeface="+mn-ea"/>
              <a:cs typeface="+mn-cs"/>
            </a:rPr>
            <a:t>法令等の配置基準が定められている教育部門と警察部門は増加しているが、自主的な定員管理が可能な一般行政部門を抑制して、職員数全体の伸びを抑えている。 一般行政部門は、簡素で効率的な県政の実現を目指し、全国に先駆けて平成９年度から行政システム改革に取り組み、人口</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万人当たり職員数は全国最少となっている。</a:t>
          </a:r>
          <a:endParaRPr lang="ja-JP"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今後は、削減中心ではなく</a:t>
          </a:r>
          <a:r>
            <a:rPr kumimoji="1" lang="ja-JP" altLang="ja-JP" sz="1300">
              <a:solidFill>
                <a:schemeClr val="dk1"/>
              </a:solidFill>
              <a:latin typeface="+mn-lt"/>
              <a:ea typeface="+mn-ea"/>
              <a:cs typeface="+mn-cs"/>
            </a:rPr>
            <a:t>、職員・組織・仕事の質を向上させ、行政組織の総合力を高める「質的向上」に着目した改革を行い、適切な定数管理に努めていく。</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2" name="直線コネクタ 301"/>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3"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4" name="直線コネクタ 303"/>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5"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6" name="直線コネクタ 305"/>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129003</xdr:rowOff>
    </xdr:from>
    <xdr:to>
      <xdr:col>24</xdr:col>
      <xdr:colOff>558800</xdr:colOff>
      <xdr:row>58</xdr:row>
      <xdr:rowOff>134432</xdr:rowOff>
    </xdr:to>
    <xdr:cxnSp macro="">
      <xdr:nvCxnSpPr>
        <xdr:cNvPr id="307" name="直線コネクタ 306"/>
        <xdr:cNvCxnSpPr/>
      </xdr:nvCxnSpPr>
      <xdr:spPr>
        <a:xfrm>
          <a:off x="16179800" y="10073103"/>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154171</xdr:rowOff>
    </xdr:from>
    <xdr:ext cx="762000" cy="259045"/>
    <xdr:sp macro="" textlink="">
      <xdr:nvSpPr>
        <xdr:cNvPr id="308" name="定員管理の状況平均値テキスト"/>
        <xdr:cNvSpPr txBox="1"/>
      </xdr:nvSpPr>
      <xdr:spPr>
        <a:xfrm>
          <a:off x="17106900" y="1044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09" name="フローチャート : 判断 308"/>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125673</xdr:rowOff>
    </xdr:from>
    <xdr:to>
      <xdr:col>23</xdr:col>
      <xdr:colOff>406400</xdr:colOff>
      <xdr:row>58</xdr:row>
      <xdr:rowOff>129003</xdr:rowOff>
    </xdr:to>
    <xdr:cxnSp macro="">
      <xdr:nvCxnSpPr>
        <xdr:cNvPr id="310" name="直線コネクタ 309"/>
        <xdr:cNvCxnSpPr/>
      </xdr:nvCxnSpPr>
      <xdr:spPr>
        <a:xfrm>
          <a:off x="15290800" y="1006977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1" name="フローチャート : 判断 310"/>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55879</xdr:rowOff>
    </xdr:from>
    <xdr:ext cx="736600" cy="259045"/>
    <xdr:sp macro="" textlink="">
      <xdr:nvSpPr>
        <xdr:cNvPr id="312" name="テキスト ボックス 311"/>
        <xdr:cNvSpPr txBox="1"/>
      </xdr:nvSpPr>
      <xdr:spPr>
        <a:xfrm>
          <a:off x="15798800" y="1051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119809</xdr:rowOff>
    </xdr:from>
    <xdr:to>
      <xdr:col>22</xdr:col>
      <xdr:colOff>203200</xdr:colOff>
      <xdr:row>58</xdr:row>
      <xdr:rowOff>125673</xdr:rowOff>
    </xdr:to>
    <xdr:cxnSp macro="">
      <xdr:nvCxnSpPr>
        <xdr:cNvPr id="313" name="直線コネクタ 312"/>
        <xdr:cNvCxnSpPr/>
      </xdr:nvCxnSpPr>
      <xdr:spPr>
        <a:xfrm>
          <a:off x="14401800" y="10063909"/>
          <a:ext cx="8890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4" name="フローチャート : 判断 313"/>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39664</xdr:rowOff>
    </xdr:from>
    <xdr:ext cx="762000" cy="259045"/>
    <xdr:sp macro="" textlink="">
      <xdr:nvSpPr>
        <xdr:cNvPr id="315" name="テキスト ボックス 314"/>
        <xdr:cNvSpPr txBox="1"/>
      </xdr:nvSpPr>
      <xdr:spPr>
        <a:xfrm>
          <a:off x="14909800" y="1049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119809</xdr:rowOff>
    </xdr:from>
    <xdr:to>
      <xdr:col>21</xdr:col>
      <xdr:colOff>0</xdr:colOff>
      <xdr:row>58</xdr:row>
      <xdr:rowOff>166139</xdr:rowOff>
    </xdr:to>
    <xdr:cxnSp macro="">
      <xdr:nvCxnSpPr>
        <xdr:cNvPr id="316" name="直線コネクタ 315"/>
        <xdr:cNvCxnSpPr/>
      </xdr:nvCxnSpPr>
      <xdr:spPr>
        <a:xfrm flipV="1">
          <a:off x="13512800" y="10063909"/>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7" name="フローチャート : 判断 316"/>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39519</xdr:rowOff>
    </xdr:from>
    <xdr:ext cx="762000" cy="259045"/>
    <xdr:sp macro="" textlink="">
      <xdr:nvSpPr>
        <xdr:cNvPr id="318" name="テキスト ボックス 317"/>
        <xdr:cNvSpPr txBox="1"/>
      </xdr:nvSpPr>
      <xdr:spPr>
        <a:xfrm>
          <a:off x="14020800" y="1049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19" name="フローチャート : 判断 318"/>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91253</xdr:rowOff>
    </xdr:from>
    <xdr:ext cx="762000" cy="259045"/>
    <xdr:sp macro="" textlink="">
      <xdr:nvSpPr>
        <xdr:cNvPr id="320" name="テキスト ボックス 319"/>
        <xdr:cNvSpPr txBox="1"/>
      </xdr:nvSpPr>
      <xdr:spPr>
        <a:xfrm>
          <a:off x="13131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83632</xdr:rowOff>
    </xdr:from>
    <xdr:to>
      <xdr:col>24</xdr:col>
      <xdr:colOff>609600</xdr:colOff>
      <xdr:row>59</xdr:row>
      <xdr:rowOff>13782</xdr:rowOff>
    </xdr:to>
    <xdr:sp macro="" textlink="">
      <xdr:nvSpPr>
        <xdr:cNvPr id="326" name="円/楕円 325"/>
        <xdr:cNvSpPr/>
      </xdr:nvSpPr>
      <xdr:spPr>
        <a:xfrm>
          <a:off x="16967200" y="1002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4909</xdr:rowOff>
    </xdr:from>
    <xdr:ext cx="762000" cy="259045"/>
    <xdr:sp macro="" textlink="">
      <xdr:nvSpPr>
        <xdr:cNvPr id="327" name="定員管理の状況該当値テキスト"/>
        <xdr:cNvSpPr txBox="1"/>
      </xdr:nvSpPr>
      <xdr:spPr>
        <a:xfrm>
          <a:off x="17106900" y="99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803.08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78203</xdr:rowOff>
    </xdr:from>
    <xdr:to>
      <xdr:col>23</xdr:col>
      <xdr:colOff>457200</xdr:colOff>
      <xdr:row>59</xdr:row>
      <xdr:rowOff>8353</xdr:rowOff>
    </xdr:to>
    <xdr:sp macro="" textlink="">
      <xdr:nvSpPr>
        <xdr:cNvPr id="328" name="円/楕円 327"/>
        <xdr:cNvSpPr/>
      </xdr:nvSpPr>
      <xdr:spPr>
        <a:xfrm>
          <a:off x="16129000" y="100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18530</xdr:rowOff>
    </xdr:from>
    <xdr:ext cx="736600" cy="259045"/>
    <xdr:sp macro="" textlink="">
      <xdr:nvSpPr>
        <xdr:cNvPr id="329" name="テキスト ボックス 328"/>
        <xdr:cNvSpPr txBox="1"/>
      </xdr:nvSpPr>
      <xdr:spPr>
        <a:xfrm>
          <a:off x="15798800" y="979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74873</xdr:rowOff>
    </xdr:from>
    <xdr:to>
      <xdr:col>22</xdr:col>
      <xdr:colOff>254000</xdr:colOff>
      <xdr:row>59</xdr:row>
      <xdr:rowOff>5023</xdr:rowOff>
    </xdr:to>
    <xdr:sp macro="" textlink="">
      <xdr:nvSpPr>
        <xdr:cNvPr id="330" name="円/楕円 329"/>
        <xdr:cNvSpPr/>
      </xdr:nvSpPr>
      <xdr:spPr>
        <a:xfrm>
          <a:off x="15240000" y="10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15200</xdr:rowOff>
    </xdr:from>
    <xdr:ext cx="762000" cy="259045"/>
    <xdr:sp macro="" textlink="">
      <xdr:nvSpPr>
        <xdr:cNvPr id="331" name="テキスト ボックス 330"/>
        <xdr:cNvSpPr txBox="1"/>
      </xdr:nvSpPr>
      <xdr:spPr>
        <a:xfrm>
          <a:off x="14909800" y="978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69009</xdr:rowOff>
    </xdr:from>
    <xdr:to>
      <xdr:col>21</xdr:col>
      <xdr:colOff>50800</xdr:colOff>
      <xdr:row>58</xdr:row>
      <xdr:rowOff>170609</xdr:rowOff>
    </xdr:to>
    <xdr:sp macro="" textlink="">
      <xdr:nvSpPr>
        <xdr:cNvPr id="332" name="円/楕円 331"/>
        <xdr:cNvSpPr/>
      </xdr:nvSpPr>
      <xdr:spPr>
        <a:xfrm>
          <a:off x="14351000" y="100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9336</xdr:rowOff>
    </xdr:from>
    <xdr:ext cx="762000" cy="259045"/>
    <xdr:sp macro="" textlink="">
      <xdr:nvSpPr>
        <xdr:cNvPr id="333" name="テキスト ボックス 332"/>
        <xdr:cNvSpPr txBox="1"/>
      </xdr:nvSpPr>
      <xdr:spPr>
        <a:xfrm>
          <a:off x="14020800" y="97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797.02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115339</xdr:rowOff>
    </xdr:from>
    <xdr:to>
      <xdr:col>19</xdr:col>
      <xdr:colOff>533400</xdr:colOff>
      <xdr:row>59</xdr:row>
      <xdr:rowOff>45489</xdr:rowOff>
    </xdr:to>
    <xdr:sp macro="" textlink="">
      <xdr:nvSpPr>
        <xdr:cNvPr id="334" name="円/楕円 333"/>
        <xdr:cNvSpPr/>
      </xdr:nvSpPr>
      <xdr:spPr>
        <a:xfrm>
          <a:off x="13462000" y="100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55666</xdr:rowOff>
    </xdr:from>
    <xdr:ext cx="762000" cy="259045"/>
    <xdr:sp macro="" textlink="">
      <xdr:nvSpPr>
        <xdr:cNvPr id="335" name="テキスト ボックス 334"/>
        <xdr:cNvSpPr txBox="1"/>
      </xdr:nvSpPr>
      <xdr:spPr>
        <a:xfrm>
          <a:off x="13131800" y="982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ＭＳ Ｐゴシック"/>
              <a:ea typeface="+mn-ea"/>
              <a:cs typeface="+mn-cs"/>
            </a:rPr>
            <a:t>  </a:t>
          </a:r>
          <a:r>
            <a:rPr kumimoji="1" lang="ja-JP" altLang="ja-JP" sz="1300">
              <a:solidFill>
                <a:schemeClr val="dk1"/>
              </a:solidFill>
              <a:latin typeface="+mn-lt"/>
              <a:ea typeface="+mn-ea"/>
              <a:cs typeface="+mn-cs"/>
            </a:rPr>
            <a:t>従来から県債の発行抑制に取り組んでおり、実質公債比率は、</a:t>
          </a:r>
          <a:r>
            <a:rPr kumimoji="1" lang="en-US" altLang="ja-JP" sz="1300">
              <a:solidFill>
                <a:schemeClr val="dk1"/>
              </a:solidFill>
              <a:latin typeface="+mn-lt"/>
              <a:ea typeface="+mn-ea"/>
              <a:cs typeface="+mn-cs"/>
            </a:rPr>
            <a:t>12.0</a:t>
          </a:r>
          <a:r>
            <a:rPr kumimoji="1" lang="ja-JP" altLang="ja-JP" sz="1300">
              <a:solidFill>
                <a:schemeClr val="dk1"/>
              </a:solidFill>
              <a:latin typeface="+mn-lt"/>
              <a:ea typeface="+mn-ea"/>
              <a:cs typeface="+mn-cs"/>
            </a:rPr>
            <a:t>％と低い水準にある。今後増加が見込まれる公債費負担をできるだけ軽減するため、県債管理目標の達成に向け、引き続き、県債の発行抑制に努めていく。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5" name="直線コネクタ 364"/>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6"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7" name="直線コネクタ 366"/>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68"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69" name="直線コネクタ 368"/>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107043</xdr:rowOff>
    </xdr:from>
    <xdr:to>
      <xdr:col>24</xdr:col>
      <xdr:colOff>558800</xdr:colOff>
      <xdr:row>37</xdr:row>
      <xdr:rowOff>124278</xdr:rowOff>
    </xdr:to>
    <xdr:cxnSp macro="">
      <xdr:nvCxnSpPr>
        <xdr:cNvPr id="370" name="直線コネクタ 369"/>
        <xdr:cNvCxnSpPr/>
      </xdr:nvCxnSpPr>
      <xdr:spPr>
        <a:xfrm>
          <a:off x="16179800" y="64506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1"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2" name="フローチャート : 判断 371"/>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140607</xdr:rowOff>
    </xdr:from>
    <xdr:to>
      <xdr:col>23</xdr:col>
      <xdr:colOff>406400</xdr:colOff>
      <xdr:row>37</xdr:row>
      <xdr:rowOff>107043</xdr:rowOff>
    </xdr:to>
    <xdr:cxnSp macro="">
      <xdr:nvCxnSpPr>
        <xdr:cNvPr id="373" name="直線コネクタ 372"/>
        <xdr:cNvCxnSpPr/>
      </xdr:nvCxnSpPr>
      <xdr:spPr>
        <a:xfrm>
          <a:off x="15290800" y="63128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5" name="テキスト ボックス 37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54428</xdr:rowOff>
    </xdr:from>
    <xdr:to>
      <xdr:col>22</xdr:col>
      <xdr:colOff>203200</xdr:colOff>
      <xdr:row>36</xdr:row>
      <xdr:rowOff>140607</xdr:rowOff>
    </xdr:to>
    <xdr:cxnSp macro="">
      <xdr:nvCxnSpPr>
        <xdr:cNvPr id="376" name="直線コネクタ 375"/>
        <xdr:cNvCxnSpPr/>
      </xdr:nvCxnSpPr>
      <xdr:spPr>
        <a:xfrm>
          <a:off x="14401800" y="62266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7" name="フローチャート : 判断 376"/>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59162</xdr:rowOff>
    </xdr:from>
    <xdr:ext cx="762000" cy="259045"/>
    <xdr:sp macro="" textlink="">
      <xdr:nvSpPr>
        <xdr:cNvPr id="378" name="テキスト ボックス 377"/>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2722</xdr:rowOff>
    </xdr:from>
    <xdr:to>
      <xdr:col>21</xdr:col>
      <xdr:colOff>0</xdr:colOff>
      <xdr:row>36</xdr:row>
      <xdr:rowOff>54428</xdr:rowOff>
    </xdr:to>
    <xdr:cxnSp macro="">
      <xdr:nvCxnSpPr>
        <xdr:cNvPr id="379" name="直線コネクタ 378"/>
        <xdr:cNvCxnSpPr/>
      </xdr:nvCxnSpPr>
      <xdr:spPr>
        <a:xfrm>
          <a:off x="13512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0" name="フローチャート : 判断 37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41927</xdr:rowOff>
    </xdr:from>
    <xdr:ext cx="762000" cy="259045"/>
    <xdr:sp macro="" textlink="">
      <xdr:nvSpPr>
        <xdr:cNvPr id="381" name="テキスト ボックス 380"/>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2" name="フローチャート : 判断 381"/>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93634</xdr:rowOff>
    </xdr:from>
    <xdr:ext cx="762000" cy="259045"/>
    <xdr:sp macro="" textlink="">
      <xdr:nvSpPr>
        <xdr:cNvPr id="383" name="テキスト ボックス 382"/>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389" name="円/楕円 388"/>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390"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56243</xdr:rowOff>
    </xdr:from>
    <xdr:to>
      <xdr:col>23</xdr:col>
      <xdr:colOff>457200</xdr:colOff>
      <xdr:row>37</xdr:row>
      <xdr:rowOff>157843</xdr:rowOff>
    </xdr:to>
    <xdr:sp macro="" textlink="">
      <xdr:nvSpPr>
        <xdr:cNvPr id="391" name="円/楕円 390"/>
        <xdr:cNvSpPr/>
      </xdr:nvSpPr>
      <xdr:spPr>
        <a:xfrm>
          <a:off x="16129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168020</xdr:rowOff>
    </xdr:from>
    <xdr:ext cx="736600" cy="259045"/>
    <xdr:sp macro="" textlink="">
      <xdr:nvSpPr>
        <xdr:cNvPr id="392" name="テキスト ボックス 391"/>
        <xdr:cNvSpPr txBox="1"/>
      </xdr:nvSpPr>
      <xdr:spPr>
        <a:xfrm>
          <a:off x="15798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89807</xdr:rowOff>
    </xdr:from>
    <xdr:to>
      <xdr:col>22</xdr:col>
      <xdr:colOff>254000</xdr:colOff>
      <xdr:row>37</xdr:row>
      <xdr:rowOff>19957</xdr:rowOff>
    </xdr:to>
    <xdr:sp macro="" textlink="">
      <xdr:nvSpPr>
        <xdr:cNvPr id="393" name="円/楕円 392"/>
        <xdr:cNvSpPr/>
      </xdr:nvSpPr>
      <xdr:spPr>
        <a:xfrm>
          <a:off x="15240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30134</xdr:rowOff>
    </xdr:from>
    <xdr:ext cx="762000" cy="259045"/>
    <xdr:sp macro="" textlink="">
      <xdr:nvSpPr>
        <xdr:cNvPr id="394" name="テキスト ボックス 393"/>
        <xdr:cNvSpPr txBox="1"/>
      </xdr:nvSpPr>
      <xdr:spPr>
        <a:xfrm>
          <a:off x="14909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3628</xdr:rowOff>
    </xdr:from>
    <xdr:to>
      <xdr:col>21</xdr:col>
      <xdr:colOff>50800</xdr:colOff>
      <xdr:row>36</xdr:row>
      <xdr:rowOff>105228</xdr:rowOff>
    </xdr:to>
    <xdr:sp macro="" textlink="">
      <xdr:nvSpPr>
        <xdr:cNvPr id="395" name="円/楕円 394"/>
        <xdr:cNvSpPr/>
      </xdr:nvSpPr>
      <xdr:spPr>
        <a:xfrm>
          <a:off x="14351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115405</xdr:rowOff>
    </xdr:from>
    <xdr:ext cx="762000" cy="259045"/>
    <xdr:sp macro="" textlink="">
      <xdr:nvSpPr>
        <xdr:cNvPr id="396" name="テキスト ボックス 395"/>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123372</xdr:rowOff>
    </xdr:from>
    <xdr:to>
      <xdr:col>19</xdr:col>
      <xdr:colOff>533400</xdr:colOff>
      <xdr:row>36</xdr:row>
      <xdr:rowOff>53522</xdr:rowOff>
    </xdr:to>
    <xdr:sp macro="" textlink="">
      <xdr:nvSpPr>
        <xdr:cNvPr id="397" name="円/楕円 396"/>
        <xdr:cNvSpPr/>
      </xdr:nvSpPr>
      <xdr:spPr>
        <a:xfrm>
          <a:off x="13462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63699</xdr:rowOff>
    </xdr:from>
    <xdr:ext cx="762000" cy="259045"/>
    <xdr:sp macro="" textlink="">
      <xdr:nvSpPr>
        <xdr:cNvPr id="398" name="テキスト ボックス 397"/>
        <xdr:cNvSpPr txBox="1"/>
      </xdr:nvSpPr>
      <xdr:spPr>
        <a:xfrm>
          <a:off x="13131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latin typeface="+mn-lt"/>
              <a:ea typeface="+mn-ea"/>
              <a:cs typeface="+mn-cs"/>
            </a:rPr>
            <a:t>  </a:t>
          </a:r>
          <a:r>
            <a:rPr kumimoji="1" lang="ja-JP" altLang="ja-JP" sz="1300">
              <a:solidFill>
                <a:schemeClr val="dk1"/>
              </a:solidFill>
              <a:latin typeface="+mn-lt"/>
              <a:ea typeface="+mn-ea"/>
              <a:cs typeface="+mn-cs"/>
            </a:rPr>
            <a:t>早期健全化基準（</a:t>
          </a:r>
          <a:r>
            <a:rPr kumimoji="1" lang="en-US" altLang="ja-JP" sz="1300">
              <a:solidFill>
                <a:schemeClr val="dk1"/>
              </a:solidFill>
              <a:latin typeface="+mn-lt"/>
              <a:ea typeface="+mn-ea"/>
              <a:cs typeface="+mn-cs"/>
            </a:rPr>
            <a:t>400</a:t>
          </a:r>
          <a:r>
            <a:rPr kumimoji="1" lang="ja-JP" altLang="ja-JP" sz="1300">
              <a:solidFill>
                <a:schemeClr val="dk1"/>
              </a:solidFill>
              <a:latin typeface="+mn-lt"/>
              <a:ea typeface="+mn-ea"/>
              <a:cs typeface="+mn-cs"/>
            </a:rPr>
            <a:t>％）を大きく下回っている。</a:t>
          </a:r>
          <a:r>
            <a:rPr kumimoji="1" lang="ja-JP" altLang="en-US" sz="1300">
              <a:solidFill>
                <a:schemeClr val="dk1"/>
              </a:solidFill>
              <a:latin typeface="+mn-lt"/>
              <a:ea typeface="+mn-ea"/>
              <a:cs typeface="+mn-cs"/>
            </a:rPr>
            <a:t>県債残高の減少や</a:t>
          </a:r>
          <a:r>
            <a:rPr kumimoji="1" lang="ja-JP" altLang="ja-JP" sz="1300">
              <a:solidFill>
                <a:schemeClr val="dk1"/>
              </a:solidFill>
              <a:latin typeface="+mn-lt"/>
              <a:ea typeface="+mn-ea"/>
              <a:cs typeface="+mn-cs"/>
            </a:rPr>
            <a:t>職員数の削減等による退職手当負担見込額の減少などにより、前年度より</a:t>
          </a:r>
          <a:r>
            <a:rPr kumimoji="1" lang="en-US" altLang="ja-JP" sz="1300">
              <a:solidFill>
                <a:schemeClr val="dk1"/>
              </a:solidFill>
              <a:latin typeface="+mn-lt"/>
              <a:ea typeface="+mn-ea"/>
              <a:cs typeface="+mn-cs"/>
            </a:rPr>
            <a:t>10.6</a:t>
          </a:r>
          <a:r>
            <a:rPr kumimoji="1" lang="ja-JP" altLang="ja-JP" sz="1300">
              <a:solidFill>
                <a:schemeClr val="dk1"/>
              </a:solidFill>
              <a:latin typeface="+mn-lt"/>
              <a:ea typeface="+mn-ea"/>
              <a:cs typeface="+mn-cs"/>
            </a:rPr>
            <a:t>ポイント減少した。今後も引き続き、県債の発行抑制に努めるなど、健全化に向けて取り組んでいく。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3" name="直線コネクタ 41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4" name="テキスト ボックス 41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7" name="直線コネクタ 41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8" name="テキスト ボックス 41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0" name="テキスト ボックス 41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2" name="直線コネクタ 421"/>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3"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4" name="直線コネクタ 423"/>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5"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6" name="直線コネクタ 425"/>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23400</xdr:rowOff>
    </xdr:from>
    <xdr:to>
      <xdr:col>24</xdr:col>
      <xdr:colOff>558800</xdr:colOff>
      <xdr:row>16</xdr:row>
      <xdr:rowOff>87344</xdr:rowOff>
    </xdr:to>
    <xdr:cxnSp macro="">
      <xdr:nvCxnSpPr>
        <xdr:cNvPr id="427" name="直線コネクタ 426"/>
        <xdr:cNvCxnSpPr/>
      </xdr:nvCxnSpPr>
      <xdr:spPr>
        <a:xfrm flipV="1">
          <a:off x="16179800" y="2766600"/>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28"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29" name="フローチャート : 判断 428"/>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87344</xdr:rowOff>
    </xdr:from>
    <xdr:to>
      <xdr:col>23</xdr:col>
      <xdr:colOff>406400</xdr:colOff>
      <xdr:row>17</xdr:row>
      <xdr:rowOff>27495</xdr:rowOff>
    </xdr:to>
    <xdr:cxnSp macro="">
      <xdr:nvCxnSpPr>
        <xdr:cNvPr id="430" name="直線コネクタ 429"/>
        <xdr:cNvCxnSpPr/>
      </xdr:nvCxnSpPr>
      <xdr:spPr>
        <a:xfrm flipV="1">
          <a:off x="15290800" y="2830544"/>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1" name="フローチャート : 判断 430"/>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2" name="テキスト ボックス 431"/>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27495</xdr:rowOff>
    </xdr:from>
    <xdr:to>
      <xdr:col>22</xdr:col>
      <xdr:colOff>203200</xdr:colOff>
      <xdr:row>17</xdr:row>
      <xdr:rowOff>132461</xdr:rowOff>
    </xdr:to>
    <xdr:cxnSp macro="">
      <xdr:nvCxnSpPr>
        <xdr:cNvPr id="433" name="直線コネクタ 432"/>
        <xdr:cNvCxnSpPr/>
      </xdr:nvCxnSpPr>
      <xdr:spPr>
        <a:xfrm flipV="1">
          <a:off x="14401800" y="2942145"/>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4" name="フローチャート : 判断 433"/>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99013</xdr:rowOff>
    </xdr:from>
    <xdr:ext cx="762000" cy="259045"/>
    <xdr:sp macro="" textlink="">
      <xdr:nvSpPr>
        <xdr:cNvPr id="435" name="テキスト ボックス 434"/>
        <xdr:cNvSpPr txBox="1"/>
      </xdr:nvSpPr>
      <xdr:spPr>
        <a:xfrm>
          <a:off x="14909800" y="3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132461</xdr:rowOff>
    </xdr:from>
    <xdr:to>
      <xdr:col>21</xdr:col>
      <xdr:colOff>0</xdr:colOff>
      <xdr:row>17</xdr:row>
      <xdr:rowOff>170466</xdr:rowOff>
    </xdr:to>
    <xdr:cxnSp macro="">
      <xdr:nvCxnSpPr>
        <xdr:cNvPr id="436" name="直線コネクタ 435"/>
        <xdr:cNvCxnSpPr/>
      </xdr:nvCxnSpPr>
      <xdr:spPr>
        <a:xfrm flipV="1">
          <a:off x="13512800" y="3047111"/>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7" name="フローチャート : 判断 436"/>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162355</xdr:rowOff>
    </xdr:from>
    <xdr:ext cx="762000" cy="259045"/>
    <xdr:sp macro="" textlink="">
      <xdr:nvSpPr>
        <xdr:cNvPr id="438" name="テキスト ボックス 437"/>
        <xdr:cNvSpPr txBox="1"/>
      </xdr:nvSpPr>
      <xdr:spPr>
        <a:xfrm>
          <a:off x="14020800" y="34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39" name="フローチャート : 判断 438"/>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31323</xdr:rowOff>
    </xdr:from>
    <xdr:ext cx="762000" cy="259045"/>
    <xdr:sp macro="" textlink="">
      <xdr:nvSpPr>
        <xdr:cNvPr id="440" name="テキスト ボックス 439"/>
        <xdr:cNvSpPr txBox="1"/>
      </xdr:nvSpPr>
      <xdr:spPr>
        <a:xfrm>
          <a:off x="13131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144050</xdr:rowOff>
    </xdr:from>
    <xdr:to>
      <xdr:col>24</xdr:col>
      <xdr:colOff>609600</xdr:colOff>
      <xdr:row>16</xdr:row>
      <xdr:rowOff>74200</xdr:rowOff>
    </xdr:to>
    <xdr:sp macro="" textlink="">
      <xdr:nvSpPr>
        <xdr:cNvPr id="446" name="円/楕円 445"/>
        <xdr:cNvSpPr/>
      </xdr:nvSpPr>
      <xdr:spPr>
        <a:xfrm>
          <a:off x="16967200" y="27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160577</xdr:rowOff>
    </xdr:from>
    <xdr:ext cx="762000" cy="259045"/>
    <xdr:sp macro="" textlink="">
      <xdr:nvSpPr>
        <xdr:cNvPr id="447" name="将来負担の状況該当値テキスト"/>
        <xdr:cNvSpPr txBox="1"/>
      </xdr:nvSpPr>
      <xdr:spPr>
        <a:xfrm>
          <a:off x="17106900" y="25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36544</xdr:rowOff>
    </xdr:from>
    <xdr:to>
      <xdr:col>23</xdr:col>
      <xdr:colOff>457200</xdr:colOff>
      <xdr:row>16</xdr:row>
      <xdr:rowOff>138144</xdr:rowOff>
    </xdr:to>
    <xdr:sp macro="" textlink="">
      <xdr:nvSpPr>
        <xdr:cNvPr id="448" name="円/楕円 447"/>
        <xdr:cNvSpPr/>
      </xdr:nvSpPr>
      <xdr:spPr>
        <a:xfrm>
          <a:off x="16129000" y="27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148321</xdr:rowOff>
    </xdr:from>
    <xdr:ext cx="736600" cy="259045"/>
    <xdr:sp macro="" textlink="">
      <xdr:nvSpPr>
        <xdr:cNvPr id="449" name="テキスト ボックス 448"/>
        <xdr:cNvSpPr txBox="1"/>
      </xdr:nvSpPr>
      <xdr:spPr>
        <a:xfrm>
          <a:off x="15798800" y="254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148145</xdr:rowOff>
    </xdr:from>
    <xdr:to>
      <xdr:col>22</xdr:col>
      <xdr:colOff>254000</xdr:colOff>
      <xdr:row>17</xdr:row>
      <xdr:rowOff>78295</xdr:rowOff>
    </xdr:to>
    <xdr:sp macro="" textlink="">
      <xdr:nvSpPr>
        <xdr:cNvPr id="450" name="円/楕円 449"/>
        <xdr:cNvSpPr/>
      </xdr:nvSpPr>
      <xdr:spPr>
        <a:xfrm>
          <a:off x="15240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88472</xdr:rowOff>
    </xdr:from>
    <xdr:ext cx="762000" cy="259045"/>
    <xdr:sp macro="" textlink="">
      <xdr:nvSpPr>
        <xdr:cNvPr id="451" name="テキスト ボックス 450"/>
        <xdr:cNvSpPr txBox="1"/>
      </xdr:nvSpPr>
      <xdr:spPr>
        <a:xfrm>
          <a:off x="14909800" y="26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81661</xdr:rowOff>
    </xdr:from>
    <xdr:to>
      <xdr:col>21</xdr:col>
      <xdr:colOff>50800</xdr:colOff>
      <xdr:row>18</xdr:row>
      <xdr:rowOff>11811</xdr:rowOff>
    </xdr:to>
    <xdr:sp macro="" textlink="">
      <xdr:nvSpPr>
        <xdr:cNvPr id="452" name="円/楕円 451"/>
        <xdr:cNvSpPr/>
      </xdr:nvSpPr>
      <xdr:spPr>
        <a:xfrm>
          <a:off x="14351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21988</xdr:rowOff>
    </xdr:from>
    <xdr:ext cx="762000" cy="259045"/>
    <xdr:sp macro="" textlink="">
      <xdr:nvSpPr>
        <xdr:cNvPr id="453" name="テキスト ボックス 452"/>
        <xdr:cNvSpPr txBox="1"/>
      </xdr:nvSpPr>
      <xdr:spPr>
        <a:xfrm>
          <a:off x="14020800" y="276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119666</xdr:rowOff>
    </xdr:from>
    <xdr:to>
      <xdr:col>19</xdr:col>
      <xdr:colOff>533400</xdr:colOff>
      <xdr:row>18</xdr:row>
      <xdr:rowOff>49816</xdr:rowOff>
    </xdr:to>
    <xdr:sp macro="" textlink="">
      <xdr:nvSpPr>
        <xdr:cNvPr id="454" name="円/楕円 453"/>
        <xdr:cNvSpPr/>
      </xdr:nvSpPr>
      <xdr:spPr>
        <a:xfrm>
          <a:off x="13462000" y="30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59993</xdr:rowOff>
    </xdr:from>
    <xdr:ext cx="762000" cy="259045"/>
    <xdr:sp macro="" textlink="">
      <xdr:nvSpPr>
        <xdr:cNvPr id="455" name="テキスト ボックス 454"/>
        <xdr:cNvSpPr txBox="1"/>
      </xdr:nvSpPr>
      <xdr:spPr>
        <a:xfrm>
          <a:off x="13131800" y="28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9,136,151
8,961,724
2,415.83
2,027,344,346
2,006,372,139
7,113,291
1,418,896,657
3,700,173,082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latin typeface="+mn-lt"/>
              <a:ea typeface="+mn-ea"/>
              <a:cs typeface="+mn-cs"/>
            </a:rPr>
            <a:t>   </a:t>
          </a:r>
          <a:r>
            <a:rPr lang="ja-JP" altLang="ja-JP" sz="1300">
              <a:solidFill>
                <a:schemeClr val="dk1"/>
              </a:solidFill>
              <a:latin typeface="+mn-lt"/>
              <a:ea typeface="+mn-ea"/>
              <a:cs typeface="+mn-cs"/>
            </a:rPr>
            <a:t>全国の人口が減少している中、本県では、引き続き人口が増加しているため、人口規模に応じた多数の教職員や警察職員を配置する必要があることから、類似団体に比べて、人件費に係る経常収支比率が高くなっている。</a:t>
          </a: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年度は給与減額措置終了による復元により人件費が増加したが、県民１人当たりの人件費及び人件費に準ずる費用は</a:t>
          </a:r>
          <a:r>
            <a:rPr lang="en-US" altLang="ja-JP" sz="1300">
              <a:solidFill>
                <a:schemeClr val="dk1"/>
              </a:solidFill>
              <a:latin typeface="+mn-lt"/>
              <a:ea typeface="+mn-ea"/>
              <a:cs typeface="+mn-cs"/>
            </a:rPr>
            <a:t>73,290</a:t>
          </a:r>
          <a:r>
            <a:rPr lang="ja-JP" altLang="ja-JP" sz="1300">
              <a:solidFill>
                <a:schemeClr val="dk1"/>
              </a:solidFill>
              <a:latin typeface="+mn-lt"/>
              <a:ea typeface="+mn-ea"/>
              <a:cs typeface="+mn-cs"/>
            </a:rPr>
            <a:t>円と、全国で最も低い金額となっている。</a:t>
          </a:r>
        </a:p>
        <a:p>
          <a:r>
            <a:rPr lang="en-US" altLang="ja-JP" sz="1300">
              <a:solidFill>
                <a:schemeClr val="dk1"/>
              </a:solidFill>
              <a:latin typeface="+mn-lt"/>
              <a:ea typeface="+mn-ea"/>
              <a:cs typeface="+mn-cs"/>
            </a:rPr>
            <a:t>  </a:t>
          </a:r>
          <a:r>
            <a:rPr lang="ja-JP" altLang="ja-JP" sz="1300">
              <a:solidFill>
                <a:schemeClr val="dk1"/>
              </a:solidFill>
              <a:latin typeface="+mn-lt"/>
              <a:ea typeface="+mn-ea"/>
              <a:cs typeface="+mn-cs"/>
            </a:rPr>
            <a:t>今後も引き続き、人件費の抑制に取り組んでいく。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69850</xdr:rowOff>
    </xdr:to>
    <xdr:cxnSp macro="">
      <xdr:nvCxnSpPr>
        <xdr:cNvPr id="60" name="直線コネクタ 59"/>
        <xdr:cNvCxnSpPr/>
      </xdr:nvCxnSpPr>
      <xdr:spPr>
        <a:xfrm flipV="1">
          <a:off x="4826000" y="588010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41927</xdr:rowOff>
    </xdr:from>
    <xdr:ext cx="762000" cy="259045"/>
    <xdr:sp macro="" textlink="">
      <xdr:nvSpPr>
        <xdr:cNvPr id="61" name="人件費最小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39</xdr:row>
      <xdr:rowOff>69850</xdr:rowOff>
    </xdr:from>
    <xdr:to>
      <xdr:col>7</xdr:col>
      <xdr:colOff>104775</xdr:colOff>
      <xdr:row>39</xdr:row>
      <xdr:rowOff>69850</xdr:rowOff>
    </xdr:to>
    <xdr:cxnSp macro="">
      <xdr:nvCxnSpPr>
        <xdr:cNvPr id="62" name="直線コネクタ 61"/>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44450</xdr:rowOff>
    </xdr:from>
    <xdr:to>
      <xdr:col>7</xdr:col>
      <xdr:colOff>15875</xdr:colOff>
      <xdr:row>38</xdr:row>
      <xdr:rowOff>38100</xdr:rowOff>
    </xdr:to>
    <xdr:cxnSp macro="">
      <xdr:nvCxnSpPr>
        <xdr:cNvPr id="65" name="直線コネクタ 64"/>
        <xdr:cNvCxnSpPr/>
      </xdr:nvCxnSpPr>
      <xdr:spPr>
        <a:xfrm>
          <a:off x="3987800" y="6388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6"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101600</xdr:rowOff>
    </xdr:from>
    <xdr:to>
      <xdr:col>7</xdr:col>
      <xdr:colOff>66675</xdr:colOff>
      <xdr:row>37</xdr:row>
      <xdr:rowOff>31750</xdr:rowOff>
    </xdr:to>
    <xdr:sp macro="" textlink="">
      <xdr:nvSpPr>
        <xdr:cNvPr id="67" name="フローチャート : 判断 66"/>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44450</xdr:rowOff>
    </xdr:from>
    <xdr:to>
      <xdr:col>5</xdr:col>
      <xdr:colOff>549275</xdr:colOff>
      <xdr:row>37</xdr:row>
      <xdr:rowOff>133350</xdr:rowOff>
    </xdr:to>
    <xdr:cxnSp macro="">
      <xdr:nvCxnSpPr>
        <xdr:cNvPr id="68" name="直線コネクタ 67"/>
        <xdr:cNvCxnSpPr/>
      </xdr:nvCxnSpPr>
      <xdr:spPr>
        <a:xfrm flipV="1">
          <a:off x="3098800" y="638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63500</xdr:rowOff>
    </xdr:from>
    <xdr:to>
      <xdr:col>5</xdr:col>
      <xdr:colOff>600075</xdr:colOff>
      <xdr:row>36</xdr:row>
      <xdr:rowOff>165100</xdr:rowOff>
    </xdr:to>
    <xdr:sp macro="" textlink="">
      <xdr:nvSpPr>
        <xdr:cNvPr id="69" name="フローチャート : 判断 68"/>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3827</xdr:rowOff>
    </xdr:from>
    <xdr:ext cx="736600" cy="259045"/>
    <xdr:sp macro="" textlink="">
      <xdr:nvSpPr>
        <xdr:cNvPr id="70" name="テキスト ボックス 69"/>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133350</xdr:rowOff>
    </xdr:from>
    <xdr:to>
      <xdr:col>4</xdr:col>
      <xdr:colOff>346075</xdr:colOff>
      <xdr:row>40</xdr:row>
      <xdr:rowOff>139700</xdr:rowOff>
    </xdr:to>
    <xdr:cxnSp macro="">
      <xdr:nvCxnSpPr>
        <xdr:cNvPr id="71" name="直線コネクタ 70"/>
        <xdr:cNvCxnSpPr/>
      </xdr:nvCxnSpPr>
      <xdr:spPr>
        <a:xfrm flipV="1">
          <a:off x="2209800" y="64770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88900</xdr:rowOff>
    </xdr:from>
    <xdr:to>
      <xdr:col>4</xdr:col>
      <xdr:colOff>396875</xdr:colOff>
      <xdr:row>37</xdr:row>
      <xdr:rowOff>19050</xdr:rowOff>
    </xdr:to>
    <xdr:sp macro="" textlink="">
      <xdr:nvSpPr>
        <xdr:cNvPr id="72" name="フローチャート : 判断 71"/>
        <xdr:cNvSpPr/>
      </xdr:nvSpPr>
      <xdr:spPr>
        <a:xfrm>
          <a:off x="3048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29227</xdr:rowOff>
    </xdr:from>
    <xdr:ext cx="762000" cy="259045"/>
    <xdr:sp macro="" textlink="">
      <xdr:nvSpPr>
        <xdr:cNvPr id="73" name="テキスト ボックス 72"/>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139700</xdr:rowOff>
    </xdr:from>
    <xdr:to>
      <xdr:col>3</xdr:col>
      <xdr:colOff>142875</xdr:colOff>
      <xdr:row>42</xdr:row>
      <xdr:rowOff>50800</xdr:rowOff>
    </xdr:to>
    <xdr:cxnSp macro="">
      <xdr:nvCxnSpPr>
        <xdr:cNvPr id="74" name="直線コネクタ 73"/>
        <xdr:cNvCxnSpPr/>
      </xdr:nvCxnSpPr>
      <xdr:spPr>
        <a:xfrm flipV="1">
          <a:off x="1320800" y="6997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25400</xdr:rowOff>
    </xdr:from>
    <xdr:to>
      <xdr:col>3</xdr:col>
      <xdr:colOff>193675</xdr:colOff>
      <xdr:row>38</xdr:row>
      <xdr:rowOff>127000</xdr:rowOff>
    </xdr:to>
    <xdr:sp macro="" textlink="">
      <xdr:nvSpPr>
        <xdr:cNvPr id="75" name="フローチャート : 判断 74"/>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137177</xdr:rowOff>
    </xdr:from>
    <xdr:ext cx="762000" cy="259045"/>
    <xdr:sp macro="" textlink="">
      <xdr:nvSpPr>
        <xdr:cNvPr id="76" name="テキスト ボックス 75"/>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7" name="フローチャート : 判断 76"/>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8" name="テキスト ボックス 77"/>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84" name="円/楕円 83"/>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130827</xdr:rowOff>
    </xdr:from>
    <xdr:ext cx="762000" cy="259045"/>
    <xdr:sp macro="" textlink="">
      <xdr:nvSpPr>
        <xdr:cNvPr id="85"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165100</xdr:rowOff>
    </xdr:from>
    <xdr:to>
      <xdr:col>5</xdr:col>
      <xdr:colOff>600075</xdr:colOff>
      <xdr:row>37</xdr:row>
      <xdr:rowOff>95250</xdr:rowOff>
    </xdr:to>
    <xdr:sp macro="" textlink="">
      <xdr:nvSpPr>
        <xdr:cNvPr id="86" name="円/楕円 85"/>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80027</xdr:rowOff>
    </xdr:from>
    <xdr:ext cx="736600" cy="259045"/>
    <xdr:sp macro="" textlink="">
      <xdr:nvSpPr>
        <xdr:cNvPr id="87" name="テキスト ボックス 86"/>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82550</xdr:rowOff>
    </xdr:from>
    <xdr:to>
      <xdr:col>4</xdr:col>
      <xdr:colOff>396875</xdr:colOff>
      <xdr:row>38</xdr:row>
      <xdr:rowOff>12700</xdr:rowOff>
    </xdr:to>
    <xdr:sp macro="" textlink="">
      <xdr:nvSpPr>
        <xdr:cNvPr id="88" name="円/楕円 87"/>
        <xdr:cNvSpPr/>
      </xdr:nvSpPr>
      <xdr:spPr>
        <a:xfrm>
          <a:off x="3048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168927</xdr:rowOff>
    </xdr:from>
    <xdr:ext cx="762000" cy="259045"/>
    <xdr:sp macro="" textlink="">
      <xdr:nvSpPr>
        <xdr:cNvPr id="89" name="テキスト ボックス 88"/>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88900</xdr:rowOff>
    </xdr:from>
    <xdr:to>
      <xdr:col>3</xdr:col>
      <xdr:colOff>193675</xdr:colOff>
      <xdr:row>41</xdr:row>
      <xdr:rowOff>19050</xdr:rowOff>
    </xdr:to>
    <xdr:sp macro="" textlink="">
      <xdr:nvSpPr>
        <xdr:cNvPr id="90" name="円/楕円 89"/>
        <xdr:cNvSpPr/>
      </xdr:nvSpPr>
      <xdr:spPr>
        <a:xfrm>
          <a:off x="2159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3827</xdr:rowOff>
    </xdr:from>
    <xdr:ext cx="762000" cy="259045"/>
    <xdr:sp macro="" textlink="">
      <xdr:nvSpPr>
        <xdr:cNvPr id="91" name="テキスト ボックス 90"/>
        <xdr:cNvSpPr txBox="1"/>
      </xdr:nvSpPr>
      <xdr:spPr>
        <a:xfrm>
          <a:off x="1828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0</xdr:rowOff>
    </xdr:from>
    <xdr:to>
      <xdr:col>1</xdr:col>
      <xdr:colOff>676275</xdr:colOff>
      <xdr:row>42</xdr:row>
      <xdr:rowOff>101600</xdr:rowOff>
    </xdr:to>
    <xdr:sp macro="" textlink="">
      <xdr:nvSpPr>
        <xdr:cNvPr id="92" name="円/楕円 91"/>
        <xdr:cNvSpPr/>
      </xdr:nvSpPr>
      <xdr:spPr>
        <a:xfrm>
          <a:off x="1270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86377</xdr:rowOff>
    </xdr:from>
    <xdr:ext cx="762000" cy="259045"/>
    <xdr:sp macro="" textlink="">
      <xdr:nvSpPr>
        <xdr:cNvPr id="93" name="テキスト ボックス 92"/>
        <xdr:cNvSpPr txBox="1"/>
      </xdr:nvSpPr>
      <xdr:spPr>
        <a:xfrm>
          <a:off x="939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これまで徹底した施策・事業の見直しや内部管理経費の削減等の行財政改革に取り組んだ結果、類似団体平均を下回っている。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今後も引き続き、施策・事業の見直しなどに取り組んでいく。</a:t>
          </a:r>
          <a:endParaRPr lang="ja-JP" altLang="ja-JP" sz="1300"/>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115570</xdr:rowOff>
    </xdr:from>
    <xdr:to>
      <xdr:col>24</xdr:col>
      <xdr:colOff>22225</xdr:colOff>
      <xdr:row>17</xdr:row>
      <xdr:rowOff>161290</xdr:rowOff>
    </xdr:to>
    <xdr:cxnSp macro="">
      <xdr:nvCxnSpPr>
        <xdr:cNvPr id="122" name="直線コネクタ 121"/>
        <xdr:cNvCxnSpPr/>
      </xdr:nvCxnSpPr>
      <xdr:spPr>
        <a:xfrm>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3"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115570</xdr:rowOff>
    </xdr:from>
    <xdr:to>
      <xdr:col>22</xdr:col>
      <xdr:colOff>555625</xdr:colOff>
      <xdr:row>17</xdr:row>
      <xdr:rowOff>115570</xdr:rowOff>
    </xdr:to>
    <xdr:cxnSp macro="">
      <xdr:nvCxnSpPr>
        <xdr:cNvPr id="125" name="直線コネクタ 124"/>
        <xdr:cNvCxnSpPr/>
      </xdr:nvCxnSpPr>
      <xdr:spPr>
        <a:xfrm>
          <a:off x="14782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7" name="テキスト ボックス 12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17</xdr:row>
      <xdr:rowOff>115570</xdr:rowOff>
    </xdr:to>
    <xdr:cxnSp macro="">
      <xdr:nvCxnSpPr>
        <xdr:cNvPr id="128" name="直線コネクタ 127"/>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0" name="テキスト ボックス 129"/>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115570</xdr:rowOff>
    </xdr:from>
    <xdr:to>
      <xdr:col>20</xdr:col>
      <xdr:colOff>149225</xdr:colOff>
      <xdr:row>17</xdr:row>
      <xdr:rowOff>161290</xdr:rowOff>
    </xdr:to>
    <xdr:cxnSp macro="">
      <xdr:nvCxnSpPr>
        <xdr:cNvPr id="131" name="直線コネクタ 130"/>
        <xdr:cNvCxnSpPr/>
      </xdr:nvCxnSpPr>
      <xdr:spPr>
        <a:xfrm flipV="1">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3" name="テキスト ボックス 13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5" name="テキスト ボックス 13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110490</xdr:rowOff>
    </xdr:from>
    <xdr:to>
      <xdr:col>24</xdr:col>
      <xdr:colOff>73025</xdr:colOff>
      <xdr:row>18</xdr:row>
      <xdr:rowOff>40640</xdr:rowOff>
    </xdr:to>
    <xdr:sp macro="" textlink="">
      <xdr:nvSpPr>
        <xdr:cNvPr id="141" name="円/楕円 140"/>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127017</xdr:rowOff>
    </xdr:from>
    <xdr:ext cx="762000" cy="259045"/>
    <xdr:sp macro="" textlink="">
      <xdr:nvSpPr>
        <xdr:cNvPr id="142" name="物件費該当値テキスト"/>
        <xdr:cNvSpPr txBox="1"/>
      </xdr:nvSpPr>
      <xdr:spPr>
        <a:xfrm>
          <a:off x="165989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64770</xdr:rowOff>
    </xdr:from>
    <xdr:to>
      <xdr:col>22</xdr:col>
      <xdr:colOff>606425</xdr:colOff>
      <xdr:row>17</xdr:row>
      <xdr:rowOff>166370</xdr:rowOff>
    </xdr:to>
    <xdr:sp macro="" textlink="">
      <xdr:nvSpPr>
        <xdr:cNvPr id="143" name="円/楕円 142"/>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5097</xdr:rowOff>
    </xdr:from>
    <xdr:ext cx="736600" cy="259045"/>
    <xdr:sp macro="" textlink="">
      <xdr:nvSpPr>
        <xdr:cNvPr id="144" name="テキスト ボックス 143"/>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64770</xdr:rowOff>
    </xdr:from>
    <xdr:to>
      <xdr:col>21</xdr:col>
      <xdr:colOff>403225</xdr:colOff>
      <xdr:row>17</xdr:row>
      <xdr:rowOff>166370</xdr:rowOff>
    </xdr:to>
    <xdr:sp macro="" textlink="">
      <xdr:nvSpPr>
        <xdr:cNvPr id="145" name="円/楕円 144"/>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5097</xdr:rowOff>
    </xdr:from>
    <xdr:ext cx="762000" cy="259045"/>
    <xdr:sp macro="" textlink="">
      <xdr:nvSpPr>
        <xdr:cNvPr id="146" name="テキスト ボックス 145"/>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64770</xdr:rowOff>
    </xdr:from>
    <xdr:to>
      <xdr:col>20</xdr:col>
      <xdr:colOff>200025</xdr:colOff>
      <xdr:row>17</xdr:row>
      <xdr:rowOff>166370</xdr:rowOff>
    </xdr:to>
    <xdr:sp macro="" textlink="">
      <xdr:nvSpPr>
        <xdr:cNvPr id="147" name="円/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5097</xdr:rowOff>
    </xdr:from>
    <xdr:ext cx="762000" cy="259045"/>
    <xdr:sp macro="" textlink="">
      <xdr:nvSpPr>
        <xdr:cNvPr id="148" name="テキスト ボックス 147"/>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110490</xdr:rowOff>
    </xdr:from>
    <xdr:to>
      <xdr:col>18</xdr:col>
      <xdr:colOff>682625</xdr:colOff>
      <xdr:row>18</xdr:row>
      <xdr:rowOff>40640</xdr:rowOff>
    </xdr:to>
    <xdr:sp macro="" textlink="">
      <xdr:nvSpPr>
        <xdr:cNvPr id="149" name="円/楕円 148"/>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50817</xdr:rowOff>
    </xdr:from>
    <xdr:ext cx="762000" cy="259045"/>
    <xdr:sp macro="" textlink="">
      <xdr:nvSpPr>
        <xdr:cNvPr id="150" name="テキスト ボックス 149"/>
        <xdr:cNvSpPr txBox="1"/>
      </xdr:nvSpPr>
      <xdr:spPr>
        <a:xfrm>
          <a:off x="12623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u="none">
              <a:solidFill>
                <a:sysClr val="windowText" lastClr="000000"/>
              </a:solidFill>
              <a:latin typeface="+mn-lt"/>
              <a:ea typeface="+mn-ea"/>
              <a:cs typeface="+mn-cs"/>
            </a:rPr>
            <a:t>　</a:t>
          </a:r>
          <a:r>
            <a:rPr lang="ja-JP" altLang="ja-JP" sz="1300" u="none">
              <a:solidFill>
                <a:sysClr val="windowText" lastClr="000000"/>
              </a:solidFill>
              <a:latin typeface="+mn-lt"/>
              <a:ea typeface="+mn-ea"/>
              <a:cs typeface="+mn-cs"/>
            </a:rPr>
            <a:t>医療関係費</a:t>
          </a:r>
          <a:r>
            <a:rPr lang="ja-JP" altLang="en-US" sz="1300" u="none">
              <a:solidFill>
                <a:sysClr val="windowText" lastClr="000000"/>
              </a:solidFill>
              <a:latin typeface="+mn-lt"/>
              <a:ea typeface="+mn-ea"/>
              <a:cs typeface="+mn-cs"/>
            </a:rPr>
            <a:t>が</a:t>
          </a:r>
          <a:r>
            <a:rPr lang="ja-JP" altLang="ja-JP" sz="1300" u="none">
              <a:solidFill>
                <a:sysClr val="windowText" lastClr="000000"/>
              </a:solidFill>
              <a:latin typeface="+mn-lt"/>
              <a:ea typeface="+mn-ea"/>
              <a:cs typeface="+mn-cs"/>
            </a:rPr>
            <a:t>多いことなどから</a:t>
          </a:r>
          <a:r>
            <a:rPr kumimoji="1" lang="ja-JP" altLang="ja-JP" sz="1300" u="none">
              <a:solidFill>
                <a:sysClr val="windowText" lastClr="000000"/>
              </a:solidFill>
              <a:latin typeface="+mn-lt"/>
              <a:ea typeface="+mn-ea"/>
              <a:cs typeface="+mn-cs"/>
            </a:rPr>
            <a:t>、類似団体平均を上回っている。</a:t>
          </a:r>
          <a:r>
            <a:rPr kumimoji="1" lang="ja-JP" altLang="en-US" sz="1300" u="none">
              <a:solidFill>
                <a:sysClr val="windowText" lastClr="000000"/>
              </a:solidFill>
              <a:latin typeface="+mn-lt"/>
              <a:ea typeface="+mn-ea"/>
              <a:cs typeface="+mn-cs"/>
            </a:rPr>
            <a:t>平成</a:t>
          </a:r>
          <a:r>
            <a:rPr kumimoji="1" lang="en-US" altLang="ja-JP" sz="1300" u="none">
              <a:solidFill>
                <a:sysClr val="windowText" lastClr="000000"/>
              </a:solidFill>
              <a:latin typeface="+mn-lt"/>
              <a:ea typeface="+mn-ea"/>
              <a:cs typeface="+mn-cs"/>
            </a:rPr>
            <a:t>27</a:t>
          </a:r>
          <a:r>
            <a:rPr kumimoji="1" lang="ja-JP" altLang="en-US" sz="1300" u="none">
              <a:solidFill>
                <a:sysClr val="windowText" lastClr="000000"/>
              </a:solidFill>
              <a:latin typeface="+mn-lt"/>
              <a:ea typeface="+mn-ea"/>
              <a:cs typeface="+mn-cs"/>
            </a:rPr>
            <a:t>年度は、障害者関係の一部事業を補助費等の事業と統合したため、扶助費の割合が減少した。</a:t>
          </a:r>
          <a:r>
            <a:rPr kumimoji="1" lang="ja-JP" altLang="ja-JP" sz="1300" u="none">
              <a:solidFill>
                <a:sysClr val="windowText" lastClr="000000"/>
              </a:solidFill>
              <a:latin typeface="+mn-lt"/>
              <a:ea typeface="+mn-ea"/>
              <a:cs typeface="+mn-cs"/>
            </a:rPr>
            <a:t>県民生活に直接かかわる経費であるため、今後も引き続き、適切に対応していく。</a:t>
          </a:r>
          <a:endParaRPr lang="ja-JP" altLang="ja-JP" sz="1300" u="none">
            <a:solidFill>
              <a:sysClr val="windowText" lastClr="000000"/>
            </a:solidFill>
          </a:endParaRPr>
        </a:p>
        <a:p>
          <a:endParaRPr kumimoji="1" lang="ja-JP" altLang="en-US" sz="1300" u="none">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56</xdr:row>
      <xdr:rowOff>50800</xdr:rowOff>
    </xdr:to>
    <xdr:cxnSp macro="">
      <xdr:nvCxnSpPr>
        <xdr:cNvPr id="181" name="直線コネクタ 180"/>
        <xdr:cNvCxnSpPr/>
      </xdr:nvCxnSpPr>
      <xdr:spPr>
        <a:xfrm flipV="1">
          <a:off x="3987800" y="9385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2"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50800</xdr:rowOff>
    </xdr:to>
    <xdr:cxnSp macro="">
      <xdr:nvCxnSpPr>
        <xdr:cNvPr id="184" name="直線コネクタ 183"/>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87" name="直線コネクタ 186"/>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89" name="テキスト ボックス 18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127000</xdr:rowOff>
    </xdr:to>
    <xdr:cxnSp macro="">
      <xdr:nvCxnSpPr>
        <xdr:cNvPr id="190" name="直線コネクタ 189"/>
        <xdr:cNvCxnSpPr/>
      </xdr:nvCxnSpPr>
      <xdr:spPr>
        <a:xfrm flipV="1">
          <a:off x="1320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0" name="円/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1"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2" name="円/楕円 201"/>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3" name="テキスト ボックス 202"/>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5" name="テキスト ボックス 20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6" name="円/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8" name="円/楕円 207"/>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9" name="テキスト ボックス 20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latin typeface="+mn-lt"/>
              <a:ea typeface="+mn-ea"/>
              <a:cs typeface="+mn-cs"/>
            </a:rPr>
            <a:t>  </a:t>
          </a:r>
          <a:r>
            <a:rPr kumimoji="1" lang="ja-JP" altLang="ja-JP" sz="1300">
              <a:solidFill>
                <a:schemeClr val="dk1"/>
              </a:solidFill>
              <a:latin typeface="+mn-lt"/>
              <a:ea typeface="+mn-ea"/>
              <a:cs typeface="+mn-cs"/>
            </a:rPr>
            <a:t>その他は維持補修費及び貸付金の合計であるが、</a:t>
          </a:r>
          <a:r>
            <a:rPr kumimoji="1" lang="ja-JP" altLang="en-US" sz="1300">
              <a:solidFill>
                <a:schemeClr val="dk1"/>
              </a:solidFill>
              <a:latin typeface="+mn-lt"/>
              <a:ea typeface="+mn-ea"/>
              <a:cs typeface="+mn-cs"/>
            </a:rPr>
            <a:t>共同施設貸付金</a:t>
          </a:r>
          <a:r>
            <a:rPr kumimoji="1" lang="ja-JP" altLang="ja-JP" sz="1300">
              <a:solidFill>
                <a:schemeClr val="dk1"/>
              </a:solidFill>
              <a:latin typeface="+mn-lt"/>
              <a:ea typeface="+mn-ea"/>
              <a:cs typeface="+mn-cs"/>
            </a:rPr>
            <a:t>などが減少したことにより、前年度比</a:t>
          </a:r>
          <a:r>
            <a:rPr kumimoji="1" lang="en-US" altLang="ja-JP" sz="1300">
              <a:solidFill>
                <a:schemeClr val="dk1"/>
              </a:solidFill>
              <a:latin typeface="+mn-lt"/>
              <a:ea typeface="+mn-ea"/>
              <a:cs typeface="+mn-cs"/>
            </a:rPr>
            <a:t>0.1</a:t>
          </a:r>
          <a:r>
            <a:rPr kumimoji="1" lang="ja-JP" altLang="ja-JP" sz="1300">
              <a:solidFill>
                <a:schemeClr val="dk1"/>
              </a:solidFill>
              <a:latin typeface="+mn-lt"/>
              <a:ea typeface="+mn-ea"/>
              <a:cs typeface="+mn-cs"/>
            </a:rPr>
            <a:t>ポイントの減となっている。</a:t>
          </a:r>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12700</xdr:rowOff>
    </xdr:from>
    <xdr:to>
      <xdr:col>24</xdr:col>
      <xdr:colOff>22225</xdr:colOff>
      <xdr:row>55</xdr:row>
      <xdr:rowOff>69850</xdr:rowOff>
    </xdr:to>
    <xdr:cxnSp macro="">
      <xdr:nvCxnSpPr>
        <xdr:cNvPr id="235" name="直線コネクタ 234"/>
        <xdr:cNvCxnSpPr/>
      </xdr:nvCxnSpPr>
      <xdr:spPr>
        <a:xfrm flipV="1">
          <a:off x="15671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105427</xdr:rowOff>
    </xdr:from>
    <xdr:ext cx="762000" cy="259045"/>
    <xdr:sp macro="" textlink="">
      <xdr:nvSpPr>
        <xdr:cNvPr id="236"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69850</xdr:rowOff>
    </xdr:from>
    <xdr:to>
      <xdr:col>22</xdr:col>
      <xdr:colOff>555625</xdr:colOff>
      <xdr:row>55</xdr:row>
      <xdr:rowOff>127000</xdr:rowOff>
    </xdr:to>
    <xdr:cxnSp macro="">
      <xdr:nvCxnSpPr>
        <xdr:cNvPr id="238" name="直線コネクタ 237"/>
        <xdr:cNvCxnSpPr/>
      </xdr:nvCxnSpPr>
      <xdr:spPr>
        <a:xfrm flipV="1">
          <a:off x="14782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0" name="テキスト ボックス 239"/>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127000</xdr:rowOff>
    </xdr:from>
    <xdr:to>
      <xdr:col>21</xdr:col>
      <xdr:colOff>352425</xdr:colOff>
      <xdr:row>56</xdr:row>
      <xdr:rowOff>12700</xdr:rowOff>
    </xdr:to>
    <xdr:cxnSp macro="">
      <xdr:nvCxnSpPr>
        <xdr:cNvPr id="241" name="直線コネクタ 240"/>
        <xdr:cNvCxnSpPr/>
      </xdr:nvCxnSpPr>
      <xdr:spPr>
        <a:xfrm flipV="1">
          <a:off x="13893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105427</xdr:rowOff>
    </xdr:from>
    <xdr:ext cx="762000" cy="259045"/>
    <xdr:sp macro="" textlink="">
      <xdr:nvSpPr>
        <xdr:cNvPr id="243" name="テキスト ボックス 242"/>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127000</xdr:rowOff>
    </xdr:from>
    <xdr:to>
      <xdr:col>20</xdr:col>
      <xdr:colOff>149225</xdr:colOff>
      <xdr:row>56</xdr:row>
      <xdr:rowOff>12700</xdr:rowOff>
    </xdr:to>
    <xdr:cxnSp macro="">
      <xdr:nvCxnSpPr>
        <xdr:cNvPr id="244" name="直線コネクタ 243"/>
        <xdr:cNvCxnSpPr/>
      </xdr:nvCxnSpPr>
      <xdr:spPr>
        <a:xfrm>
          <a:off x="13004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105427</xdr:rowOff>
    </xdr:from>
    <xdr:ext cx="762000" cy="259045"/>
    <xdr:sp macro="" textlink="">
      <xdr:nvSpPr>
        <xdr:cNvPr id="246" name="テキスト ボックス 245"/>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48" name="テキスト ボックス 247"/>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54</xdr:row>
      <xdr:rowOff>133350</xdr:rowOff>
    </xdr:from>
    <xdr:to>
      <xdr:col>24</xdr:col>
      <xdr:colOff>73025</xdr:colOff>
      <xdr:row>55</xdr:row>
      <xdr:rowOff>63500</xdr:rowOff>
    </xdr:to>
    <xdr:sp macro="" textlink="">
      <xdr:nvSpPr>
        <xdr:cNvPr id="254" name="円/楕円 253"/>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41927</xdr:rowOff>
    </xdr:from>
    <xdr:ext cx="762000" cy="259045"/>
    <xdr:sp macro="" textlink="">
      <xdr:nvSpPr>
        <xdr:cNvPr id="255" name="その他該当値テキスト"/>
        <xdr:cNvSpPr txBox="1"/>
      </xdr:nvSpPr>
      <xdr:spPr>
        <a:xfrm>
          <a:off x="16598900" y="93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19050</xdr:rowOff>
    </xdr:from>
    <xdr:to>
      <xdr:col>22</xdr:col>
      <xdr:colOff>606425</xdr:colOff>
      <xdr:row>55</xdr:row>
      <xdr:rowOff>120650</xdr:rowOff>
    </xdr:to>
    <xdr:sp macro="" textlink="">
      <xdr:nvSpPr>
        <xdr:cNvPr id="256" name="円/楕円 25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130827</xdr:rowOff>
    </xdr:from>
    <xdr:ext cx="736600" cy="259045"/>
    <xdr:sp macro="" textlink="">
      <xdr:nvSpPr>
        <xdr:cNvPr id="257" name="テキスト ボックス 25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76200</xdr:rowOff>
    </xdr:from>
    <xdr:to>
      <xdr:col>21</xdr:col>
      <xdr:colOff>403225</xdr:colOff>
      <xdr:row>56</xdr:row>
      <xdr:rowOff>6350</xdr:rowOff>
    </xdr:to>
    <xdr:sp macro="" textlink="">
      <xdr:nvSpPr>
        <xdr:cNvPr id="258" name="円/楕円 257"/>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16527</xdr:rowOff>
    </xdr:from>
    <xdr:ext cx="762000" cy="259045"/>
    <xdr:sp macro="" textlink="">
      <xdr:nvSpPr>
        <xdr:cNvPr id="259" name="テキスト ボックス 258"/>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133350</xdr:rowOff>
    </xdr:from>
    <xdr:to>
      <xdr:col>20</xdr:col>
      <xdr:colOff>200025</xdr:colOff>
      <xdr:row>56</xdr:row>
      <xdr:rowOff>63500</xdr:rowOff>
    </xdr:to>
    <xdr:sp macro="" textlink="">
      <xdr:nvSpPr>
        <xdr:cNvPr id="260" name="円/楕円 25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61" name="テキスト ボックス 26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76200</xdr:rowOff>
    </xdr:from>
    <xdr:to>
      <xdr:col>18</xdr:col>
      <xdr:colOff>682625</xdr:colOff>
      <xdr:row>56</xdr:row>
      <xdr:rowOff>6350</xdr:rowOff>
    </xdr:to>
    <xdr:sp macro="" textlink="">
      <xdr:nvSpPr>
        <xdr:cNvPr id="262" name="円/楕円 261"/>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16527</xdr:rowOff>
    </xdr:from>
    <xdr:ext cx="762000" cy="259045"/>
    <xdr:sp macro="" textlink="">
      <xdr:nvSpPr>
        <xdr:cNvPr id="263" name="テキスト ボックス 262"/>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lang="ja-JP" altLang="ja-JP" sz="1300">
              <a:solidFill>
                <a:schemeClr val="dk1"/>
              </a:solidFill>
              <a:latin typeface="+mn-lt"/>
              <a:ea typeface="+mn-ea"/>
              <a:cs typeface="+mn-cs"/>
            </a:rPr>
            <a:t>補助費等は、県から市町村や団体などに対する補助金や負担金などの支出であり、三位一体の改革や社会保障制度改革に伴う県負担の増により高い水準で推移している。特に、平成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年度は子ども・子育て</a:t>
          </a:r>
          <a:r>
            <a:rPr lang="ja-JP" altLang="en-US" sz="1300">
              <a:solidFill>
                <a:schemeClr val="dk1"/>
              </a:solidFill>
              <a:latin typeface="+mn-lt"/>
              <a:ea typeface="+mn-ea"/>
              <a:cs typeface="+mn-cs"/>
            </a:rPr>
            <a:t>支援</a:t>
          </a:r>
          <a:r>
            <a:rPr lang="ja-JP" altLang="ja-JP" sz="1300">
              <a:solidFill>
                <a:schemeClr val="dk1"/>
              </a:solidFill>
              <a:latin typeface="+mn-lt"/>
              <a:ea typeface="+mn-ea"/>
              <a:cs typeface="+mn-cs"/>
            </a:rPr>
            <a:t>新制度により補助費等が増加した。</a:t>
          </a: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今後も引き続き、県と市町村の役割や団体への補助の必要性などを考慮し、補助金の見直しを進めていく。</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89" name="直線コネクタ 288"/>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1" name="直線コネクタ 29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2"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3" name="直線コネクタ 292"/>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50800</xdr:rowOff>
    </xdr:from>
    <xdr:to>
      <xdr:col>24</xdr:col>
      <xdr:colOff>22225</xdr:colOff>
      <xdr:row>38</xdr:row>
      <xdr:rowOff>88900</xdr:rowOff>
    </xdr:to>
    <xdr:cxnSp macro="">
      <xdr:nvCxnSpPr>
        <xdr:cNvPr id="294" name="直線コネクタ 293"/>
        <xdr:cNvCxnSpPr/>
      </xdr:nvCxnSpPr>
      <xdr:spPr>
        <a:xfrm>
          <a:off x="15671800" y="6223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48277</xdr:rowOff>
    </xdr:from>
    <xdr:ext cx="762000" cy="259045"/>
    <xdr:sp macro="" textlink="">
      <xdr:nvSpPr>
        <xdr:cNvPr id="29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6" name="フローチャート : 判断 295"/>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xdr:rowOff>
    </xdr:from>
    <xdr:to>
      <xdr:col>22</xdr:col>
      <xdr:colOff>555625</xdr:colOff>
      <xdr:row>36</xdr:row>
      <xdr:rowOff>50800</xdr:rowOff>
    </xdr:to>
    <xdr:cxnSp macro="">
      <xdr:nvCxnSpPr>
        <xdr:cNvPr id="297" name="直線コネクタ 296"/>
        <xdr:cNvCxnSpPr/>
      </xdr:nvCxnSpPr>
      <xdr:spPr>
        <a:xfrm>
          <a:off x="14782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8" name="フローチャート : 判断 29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299" name="テキスト ボックス 298"/>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xdr:rowOff>
    </xdr:from>
    <xdr:to>
      <xdr:col>21</xdr:col>
      <xdr:colOff>352425</xdr:colOff>
      <xdr:row>36</xdr:row>
      <xdr:rowOff>12700</xdr:rowOff>
    </xdr:to>
    <xdr:cxnSp macro="">
      <xdr:nvCxnSpPr>
        <xdr:cNvPr id="300" name="直線コネクタ 299"/>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1" name="フローチャート : 判断 300"/>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2" name="テキスト ボックス 301"/>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114300</xdr:rowOff>
    </xdr:from>
    <xdr:to>
      <xdr:col>20</xdr:col>
      <xdr:colOff>149225</xdr:colOff>
      <xdr:row>36</xdr:row>
      <xdr:rowOff>12700</xdr:rowOff>
    </xdr:to>
    <xdr:cxnSp macro="">
      <xdr:nvCxnSpPr>
        <xdr:cNvPr id="303" name="直線コネクタ 302"/>
        <xdr:cNvCxnSpPr/>
      </xdr:nvCxnSpPr>
      <xdr:spPr>
        <a:xfrm>
          <a:off x="13004800" y="5943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4" name="フローチャート : 判断 303"/>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5" name="テキスト ボックス 304"/>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6" name="フローチャート : 判断 305"/>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7" name="テキスト ボックス 306"/>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38</xdr:row>
      <xdr:rowOff>38100</xdr:rowOff>
    </xdr:from>
    <xdr:to>
      <xdr:col>24</xdr:col>
      <xdr:colOff>73025</xdr:colOff>
      <xdr:row>38</xdr:row>
      <xdr:rowOff>139700</xdr:rowOff>
    </xdr:to>
    <xdr:sp macro="" textlink="">
      <xdr:nvSpPr>
        <xdr:cNvPr id="313" name="円/楕円 312"/>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10177</xdr:rowOff>
    </xdr:from>
    <xdr:ext cx="762000" cy="259045"/>
    <xdr:sp macro="" textlink="">
      <xdr:nvSpPr>
        <xdr:cNvPr id="314"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0</xdr:rowOff>
    </xdr:from>
    <xdr:to>
      <xdr:col>22</xdr:col>
      <xdr:colOff>606425</xdr:colOff>
      <xdr:row>36</xdr:row>
      <xdr:rowOff>101600</xdr:rowOff>
    </xdr:to>
    <xdr:sp macro="" textlink="">
      <xdr:nvSpPr>
        <xdr:cNvPr id="315" name="円/楕円 314"/>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111777</xdr:rowOff>
    </xdr:from>
    <xdr:ext cx="736600" cy="259045"/>
    <xdr:sp macro="" textlink="">
      <xdr:nvSpPr>
        <xdr:cNvPr id="316" name="テキスト ボックス 315"/>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133350</xdr:rowOff>
    </xdr:from>
    <xdr:to>
      <xdr:col>21</xdr:col>
      <xdr:colOff>403225</xdr:colOff>
      <xdr:row>36</xdr:row>
      <xdr:rowOff>63500</xdr:rowOff>
    </xdr:to>
    <xdr:sp macro="" textlink="">
      <xdr:nvSpPr>
        <xdr:cNvPr id="317" name="円/楕円 316"/>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133350</xdr:rowOff>
    </xdr:from>
    <xdr:to>
      <xdr:col>20</xdr:col>
      <xdr:colOff>200025</xdr:colOff>
      <xdr:row>36</xdr:row>
      <xdr:rowOff>63500</xdr:rowOff>
    </xdr:to>
    <xdr:sp macro="" textlink="">
      <xdr:nvSpPr>
        <xdr:cNvPr id="319" name="円/楕円 318"/>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73677</xdr:rowOff>
    </xdr:from>
    <xdr:ext cx="762000" cy="259045"/>
    <xdr:sp macro="" textlink="">
      <xdr:nvSpPr>
        <xdr:cNvPr id="320" name="テキスト ボックス 319"/>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63500</xdr:rowOff>
    </xdr:from>
    <xdr:to>
      <xdr:col>18</xdr:col>
      <xdr:colOff>682625</xdr:colOff>
      <xdr:row>34</xdr:row>
      <xdr:rowOff>165100</xdr:rowOff>
    </xdr:to>
    <xdr:sp macro="" textlink="">
      <xdr:nvSpPr>
        <xdr:cNvPr id="321" name="円/楕円 320"/>
        <xdr:cNvSpPr/>
      </xdr:nvSpPr>
      <xdr:spPr>
        <a:xfrm>
          <a:off x="12954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3827</xdr:rowOff>
    </xdr:from>
    <xdr:ext cx="762000" cy="259045"/>
    <xdr:sp macro="" textlink="">
      <xdr:nvSpPr>
        <xdr:cNvPr id="322" name="テキスト ボックス 321"/>
        <xdr:cNvSpPr txBox="1"/>
      </xdr:nvSpPr>
      <xdr:spPr>
        <a:xfrm>
          <a:off x="12623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県債管理目標として「平成</a:t>
          </a:r>
          <a:r>
            <a:rPr lang="en-US" altLang="ja-JP" sz="1300">
              <a:solidFill>
                <a:schemeClr val="dk1"/>
              </a:solidFill>
              <a:latin typeface="+mn-lt"/>
              <a:ea typeface="+mn-ea"/>
              <a:cs typeface="+mn-cs"/>
            </a:rPr>
            <a:t>35</a:t>
          </a:r>
          <a:r>
            <a:rPr lang="ja-JP" altLang="ja-JP" sz="1300">
              <a:solidFill>
                <a:schemeClr val="dk1"/>
              </a:solidFill>
              <a:latin typeface="+mn-lt"/>
              <a:ea typeface="+mn-ea"/>
              <a:cs typeface="+mn-cs"/>
            </a:rPr>
            <a:t>年度までに県債全体の残高を２兆円台に減少」を掲げて、県債の発行抑制に取り組んでおり、類似団体平均を下回っている。</a:t>
          </a: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今後増加が見込まれる公債費負担をできるだけ軽減するため、県債管理目標の達成に向け、引き続き、県債の発行抑制に努めていく。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35" name="直線コネクタ 33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99077</xdr:rowOff>
    </xdr:from>
    <xdr:ext cx="762000" cy="259045"/>
    <xdr:sp macro="" textlink="">
      <xdr:nvSpPr>
        <xdr:cNvPr id="336" name="テキスト ボックス 335"/>
        <xdr:cNvSpPr txBox="1"/>
      </xdr:nvSpPr>
      <xdr:spPr>
        <a:xfrm>
          <a:off x="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37" name="直線コネクタ 33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156227</xdr:rowOff>
    </xdr:from>
    <xdr:ext cx="762000" cy="259045"/>
    <xdr:sp macro="" textlink="">
      <xdr:nvSpPr>
        <xdr:cNvPr id="338" name="テキスト ボックス 337"/>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39" name="直線コネクタ 33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41927</xdr:rowOff>
    </xdr:from>
    <xdr:ext cx="762000" cy="259045"/>
    <xdr:sp macro="" textlink="">
      <xdr:nvSpPr>
        <xdr:cNvPr id="340" name="テキスト ボックス 339"/>
        <xdr:cNvSpPr txBox="1"/>
      </xdr:nvSpPr>
      <xdr:spPr>
        <a:xfrm>
          <a:off x="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43" name="直線コネクタ 34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156227</xdr:rowOff>
    </xdr:from>
    <xdr:ext cx="762000" cy="259045"/>
    <xdr:sp macro="" textlink="">
      <xdr:nvSpPr>
        <xdr:cNvPr id="344" name="テキスト ボックス 343"/>
        <xdr:cNvSpPr txBox="1"/>
      </xdr:nvSpPr>
      <xdr:spPr>
        <a:xfrm>
          <a:off x="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45" name="直線コネクタ 34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41927</xdr:rowOff>
    </xdr:from>
    <xdr:ext cx="762000" cy="259045"/>
    <xdr:sp macro="" textlink="">
      <xdr:nvSpPr>
        <xdr:cNvPr id="346" name="テキスト ボックス 345"/>
        <xdr:cNvSpPr txBox="1"/>
      </xdr:nvSpPr>
      <xdr:spPr>
        <a:xfrm>
          <a:off x="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47" name="直線コネクタ 34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99077</xdr:rowOff>
    </xdr:from>
    <xdr:ext cx="762000" cy="259045"/>
    <xdr:sp macro="" textlink="">
      <xdr:nvSpPr>
        <xdr:cNvPr id="348" name="テキスト ボックス 347"/>
        <xdr:cNvSpPr txBox="1"/>
      </xdr:nvSpPr>
      <xdr:spPr>
        <a:xfrm>
          <a:off x="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69850</xdr:rowOff>
    </xdr:to>
    <xdr:cxnSp macro="">
      <xdr:nvCxnSpPr>
        <xdr:cNvPr id="352" name="直線コネクタ 351"/>
        <xdr:cNvCxnSpPr/>
      </xdr:nvCxnSpPr>
      <xdr:spPr>
        <a:xfrm flipV="1">
          <a:off x="4826000" y="12700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53"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54" name="直線コネクタ 353"/>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55"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56" name="直線コネクタ 355"/>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26988</xdr:rowOff>
    </xdr:from>
    <xdr:to>
      <xdr:col>7</xdr:col>
      <xdr:colOff>15875</xdr:colOff>
      <xdr:row>76</xdr:row>
      <xdr:rowOff>55563</xdr:rowOff>
    </xdr:to>
    <xdr:cxnSp macro="">
      <xdr:nvCxnSpPr>
        <xdr:cNvPr id="357" name="直線コネクタ 356"/>
        <xdr:cNvCxnSpPr/>
      </xdr:nvCxnSpPr>
      <xdr:spPr>
        <a:xfrm>
          <a:off x="3987800" y="130571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33990</xdr:rowOff>
    </xdr:from>
    <xdr:ext cx="762000" cy="259045"/>
    <xdr:sp macro="" textlink="">
      <xdr:nvSpPr>
        <xdr:cNvPr id="358" name="公債費平均値テキスト"/>
        <xdr:cNvSpPr txBox="1"/>
      </xdr:nvSpPr>
      <xdr:spPr>
        <a:xfrm>
          <a:off x="4914900" y="1323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61913</xdr:rowOff>
    </xdr:from>
    <xdr:to>
      <xdr:col>7</xdr:col>
      <xdr:colOff>66675</xdr:colOff>
      <xdr:row>77</xdr:row>
      <xdr:rowOff>163513</xdr:rowOff>
    </xdr:to>
    <xdr:sp macro="" textlink="">
      <xdr:nvSpPr>
        <xdr:cNvPr id="359" name="フローチャート : 判断 358"/>
        <xdr:cNvSpPr/>
      </xdr:nvSpPr>
      <xdr:spPr>
        <a:xfrm>
          <a:off x="4775200" y="132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169863</xdr:rowOff>
    </xdr:from>
    <xdr:to>
      <xdr:col>5</xdr:col>
      <xdr:colOff>549275</xdr:colOff>
      <xdr:row>76</xdr:row>
      <xdr:rowOff>26988</xdr:rowOff>
    </xdr:to>
    <xdr:cxnSp macro="">
      <xdr:nvCxnSpPr>
        <xdr:cNvPr id="360" name="直線コネクタ 359"/>
        <xdr:cNvCxnSpPr/>
      </xdr:nvCxnSpPr>
      <xdr:spPr>
        <a:xfrm>
          <a:off x="3098800" y="12857163"/>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76200</xdr:rowOff>
    </xdr:from>
    <xdr:to>
      <xdr:col>5</xdr:col>
      <xdr:colOff>600075</xdr:colOff>
      <xdr:row>78</xdr:row>
      <xdr:rowOff>6350</xdr:rowOff>
    </xdr:to>
    <xdr:sp macro="" textlink="">
      <xdr:nvSpPr>
        <xdr:cNvPr id="361" name="フローチャート : 判断 360"/>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162577</xdr:rowOff>
    </xdr:from>
    <xdr:ext cx="736600" cy="259045"/>
    <xdr:sp macro="" textlink="">
      <xdr:nvSpPr>
        <xdr:cNvPr id="362" name="テキスト ボックス 361"/>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55563</xdr:rowOff>
    </xdr:from>
    <xdr:to>
      <xdr:col>4</xdr:col>
      <xdr:colOff>346075</xdr:colOff>
      <xdr:row>74</xdr:row>
      <xdr:rowOff>169863</xdr:rowOff>
    </xdr:to>
    <xdr:cxnSp macro="">
      <xdr:nvCxnSpPr>
        <xdr:cNvPr id="363" name="直線コネクタ 362"/>
        <xdr:cNvCxnSpPr/>
      </xdr:nvCxnSpPr>
      <xdr:spPr>
        <a:xfrm>
          <a:off x="2209800" y="12571413"/>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396875</xdr:colOff>
      <xdr:row>78</xdr:row>
      <xdr:rowOff>34925</xdr:rowOff>
    </xdr:to>
    <xdr:sp macro="" textlink="">
      <xdr:nvSpPr>
        <xdr:cNvPr id="364" name="フローチャート : 判断 363"/>
        <xdr:cNvSpPr/>
      </xdr:nvSpPr>
      <xdr:spPr>
        <a:xfrm>
          <a:off x="3048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19702</xdr:rowOff>
    </xdr:from>
    <xdr:ext cx="762000" cy="259045"/>
    <xdr:sp macro="" textlink="">
      <xdr:nvSpPr>
        <xdr:cNvPr id="365" name="テキスト ボックス 364"/>
        <xdr:cNvSpPr txBox="1"/>
      </xdr:nvSpPr>
      <xdr:spPr>
        <a:xfrm>
          <a:off x="2717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55563</xdr:rowOff>
    </xdr:from>
    <xdr:to>
      <xdr:col>3</xdr:col>
      <xdr:colOff>142875</xdr:colOff>
      <xdr:row>73</xdr:row>
      <xdr:rowOff>69850</xdr:rowOff>
    </xdr:to>
    <xdr:cxnSp macro="">
      <xdr:nvCxnSpPr>
        <xdr:cNvPr id="366" name="直線コネクタ 365"/>
        <xdr:cNvCxnSpPr/>
      </xdr:nvCxnSpPr>
      <xdr:spPr>
        <a:xfrm flipV="1">
          <a:off x="1320800" y="125714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104775</xdr:rowOff>
    </xdr:from>
    <xdr:to>
      <xdr:col>3</xdr:col>
      <xdr:colOff>193675</xdr:colOff>
      <xdr:row>77</xdr:row>
      <xdr:rowOff>34925</xdr:rowOff>
    </xdr:to>
    <xdr:sp macro="" textlink="">
      <xdr:nvSpPr>
        <xdr:cNvPr id="367" name="フローチャート : 判断 366"/>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19702</xdr:rowOff>
    </xdr:from>
    <xdr:ext cx="762000" cy="259045"/>
    <xdr:sp macro="" textlink="">
      <xdr:nvSpPr>
        <xdr:cNvPr id="368" name="テキスト ボックス 367"/>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104775</xdr:rowOff>
    </xdr:from>
    <xdr:to>
      <xdr:col>1</xdr:col>
      <xdr:colOff>676275</xdr:colOff>
      <xdr:row>77</xdr:row>
      <xdr:rowOff>34925</xdr:rowOff>
    </xdr:to>
    <xdr:sp macro="" textlink="">
      <xdr:nvSpPr>
        <xdr:cNvPr id="369" name="フローチャート : 判断 368"/>
        <xdr:cNvSpPr/>
      </xdr:nvSpPr>
      <xdr:spPr>
        <a:xfrm>
          <a:off x="1270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19702</xdr:rowOff>
    </xdr:from>
    <xdr:ext cx="762000" cy="259045"/>
    <xdr:sp macro="" textlink="">
      <xdr:nvSpPr>
        <xdr:cNvPr id="370" name="テキスト ボックス 369"/>
        <xdr:cNvSpPr txBox="1"/>
      </xdr:nvSpPr>
      <xdr:spPr>
        <a:xfrm>
          <a:off x="939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4763</xdr:rowOff>
    </xdr:from>
    <xdr:to>
      <xdr:col>7</xdr:col>
      <xdr:colOff>66675</xdr:colOff>
      <xdr:row>76</xdr:row>
      <xdr:rowOff>106363</xdr:rowOff>
    </xdr:to>
    <xdr:sp macro="" textlink="">
      <xdr:nvSpPr>
        <xdr:cNvPr id="376" name="円/楕円 375"/>
        <xdr:cNvSpPr/>
      </xdr:nvSpPr>
      <xdr:spPr>
        <a:xfrm>
          <a:off x="4775200" y="130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21290</xdr:rowOff>
    </xdr:from>
    <xdr:ext cx="762000" cy="259045"/>
    <xdr:sp macro="" textlink="">
      <xdr:nvSpPr>
        <xdr:cNvPr id="377" name="公債費該当値テキスト"/>
        <xdr:cNvSpPr txBox="1"/>
      </xdr:nvSpPr>
      <xdr:spPr>
        <a:xfrm>
          <a:off x="4914900" y="1288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147638</xdr:rowOff>
    </xdr:from>
    <xdr:to>
      <xdr:col>5</xdr:col>
      <xdr:colOff>600075</xdr:colOff>
      <xdr:row>76</xdr:row>
      <xdr:rowOff>77788</xdr:rowOff>
    </xdr:to>
    <xdr:sp macro="" textlink="">
      <xdr:nvSpPr>
        <xdr:cNvPr id="378" name="円/楕円 377"/>
        <xdr:cNvSpPr/>
      </xdr:nvSpPr>
      <xdr:spPr>
        <a:xfrm>
          <a:off x="3937000" y="130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87965</xdr:rowOff>
    </xdr:from>
    <xdr:ext cx="736600" cy="259045"/>
    <xdr:sp macro="" textlink="">
      <xdr:nvSpPr>
        <xdr:cNvPr id="379" name="テキスト ボックス 378"/>
        <xdr:cNvSpPr txBox="1"/>
      </xdr:nvSpPr>
      <xdr:spPr>
        <a:xfrm>
          <a:off x="3606800" y="1277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119063</xdr:rowOff>
    </xdr:from>
    <xdr:to>
      <xdr:col>4</xdr:col>
      <xdr:colOff>396875</xdr:colOff>
      <xdr:row>75</xdr:row>
      <xdr:rowOff>49213</xdr:rowOff>
    </xdr:to>
    <xdr:sp macro="" textlink="">
      <xdr:nvSpPr>
        <xdr:cNvPr id="380" name="円/楕円 379"/>
        <xdr:cNvSpPr/>
      </xdr:nvSpPr>
      <xdr:spPr>
        <a:xfrm>
          <a:off x="3048000" y="128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59390</xdr:rowOff>
    </xdr:from>
    <xdr:ext cx="762000" cy="259045"/>
    <xdr:sp macro="" textlink="">
      <xdr:nvSpPr>
        <xdr:cNvPr id="381" name="テキスト ボックス 380"/>
        <xdr:cNvSpPr txBox="1"/>
      </xdr:nvSpPr>
      <xdr:spPr>
        <a:xfrm>
          <a:off x="2717800" y="1257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4763</xdr:rowOff>
    </xdr:from>
    <xdr:to>
      <xdr:col>3</xdr:col>
      <xdr:colOff>193675</xdr:colOff>
      <xdr:row>73</xdr:row>
      <xdr:rowOff>106363</xdr:rowOff>
    </xdr:to>
    <xdr:sp macro="" textlink="">
      <xdr:nvSpPr>
        <xdr:cNvPr id="382" name="円/楕円 381"/>
        <xdr:cNvSpPr/>
      </xdr:nvSpPr>
      <xdr:spPr>
        <a:xfrm>
          <a:off x="2159000" y="125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116540</xdr:rowOff>
    </xdr:from>
    <xdr:ext cx="762000" cy="259045"/>
    <xdr:sp macro="" textlink="">
      <xdr:nvSpPr>
        <xdr:cNvPr id="383" name="テキスト ボックス 382"/>
        <xdr:cNvSpPr txBox="1"/>
      </xdr:nvSpPr>
      <xdr:spPr>
        <a:xfrm>
          <a:off x="1828800" y="122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19050</xdr:rowOff>
    </xdr:from>
    <xdr:to>
      <xdr:col>1</xdr:col>
      <xdr:colOff>676275</xdr:colOff>
      <xdr:row>73</xdr:row>
      <xdr:rowOff>120650</xdr:rowOff>
    </xdr:to>
    <xdr:sp macro="" textlink="">
      <xdr:nvSpPr>
        <xdr:cNvPr id="384" name="円/楕円 383"/>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130827</xdr:rowOff>
    </xdr:from>
    <xdr:ext cx="762000" cy="259045"/>
    <xdr:sp macro="" textlink="">
      <xdr:nvSpPr>
        <xdr:cNvPr id="385" name="テキスト ボックス 384"/>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latin typeface="+mn-lt"/>
              <a:ea typeface="+mn-ea"/>
              <a:cs typeface="+mn-cs"/>
            </a:rPr>
            <a:t>  </a:t>
          </a:r>
          <a:r>
            <a:rPr kumimoji="1" lang="ja-JP" altLang="ja-JP" sz="1300">
              <a:solidFill>
                <a:schemeClr val="dk1"/>
              </a:solidFill>
              <a:latin typeface="+mn-lt"/>
              <a:ea typeface="+mn-ea"/>
              <a:cs typeface="+mn-cs"/>
            </a:rPr>
            <a:t>人件費や扶助費が類似団体平均を上回っている。今後も引き続き、人件費の抑制など、行財政改革に取り組んでいく。</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165100</xdr:rowOff>
    </xdr:from>
    <xdr:to>
      <xdr:col>24</xdr:col>
      <xdr:colOff>22225</xdr:colOff>
      <xdr:row>79</xdr:row>
      <xdr:rowOff>42636</xdr:rowOff>
    </xdr:to>
    <xdr:cxnSp macro="">
      <xdr:nvCxnSpPr>
        <xdr:cNvPr id="418" name="直線コネクタ 417"/>
        <xdr:cNvCxnSpPr/>
      </xdr:nvCxnSpPr>
      <xdr:spPr>
        <a:xfrm>
          <a:off x="15671800" y="13195300"/>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90006</xdr:rowOff>
    </xdr:from>
    <xdr:ext cx="762000" cy="259045"/>
    <xdr:sp macro="" textlink="">
      <xdr:nvSpPr>
        <xdr:cNvPr id="419"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165100</xdr:rowOff>
    </xdr:from>
    <xdr:to>
      <xdr:col>22</xdr:col>
      <xdr:colOff>555625</xdr:colOff>
      <xdr:row>77</xdr:row>
      <xdr:rowOff>37193</xdr:rowOff>
    </xdr:to>
    <xdr:cxnSp macro="">
      <xdr:nvCxnSpPr>
        <xdr:cNvPr id="421" name="直線コネクタ 420"/>
        <xdr:cNvCxnSpPr/>
      </xdr:nvCxnSpPr>
      <xdr:spPr>
        <a:xfrm flipV="1">
          <a:off x="14782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2" name="フローチャート : 判断 421"/>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138992</xdr:rowOff>
    </xdr:from>
    <xdr:ext cx="736600" cy="259045"/>
    <xdr:sp macro="" textlink="">
      <xdr:nvSpPr>
        <xdr:cNvPr id="423" name="テキスト ボックス 422"/>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37193</xdr:rowOff>
    </xdr:from>
    <xdr:to>
      <xdr:col>21</xdr:col>
      <xdr:colOff>352425</xdr:colOff>
      <xdr:row>79</xdr:row>
      <xdr:rowOff>162379</xdr:rowOff>
    </xdr:to>
    <xdr:cxnSp macro="">
      <xdr:nvCxnSpPr>
        <xdr:cNvPr id="424" name="直線コネクタ 423"/>
        <xdr:cNvCxnSpPr/>
      </xdr:nvCxnSpPr>
      <xdr:spPr>
        <a:xfrm flipV="1">
          <a:off x="13893800" y="13238843"/>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5" name="フローチャート : 判断 424"/>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199</xdr:rowOff>
    </xdr:from>
    <xdr:ext cx="762000" cy="259045"/>
    <xdr:sp macro="" textlink="">
      <xdr:nvSpPr>
        <xdr:cNvPr id="426" name="テキスト ボックス 425"/>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162379</xdr:rowOff>
    </xdr:from>
    <xdr:to>
      <xdr:col>20</xdr:col>
      <xdr:colOff>149225</xdr:colOff>
      <xdr:row>80</xdr:row>
      <xdr:rowOff>23586</xdr:rowOff>
    </xdr:to>
    <xdr:cxnSp macro="">
      <xdr:nvCxnSpPr>
        <xdr:cNvPr id="427" name="直線コネクタ 426"/>
        <xdr:cNvCxnSpPr/>
      </xdr:nvCxnSpPr>
      <xdr:spPr>
        <a:xfrm flipV="1">
          <a:off x="13004800" y="1370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8" name="フローチャート : 判断 427"/>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57348</xdr:rowOff>
    </xdr:from>
    <xdr:ext cx="762000" cy="259045"/>
    <xdr:sp macro="" textlink="">
      <xdr:nvSpPr>
        <xdr:cNvPr id="429" name="テキスト ボックス 428"/>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30" name="フローチャート : 判断 429"/>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79120</xdr:rowOff>
    </xdr:from>
    <xdr:ext cx="762000" cy="259045"/>
    <xdr:sp macro="" textlink="">
      <xdr:nvSpPr>
        <xdr:cNvPr id="431" name="テキスト ボックス 430"/>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78</xdr:row>
      <xdr:rowOff>163286</xdr:rowOff>
    </xdr:from>
    <xdr:to>
      <xdr:col>24</xdr:col>
      <xdr:colOff>73025</xdr:colOff>
      <xdr:row>79</xdr:row>
      <xdr:rowOff>93436</xdr:rowOff>
    </xdr:to>
    <xdr:sp macro="" textlink="">
      <xdr:nvSpPr>
        <xdr:cNvPr id="437" name="円/楕円 436"/>
        <xdr:cNvSpPr/>
      </xdr:nvSpPr>
      <xdr:spPr>
        <a:xfrm>
          <a:off x="164592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135363</xdr:rowOff>
    </xdr:from>
    <xdr:ext cx="762000" cy="259045"/>
    <xdr:sp macro="" textlink="">
      <xdr:nvSpPr>
        <xdr:cNvPr id="438" name="公債費以外該当値テキスト"/>
        <xdr:cNvSpPr txBox="1"/>
      </xdr:nvSpPr>
      <xdr:spPr>
        <a:xfrm>
          <a:off x="16598900" y="13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114300</xdr:rowOff>
    </xdr:from>
    <xdr:to>
      <xdr:col>22</xdr:col>
      <xdr:colOff>606425</xdr:colOff>
      <xdr:row>77</xdr:row>
      <xdr:rowOff>44450</xdr:rowOff>
    </xdr:to>
    <xdr:sp macro="" textlink="">
      <xdr:nvSpPr>
        <xdr:cNvPr id="439" name="円/楕円 438"/>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29227</xdr:rowOff>
    </xdr:from>
    <xdr:ext cx="736600" cy="259045"/>
    <xdr:sp macro="" textlink="">
      <xdr:nvSpPr>
        <xdr:cNvPr id="440" name="テキスト ボックス 439"/>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157843</xdr:rowOff>
    </xdr:from>
    <xdr:to>
      <xdr:col>21</xdr:col>
      <xdr:colOff>403225</xdr:colOff>
      <xdr:row>77</xdr:row>
      <xdr:rowOff>87993</xdr:rowOff>
    </xdr:to>
    <xdr:sp macro="" textlink="">
      <xdr:nvSpPr>
        <xdr:cNvPr id="441" name="円/楕円 440"/>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72770</xdr:rowOff>
    </xdr:from>
    <xdr:ext cx="762000" cy="259045"/>
    <xdr:sp macro="" textlink="">
      <xdr:nvSpPr>
        <xdr:cNvPr id="442" name="テキスト ボックス 441"/>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111579</xdr:rowOff>
    </xdr:from>
    <xdr:to>
      <xdr:col>20</xdr:col>
      <xdr:colOff>200025</xdr:colOff>
      <xdr:row>80</xdr:row>
      <xdr:rowOff>41729</xdr:rowOff>
    </xdr:to>
    <xdr:sp macro="" textlink="">
      <xdr:nvSpPr>
        <xdr:cNvPr id="443" name="円/楕円 442"/>
        <xdr:cNvSpPr/>
      </xdr:nvSpPr>
      <xdr:spPr>
        <a:xfrm>
          <a:off x="13843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26506</xdr:rowOff>
    </xdr:from>
    <xdr:ext cx="762000" cy="259045"/>
    <xdr:sp macro="" textlink="">
      <xdr:nvSpPr>
        <xdr:cNvPr id="444" name="テキスト ボックス 443"/>
        <xdr:cNvSpPr txBox="1"/>
      </xdr:nvSpPr>
      <xdr:spPr>
        <a:xfrm>
          <a:off x="13512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144236</xdr:rowOff>
    </xdr:from>
    <xdr:to>
      <xdr:col>18</xdr:col>
      <xdr:colOff>682625</xdr:colOff>
      <xdr:row>80</xdr:row>
      <xdr:rowOff>74386</xdr:rowOff>
    </xdr:to>
    <xdr:sp macro="" textlink="">
      <xdr:nvSpPr>
        <xdr:cNvPr id="445" name="円/楕円 444"/>
        <xdr:cNvSpPr/>
      </xdr:nvSpPr>
      <xdr:spPr>
        <a:xfrm>
          <a:off x="12954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59163</xdr:rowOff>
    </xdr:from>
    <xdr:ext cx="762000" cy="259045"/>
    <xdr:sp macro="" textlink="">
      <xdr:nvSpPr>
        <xdr:cNvPr id="446" name="テキスト ボックス 445"/>
        <xdr:cNvSpPr txBox="1"/>
      </xdr:nvSpPr>
      <xdr:spPr>
        <a:xfrm>
          <a:off x="12623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42266</xdr:rowOff>
    </xdr:from>
    <xdr:to>
      <xdr:col>4</xdr:col>
      <xdr:colOff>1117600</xdr:colOff>
      <xdr:row>18</xdr:row>
      <xdr:rowOff>90820</xdr:rowOff>
    </xdr:to>
    <xdr:cxnSp macro="">
      <xdr:nvCxnSpPr>
        <xdr:cNvPr id="48" name="直線コネクタ 47"/>
        <xdr:cNvCxnSpPr/>
      </xdr:nvCxnSpPr>
      <xdr:spPr bwMode="auto">
        <a:xfrm flipV="1">
          <a:off x="5003800" y="3175991"/>
          <a:ext cx="647700" cy="4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158411</xdr:rowOff>
    </xdr:from>
    <xdr:ext cx="762000" cy="259045"/>
    <xdr:sp macro="" textlink="">
      <xdr:nvSpPr>
        <xdr:cNvPr id="49" name="人口1人当たり決算額の推移平均値テキスト130"/>
        <xdr:cNvSpPr txBox="1"/>
      </xdr:nvSpPr>
      <xdr:spPr>
        <a:xfrm>
          <a:off x="5740400" y="260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90820</xdr:rowOff>
    </xdr:from>
    <xdr:to>
      <xdr:col>4</xdr:col>
      <xdr:colOff>469900</xdr:colOff>
      <xdr:row>18</xdr:row>
      <xdr:rowOff>129317</xdr:rowOff>
    </xdr:to>
    <xdr:cxnSp macro="">
      <xdr:nvCxnSpPr>
        <xdr:cNvPr id="51" name="直線コネクタ 50"/>
        <xdr:cNvCxnSpPr/>
      </xdr:nvCxnSpPr>
      <xdr:spPr bwMode="auto">
        <a:xfrm flipV="1">
          <a:off x="4305300" y="3224545"/>
          <a:ext cx="698500" cy="3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121599</xdr:rowOff>
    </xdr:from>
    <xdr:ext cx="736600" cy="259045"/>
    <xdr:sp macro="" textlink="">
      <xdr:nvSpPr>
        <xdr:cNvPr id="53" name="テキスト ボックス 52"/>
        <xdr:cNvSpPr txBox="1"/>
      </xdr:nvSpPr>
      <xdr:spPr>
        <a:xfrm>
          <a:off x="4622800" y="256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24138</xdr:rowOff>
    </xdr:from>
    <xdr:to>
      <xdr:col>3</xdr:col>
      <xdr:colOff>904875</xdr:colOff>
      <xdr:row>18</xdr:row>
      <xdr:rowOff>129317</xdr:rowOff>
    </xdr:to>
    <xdr:cxnSp macro="">
      <xdr:nvCxnSpPr>
        <xdr:cNvPr id="54" name="直線コネクタ 53"/>
        <xdr:cNvCxnSpPr/>
      </xdr:nvCxnSpPr>
      <xdr:spPr bwMode="auto">
        <a:xfrm>
          <a:off x="3606800" y="3157863"/>
          <a:ext cx="698500" cy="10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28970</xdr:rowOff>
    </xdr:from>
    <xdr:ext cx="762000" cy="259045"/>
    <xdr:sp macro="" textlink="">
      <xdr:nvSpPr>
        <xdr:cNvPr id="56" name="テキスト ボックス 55"/>
        <xdr:cNvSpPr txBox="1"/>
      </xdr:nvSpPr>
      <xdr:spPr>
        <a:xfrm>
          <a:off x="3924300" y="264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128471</xdr:rowOff>
    </xdr:from>
    <xdr:to>
      <xdr:col>3</xdr:col>
      <xdr:colOff>206375</xdr:colOff>
      <xdr:row>18</xdr:row>
      <xdr:rowOff>24138</xdr:rowOff>
    </xdr:to>
    <xdr:cxnSp macro="">
      <xdr:nvCxnSpPr>
        <xdr:cNvPr id="57" name="直線コネクタ 56"/>
        <xdr:cNvCxnSpPr/>
      </xdr:nvCxnSpPr>
      <xdr:spPr bwMode="auto">
        <a:xfrm>
          <a:off x="2908300" y="3090746"/>
          <a:ext cx="698500" cy="6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124594</xdr:rowOff>
    </xdr:from>
    <xdr:ext cx="762000" cy="259045"/>
    <xdr:sp macro="" textlink="">
      <xdr:nvSpPr>
        <xdr:cNvPr id="59" name="テキスト ボックス 58"/>
        <xdr:cNvSpPr txBox="1"/>
      </xdr:nvSpPr>
      <xdr:spPr>
        <a:xfrm>
          <a:off x="3225800" y="25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48607</xdr:rowOff>
    </xdr:from>
    <xdr:ext cx="762000" cy="259045"/>
    <xdr:sp macro="" textlink="">
      <xdr:nvSpPr>
        <xdr:cNvPr id="61" name="テキスト ボックス 60"/>
        <xdr:cNvSpPr txBox="1"/>
      </xdr:nvSpPr>
      <xdr:spPr>
        <a:xfrm>
          <a:off x="2527300" y="249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162916</xdr:rowOff>
    </xdr:from>
    <xdr:to>
      <xdr:col>5</xdr:col>
      <xdr:colOff>34925</xdr:colOff>
      <xdr:row>18</xdr:row>
      <xdr:rowOff>93066</xdr:rowOff>
    </xdr:to>
    <xdr:sp macro="" textlink="">
      <xdr:nvSpPr>
        <xdr:cNvPr id="67" name="円/楕円 66"/>
        <xdr:cNvSpPr/>
      </xdr:nvSpPr>
      <xdr:spPr bwMode="auto">
        <a:xfrm>
          <a:off x="5600700" y="312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71493</xdr:rowOff>
    </xdr:from>
    <xdr:ext cx="762000" cy="259045"/>
    <xdr:sp macro="" textlink="">
      <xdr:nvSpPr>
        <xdr:cNvPr id="68" name="人口1人当たり決算額の推移該当値テキスト130"/>
        <xdr:cNvSpPr txBox="1"/>
      </xdr:nvSpPr>
      <xdr:spPr>
        <a:xfrm>
          <a:off x="5740400" y="303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40020</xdr:rowOff>
    </xdr:from>
    <xdr:to>
      <xdr:col>4</xdr:col>
      <xdr:colOff>520700</xdr:colOff>
      <xdr:row>18</xdr:row>
      <xdr:rowOff>141620</xdr:rowOff>
    </xdr:to>
    <xdr:sp macro="" textlink="">
      <xdr:nvSpPr>
        <xdr:cNvPr id="69" name="円/楕円 68"/>
        <xdr:cNvSpPr/>
      </xdr:nvSpPr>
      <xdr:spPr bwMode="auto">
        <a:xfrm>
          <a:off x="4953000" y="317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126397</xdr:rowOff>
    </xdr:from>
    <xdr:ext cx="736600" cy="259045"/>
    <xdr:sp macro="" textlink="">
      <xdr:nvSpPr>
        <xdr:cNvPr id="70" name="テキスト ボックス 69"/>
        <xdr:cNvSpPr txBox="1"/>
      </xdr:nvSpPr>
      <xdr:spPr>
        <a:xfrm>
          <a:off x="4622800" y="326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78517</xdr:rowOff>
    </xdr:from>
    <xdr:to>
      <xdr:col>3</xdr:col>
      <xdr:colOff>955675</xdr:colOff>
      <xdr:row>19</xdr:row>
      <xdr:rowOff>8667</xdr:rowOff>
    </xdr:to>
    <xdr:sp macro="" textlink="">
      <xdr:nvSpPr>
        <xdr:cNvPr id="71" name="円/楕円 70"/>
        <xdr:cNvSpPr/>
      </xdr:nvSpPr>
      <xdr:spPr bwMode="auto">
        <a:xfrm>
          <a:off x="4254500" y="321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164894</xdr:rowOff>
    </xdr:from>
    <xdr:ext cx="762000" cy="259045"/>
    <xdr:sp macro="" textlink="">
      <xdr:nvSpPr>
        <xdr:cNvPr id="72" name="テキスト ボックス 71"/>
        <xdr:cNvSpPr txBox="1"/>
      </xdr:nvSpPr>
      <xdr:spPr>
        <a:xfrm>
          <a:off x="3924300" y="329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144788</xdr:rowOff>
    </xdr:from>
    <xdr:to>
      <xdr:col>3</xdr:col>
      <xdr:colOff>257175</xdr:colOff>
      <xdr:row>18</xdr:row>
      <xdr:rowOff>74938</xdr:rowOff>
    </xdr:to>
    <xdr:sp macro="" textlink="">
      <xdr:nvSpPr>
        <xdr:cNvPr id="73" name="円/楕円 72"/>
        <xdr:cNvSpPr/>
      </xdr:nvSpPr>
      <xdr:spPr bwMode="auto">
        <a:xfrm>
          <a:off x="3556000" y="310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59715</xdr:rowOff>
    </xdr:from>
    <xdr:ext cx="762000" cy="259045"/>
    <xdr:sp macro="" textlink="">
      <xdr:nvSpPr>
        <xdr:cNvPr id="74" name="テキスト ボックス 73"/>
        <xdr:cNvSpPr txBox="1"/>
      </xdr:nvSpPr>
      <xdr:spPr>
        <a:xfrm>
          <a:off x="3225800" y="31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77671</xdr:rowOff>
    </xdr:from>
    <xdr:to>
      <xdr:col>2</xdr:col>
      <xdr:colOff>692150</xdr:colOff>
      <xdr:row>18</xdr:row>
      <xdr:rowOff>7821</xdr:rowOff>
    </xdr:to>
    <xdr:sp macro="" textlink="">
      <xdr:nvSpPr>
        <xdr:cNvPr id="75" name="円/楕円 74"/>
        <xdr:cNvSpPr/>
      </xdr:nvSpPr>
      <xdr:spPr bwMode="auto">
        <a:xfrm>
          <a:off x="2857500" y="303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164048</xdr:rowOff>
    </xdr:from>
    <xdr:ext cx="762000" cy="259045"/>
    <xdr:sp macro="" textlink="">
      <xdr:nvSpPr>
        <xdr:cNvPr id="76" name="テキスト ボックス 75"/>
        <xdr:cNvSpPr txBox="1"/>
      </xdr:nvSpPr>
      <xdr:spPr>
        <a:xfrm>
          <a:off x="2527300" y="312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150866</xdr:rowOff>
    </xdr:from>
    <xdr:to>
      <xdr:col>4</xdr:col>
      <xdr:colOff>1117600</xdr:colOff>
      <xdr:row>37</xdr:row>
      <xdr:rowOff>336032</xdr:rowOff>
    </xdr:to>
    <xdr:cxnSp macro="">
      <xdr:nvCxnSpPr>
        <xdr:cNvPr id="109" name="直線コネクタ 108"/>
        <xdr:cNvCxnSpPr/>
      </xdr:nvCxnSpPr>
      <xdr:spPr bwMode="auto">
        <a:xfrm>
          <a:off x="5003800" y="7275566"/>
          <a:ext cx="647700" cy="18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16191</xdr:rowOff>
    </xdr:from>
    <xdr:ext cx="762000" cy="259045"/>
    <xdr:sp macro="" textlink="">
      <xdr:nvSpPr>
        <xdr:cNvPr id="110" name="人口1人当たり決算額の推移平均値テキスト445"/>
        <xdr:cNvSpPr txBox="1"/>
      </xdr:nvSpPr>
      <xdr:spPr>
        <a:xfrm>
          <a:off x="5740400" y="6626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150866</xdr:rowOff>
    </xdr:from>
    <xdr:to>
      <xdr:col>4</xdr:col>
      <xdr:colOff>469900</xdr:colOff>
      <xdr:row>37</xdr:row>
      <xdr:rowOff>271292</xdr:rowOff>
    </xdr:to>
    <xdr:cxnSp macro="">
      <xdr:nvCxnSpPr>
        <xdr:cNvPr id="112" name="直線コネクタ 111"/>
        <xdr:cNvCxnSpPr/>
      </xdr:nvCxnSpPr>
      <xdr:spPr bwMode="auto">
        <a:xfrm flipV="1">
          <a:off x="4305300" y="7275566"/>
          <a:ext cx="698500" cy="120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243115</xdr:rowOff>
    </xdr:from>
    <xdr:ext cx="736600" cy="259045"/>
    <xdr:sp macro="" textlink="">
      <xdr:nvSpPr>
        <xdr:cNvPr id="114" name="テキスト ボックス 113"/>
        <xdr:cNvSpPr txBox="1"/>
      </xdr:nvSpPr>
      <xdr:spPr>
        <a:xfrm>
          <a:off x="4622800" y="651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271292</xdr:rowOff>
    </xdr:from>
    <xdr:to>
      <xdr:col>3</xdr:col>
      <xdr:colOff>904875</xdr:colOff>
      <xdr:row>38</xdr:row>
      <xdr:rowOff>110266</xdr:rowOff>
    </xdr:to>
    <xdr:cxnSp macro="">
      <xdr:nvCxnSpPr>
        <xdr:cNvPr id="115" name="直線コネクタ 114"/>
        <xdr:cNvCxnSpPr/>
      </xdr:nvCxnSpPr>
      <xdr:spPr bwMode="auto">
        <a:xfrm flipV="1">
          <a:off x="3606800" y="7395992"/>
          <a:ext cx="698500" cy="18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222542</xdr:rowOff>
    </xdr:from>
    <xdr:ext cx="762000" cy="259045"/>
    <xdr:sp macro="" textlink="">
      <xdr:nvSpPr>
        <xdr:cNvPr id="117" name="テキスト ボックス 116"/>
        <xdr:cNvSpPr txBox="1"/>
      </xdr:nvSpPr>
      <xdr:spPr>
        <a:xfrm>
          <a:off x="3924300" y="64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110266</xdr:rowOff>
    </xdr:from>
    <xdr:to>
      <xdr:col>3</xdr:col>
      <xdr:colOff>206375</xdr:colOff>
      <xdr:row>38</xdr:row>
      <xdr:rowOff>120599</xdr:rowOff>
    </xdr:to>
    <xdr:cxnSp macro="">
      <xdr:nvCxnSpPr>
        <xdr:cNvPr id="118" name="直線コネクタ 117"/>
        <xdr:cNvCxnSpPr/>
      </xdr:nvCxnSpPr>
      <xdr:spPr bwMode="auto">
        <a:xfrm flipV="1">
          <a:off x="2908300" y="7577866"/>
          <a:ext cx="6985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317547</xdr:rowOff>
    </xdr:from>
    <xdr:ext cx="762000" cy="259045"/>
    <xdr:sp macro="" textlink="">
      <xdr:nvSpPr>
        <xdr:cNvPr id="120" name="テキスト ボックス 119"/>
        <xdr:cNvSpPr txBox="1"/>
      </xdr:nvSpPr>
      <xdr:spPr>
        <a:xfrm>
          <a:off x="3225800" y="65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223364</xdr:rowOff>
    </xdr:from>
    <xdr:ext cx="762000" cy="259045"/>
    <xdr:sp macro="" textlink="">
      <xdr:nvSpPr>
        <xdr:cNvPr id="122" name="テキスト ボックス 121"/>
        <xdr:cNvSpPr txBox="1"/>
      </xdr:nvSpPr>
      <xdr:spPr>
        <a:xfrm>
          <a:off x="2527300" y="64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285232</xdr:rowOff>
    </xdr:from>
    <xdr:to>
      <xdr:col>5</xdr:col>
      <xdr:colOff>34925</xdr:colOff>
      <xdr:row>38</xdr:row>
      <xdr:rowOff>43932</xdr:rowOff>
    </xdr:to>
    <xdr:sp macro="" textlink="">
      <xdr:nvSpPr>
        <xdr:cNvPr id="128" name="円/楕円 127"/>
        <xdr:cNvSpPr/>
      </xdr:nvSpPr>
      <xdr:spPr bwMode="auto">
        <a:xfrm>
          <a:off x="5600700" y="740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193809</xdr:rowOff>
    </xdr:from>
    <xdr:ext cx="762000" cy="259045"/>
    <xdr:sp macro="" textlink="">
      <xdr:nvSpPr>
        <xdr:cNvPr id="129" name="人口1人当たり決算額の推移該当値テキスト445"/>
        <xdr:cNvSpPr txBox="1"/>
      </xdr:nvSpPr>
      <xdr:spPr>
        <a:xfrm>
          <a:off x="5740400" y="731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100066</xdr:rowOff>
    </xdr:from>
    <xdr:to>
      <xdr:col>4</xdr:col>
      <xdr:colOff>520700</xdr:colOff>
      <xdr:row>37</xdr:row>
      <xdr:rowOff>201666</xdr:rowOff>
    </xdr:to>
    <xdr:sp macro="" textlink="">
      <xdr:nvSpPr>
        <xdr:cNvPr id="130" name="円/楕円 129"/>
        <xdr:cNvSpPr/>
      </xdr:nvSpPr>
      <xdr:spPr bwMode="auto">
        <a:xfrm>
          <a:off x="4953000" y="722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186443</xdr:rowOff>
    </xdr:from>
    <xdr:ext cx="736600" cy="259045"/>
    <xdr:sp macro="" textlink="">
      <xdr:nvSpPr>
        <xdr:cNvPr id="131" name="テキスト ボックス 130"/>
        <xdr:cNvSpPr txBox="1"/>
      </xdr:nvSpPr>
      <xdr:spPr>
        <a:xfrm>
          <a:off x="4622800" y="7311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220492</xdr:rowOff>
    </xdr:from>
    <xdr:to>
      <xdr:col>3</xdr:col>
      <xdr:colOff>955675</xdr:colOff>
      <xdr:row>37</xdr:row>
      <xdr:rowOff>322092</xdr:rowOff>
    </xdr:to>
    <xdr:sp macro="" textlink="">
      <xdr:nvSpPr>
        <xdr:cNvPr id="132" name="円/楕円 131"/>
        <xdr:cNvSpPr/>
      </xdr:nvSpPr>
      <xdr:spPr bwMode="auto">
        <a:xfrm>
          <a:off x="4254500" y="734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306869</xdr:rowOff>
    </xdr:from>
    <xdr:ext cx="762000" cy="259045"/>
    <xdr:sp macro="" textlink="">
      <xdr:nvSpPr>
        <xdr:cNvPr id="133" name="テキスト ボックス 132"/>
        <xdr:cNvSpPr txBox="1"/>
      </xdr:nvSpPr>
      <xdr:spPr>
        <a:xfrm>
          <a:off x="3924300" y="743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59466</xdr:rowOff>
    </xdr:from>
    <xdr:to>
      <xdr:col>3</xdr:col>
      <xdr:colOff>257175</xdr:colOff>
      <xdr:row>38</xdr:row>
      <xdr:rowOff>161066</xdr:rowOff>
    </xdr:to>
    <xdr:sp macro="" textlink="">
      <xdr:nvSpPr>
        <xdr:cNvPr id="134" name="円/楕円 133"/>
        <xdr:cNvSpPr/>
      </xdr:nvSpPr>
      <xdr:spPr bwMode="auto">
        <a:xfrm>
          <a:off x="3556000" y="752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145843</xdr:rowOff>
    </xdr:from>
    <xdr:ext cx="762000" cy="259045"/>
    <xdr:sp macro="" textlink="">
      <xdr:nvSpPr>
        <xdr:cNvPr id="135" name="テキスト ボックス 134"/>
        <xdr:cNvSpPr txBox="1"/>
      </xdr:nvSpPr>
      <xdr:spPr>
        <a:xfrm>
          <a:off x="3225800" y="76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13,933</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69799</xdr:rowOff>
    </xdr:from>
    <xdr:to>
      <xdr:col>2</xdr:col>
      <xdr:colOff>692150</xdr:colOff>
      <xdr:row>38</xdr:row>
      <xdr:rowOff>171399</xdr:rowOff>
    </xdr:to>
    <xdr:sp macro="" textlink="">
      <xdr:nvSpPr>
        <xdr:cNvPr id="136" name="円/楕円 135"/>
        <xdr:cNvSpPr/>
      </xdr:nvSpPr>
      <xdr:spPr bwMode="auto">
        <a:xfrm>
          <a:off x="2857500" y="75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156176</xdr:rowOff>
    </xdr:from>
    <xdr:ext cx="762000" cy="259045"/>
    <xdr:sp macro="" textlink="">
      <xdr:nvSpPr>
        <xdr:cNvPr id="137" name="テキスト ボックス 136"/>
        <xdr:cNvSpPr txBox="1"/>
      </xdr:nvSpPr>
      <xdr:spPr>
        <a:xfrm>
          <a:off x="2527300" y="762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9,136,151
8,961,724
2,415.83
2,027,344,346
2,006,372,139
7,113,291
1,418,896,657
3,700,173,082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152936</xdr:rowOff>
    </xdr:from>
    <xdr:to>
      <xdr:col>6</xdr:col>
      <xdr:colOff>511175</xdr:colOff>
      <xdr:row>39</xdr:row>
      <xdr:rowOff>22565</xdr:rowOff>
    </xdr:to>
    <xdr:cxnSp macro="">
      <xdr:nvCxnSpPr>
        <xdr:cNvPr id="59" name="直線コネクタ 58"/>
        <xdr:cNvCxnSpPr/>
      </xdr:nvCxnSpPr>
      <xdr:spPr>
        <a:xfrm flipV="1">
          <a:off x="3797300" y="6668036"/>
          <a:ext cx="838200" cy="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81350</xdr:rowOff>
    </xdr:from>
    <xdr:ext cx="534377" cy="259045"/>
    <xdr:sp macro="" textlink="">
      <xdr:nvSpPr>
        <xdr:cNvPr id="60" name="人件費平均値テキスト"/>
        <xdr:cNvSpPr txBox="1"/>
      </xdr:nvSpPr>
      <xdr:spPr>
        <a:xfrm>
          <a:off x="4686300" y="608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22565</xdr:rowOff>
    </xdr:from>
    <xdr:to>
      <xdr:col>5</xdr:col>
      <xdr:colOff>358775</xdr:colOff>
      <xdr:row>39</xdr:row>
      <xdr:rowOff>48649</xdr:rowOff>
    </xdr:to>
    <xdr:cxnSp macro="">
      <xdr:nvCxnSpPr>
        <xdr:cNvPr id="62" name="直線コネクタ 61"/>
        <xdr:cNvCxnSpPr/>
      </xdr:nvCxnSpPr>
      <xdr:spPr>
        <a:xfrm flipV="1">
          <a:off x="2908300" y="6709115"/>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44950</xdr:rowOff>
    </xdr:from>
    <xdr:ext cx="534377" cy="259045"/>
    <xdr:sp macro="" textlink="">
      <xdr:nvSpPr>
        <xdr:cNvPr id="64" name="テキスト ボックス 63"/>
        <xdr:cNvSpPr txBox="1"/>
      </xdr:nvSpPr>
      <xdr:spPr>
        <a:xfrm>
          <a:off x="3517411" y="60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84676</xdr:rowOff>
    </xdr:from>
    <xdr:to>
      <xdr:col>4</xdr:col>
      <xdr:colOff>155575</xdr:colOff>
      <xdr:row>39</xdr:row>
      <xdr:rowOff>48649</xdr:rowOff>
    </xdr:to>
    <xdr:cxnSp macro="">
      <xdr:nvCxnSpPr>
        <xdr:cNvPr id="65" name="直線コネクタ 64"/>
        <xdr:cNvCxnSpPr/>
      </xdr:nvCxnSpPr>
      <xdr:spPr>
        <a:xfrm>
          <a:off x="2019300" y="6599776"/>
          <a:ext cx="889000" cy="1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109941</xdr:rowOff>
    </xdr:from>
    <xdr:ext cx="534377" cy="259045"/>
    <xdr:sp macro="" textlink="">
      <xdr:nvSpPr>
        <xdr:cNvPr id="67" name="テキスト ボックス 66"/>
        <xdr:cNvSpPr txBox="1"/>
      </xdr:nvSpPr>
      <xdr:spPr>
        <a:xfrm>
          <a:off x="2641111" y="61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15501</xdr:rowOff>
    </xdr:from>
    <xdr:to>
      <xdr:col>2</xdr:col>
      <xdr:colOff>638175</xdr:colOff>
      <xdr:row>38</xdr:row>
      <xdr:rowOff>84676</xdr:rowOff>
    </xdr:to>
    <xdr:cxnSp macro="">
      <xdr:nvCxnSpPr>
        <xdr:cNvPr id="68" name="直線コネクタ 67"/>
        <xdr:cNvCxnSpPr/>
      </xdr:nvCxnSpPr>
      <xdr:spPr>
        <a:xfrm>
          <a:off x="1130300" y="6530601"/>
          <a:ext cx="889000" cy="6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8351</xdr:rowOff>
    </xdr:from>
    <xdr:ext cx="534377" cy="259045"/>
    <xdr:sp macro="" textlink="">
      <xdr:nvSpPr>
        <xdr:cNvPr id="70" name="テキスト ボックス 69"/>
        <xdr:cNvSpPr txBox="1"/>
      </xdr:nvSpPr>
      <xdr:spPr>
        <a:xfrm>
          <a:off x="1752111" y="6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109918</xdr:rowOff>
    </xdr:from>
    <xdr:ext cx="534377" cy="259045"/>
    <xdr:sp macro="" textlink="">
      <xdr:nvSpPr>
        <xdr:cNvPr id="72" name="テキスト ボックス 71"/>
        <xdr:cNvSpPr txBox="1"/>
      </xdr:nvSpPr>
      <xdr:spPr>
        <a:xfrm>
          <a:off x="863111" y="5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102136</xdr:rowOff>
    </xdr:from>
    <xdr:to>
      <xdr:col>6</xdr:col>
      <xdr:colOff>561975</xdr:colOff>
      <xdr:row>39</xdr:row>
      <xdr:rowOff>32286</xdr:rowOff>
    </xdr:to>
    <xdr:sp macro="" textlink="">
      <xdr:nvSpPr>
        <xdr:cNvPr id="78" name="円/楕円 77"/>
        <xdr:cNvSpPr/>
      </xdr:nvSpPr>
      <xdr:spPr>
        <a:xfrm>
          <a:off x="4584700" y="66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17063</xdr:rowOff>
    </xdr:from>
    <xdr:ext cx="534377" cy="259045"/>
    <xdr:sp macro="" textlink="">
      <xdr:nvSpPr>
        <xdr:cNvPr id="79" name="人件費該当値テキスト"/>
        <xdr:cNvSpPr txBox="1"/>
      </xdr:nvSpPr>
      <xdr:spPr>
        <a:xfrm>
          <a:off x="4686300" y="65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143215</xdr:rowOff>
    </xdr:from>
    <xdr:to>
      <xdr:col>5</xdr:col>
      <xdr:colOff>409575</xdr:colOff>
      <xdr:row>39</xdr:row>
      <xdr:rowOff>73365</xdr:rowOff>
    </xdr:to>
    <xdr:sp macro="" textlink="">
      <xdr:nvSpPr>
        <xdr:cNvPr id="80" name="円/楕円 79"/>
        <xdr:cNvSpPr/>
      </xdr:nvSpPr>
      <xdr:spPr>
        <a:xfrm>
          <a:off x="3746500" y="66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39</xdr:row>
      <xdr:rowOff>64492</xdr:rowOff>
    </xdr:from>
    <xdr:ext cx="534377" cy="259045"/>
    <xdr:sp macro="" textlink="">
      <xdr:nvSpPr>
        <xdr:cNvPr id="81" name="テキスト ボックス 80"/>
        <xdr:cNvSpPr txBox="1"/>
      </xdr:nvSpPr>
      <xdr:spPr>
        <a:xfrm>
          <a:off x="3517411" y="67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169299</xdr:rowOff>
    </xdr:from>
    <xdr:to>
      <xdr:col>4</xdr:col>
      <xdr:colOff>206375</xdr:colOff>
      <xdr:row>39</xdr:row>
      <xdr:rowOff>99449</xdr:rowOff>
    </xdr:to>
    <xdr:sp macro="" textlink="">
      <xdr:nvSpPr>
        <xdr:cNvPr id="82" name="円/楕円 81"/>
        <xdr:cNvSpPr/>
      </xdr:nvSpPr>
      <xdr:spPr>
        <a:xfrm>
          <a:off x="2857500" y="66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90576</xdr:rowOff>
    </xdr:from>
    <xdr:ext cx="534377" cy="259045"/>
    <xdr:sp macro="" textlink="">
      <xdr:nvSpPr>
        <xdr:cNvPr id="83" name="テキスト ボックス 82"/>
        <xdr:cNvSpPr txBox="1"/>
      </xdr:nvSpPr>
      <xdr:spPr>
        <a:xfrm>
          <a:off x="2641111" y="67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33876</xdr:rowOff>
    </xdr:from>
    <xdr:to>
      <xdr:col>3</xdr:col>
      <xdr:colOff>3175</xdr:colOff>
      <xdr:row>38</xdr:row>
      <xdr:rowOff>135476</xdr:rowOff>
    </xdr:to>
    <xdr:sp macro="" textlink="">
      <xdr:nvSpPr>
        <xdr:cNvPr id="84" name="円/楕円 83"/>
        <xdr:cNvSpPr/>
      </xdr:nvSpPr>
      <xdr:spPr>
        <a:xfrm>
          <a:off x="1968500" y="65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126603</xdr:rowOff>
    </xdr:from>
    <xdr:ext cx="534377" cy="259045"/>
    <xdr:sp macro="" textlink="">
      <xdr:nvSpPr>
        <xdr:cNvPr id="85" name="テキスト ボックス 84"/>
        <xdr:cNvSpPr txBox="1"/>
      </xdr:nvSpPr>
      <xdr:spPr>
        <a:xfrm>
          <a:off x="1752111" y="66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136152</xdr:rowOff>
    </xdr:from>
    <xdr:to>
      <xdr:col>1</xdr:col>
      <xdr:colOff>485775</xdr:colOff>
      <xdr:row>38</xdr:row>
      <xdr:rowOff>66301</xdr:rowOff>
    </xdr:to>
    <xdr:sp macro="" textlink="">
      <xdr:nvSpPr>
        <xdr:cNvPr id="86" name="円/楕円 85"/>
        <xdr:cNvSpPr/>
      </xdr:nvSpPr>
      <xdr:spPr>
        <a:xfrm>
          <a:off x="1079500" y="6479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57428</xdr:rowOff>
    </xdr:from>
    <xdr:ext cx="534377" cy="259045"/>
    <xdr:sp macro="" textlink="">
      <xdr:nvSpPr>
        <xdr:cNvPr id="87" name="テキスト ボックス 86"/>
        <xdr:cNvSpPr txBox="1"/>
      </xdr:nvSpPr>
      <xdr:spPr>
        <a:xfrm>
          <a:off x="863111" y="65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142489</xdr:rowOff>
    </xdr:from>
    <xdr:to>
      <xdr:col>6</xdr:col>
      <xdr:colOff>511175</xdr:colOff>
      <xdr:row>56</xdr:row>
      <xdr:rowOff>152867</xdr:rowOff>
    </xdr:to>
    <xdr:cxnSp macro="">
      <xdr:nvCxnSpPr>
        <xdr:cNvPr id="112" name="直線コネクタ 111"/>
        <xdr:cNvCxnSpPr/>
      </xdr:nvCxnSpPr>
      <xdr:spPr>
        <a:xfrm flipV="1">
          <a:off x="3797300" y="9743689"/>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158686</xdr:rowOff>
    </xdr:from>
    <xdr:ext cx="534377" cy="259045"/>
    <xdr:sp macro="" textlink="">
      <xdr:nvSpPr>
        <xdr:cNvPr id="113" name="物件費平均値テキスト"/>
        <xdr:cNvSpPr txBox="1"/>
      </xdr:nvSpPr>
      <xdr:spPr>
        <a:xfrm>
          <a:off x="4686300" y="9416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152867</xdr:rowOff>
    </xdr:from>
    <xdr:to>
      <xdr:col>5</xdr:col>
      <xdr:colOff>358775</xdr:colOff>
      <xdr:row>56</xdr:row>
      <xdr:rowOff>156616</xdr:rowOff>
    </xdr:to>
    <xdr:cxnSp macro="">
      <xdr:nvCxnSpPr>
        <xdr:cNvPr id="115" name="直線コネクタ 114"/>
        <xdr:cNvCxnSpPr/>
      </xdr:nvCxnSpPr>
      <xdr:spPr>
        <a:xfrm flipV="1">
          <a:off x="2908300" y="975406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112158</xdr:rowOff>
    </xdr:from>
    <xdr:ext cx="469744" cy="259045"/>
    <xdr:sp macro="" textlink="">
      <xdr:nvSpPr>
        <xdr:cNvPr id="117" name="テキスト ボックス 116"/>
        <xdr:cNvSpPr txBox="1"/>
      </xdr:nvSpPr>
      <xdr:spPr>
        <a:xfrm>
          <a:off x="35497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148296</xdr:rowOff>
    </xdr:from>
    <xdr:to>
      <xdr:col>4</xdr:col>
      <xdr:colOff>155575</xdr:colOff>
      <xdr:row>56</xdr:row>
      <xdr:rowOff>156616</xdr:rowOff>
    </xdr:to>
    <xdr:cxnSp macro="">
      <xdr:nvCxnSpPr>
        <xdr:cNvPr id="118" name="直線コネクタ 117"/>
        <xdr:cNvCxnSpPr/>
      </xdr:nvCxnSpPr>
      <xdr:spPr>
        <a:xfrm>
          <a:off x="2019300" y="9749496"/>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25061</xdr:rowOff>
    </xdr:from>
    <xdr:ext cx="534377" cy="259045"/>
    <xdr:sp macro="" textlink="">
      <xdr:nvSpPr>
        <xdr:cNvPr id="120" name="テキスト ボックス 119"/>
        <xdr:cNvSpPr txBox="1"/>
      </xdr:nvSpPr>
      <xdr:spPr>
        <a:xfrm>
          <a:off x="2641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122601</xdr:rowOff>
    </xdr:from>
    <xdr:to>
      <xdr:col>2</xdr:col>
      <xdr:colOff>638175</xdr:colOff>
      <xdr:row>56</xdr:row>
      <xdr:rowOff>148296</xdr:rowOff>
    </xdr:to>
    <xdr:cxnSp macro="">
      <xdr:nvCxnSpPr>
        <xdr:cNvPr id="121" name="直線コネクタ 120"/>
        <xdr:cNvCxnSpPr/>
      </xdr:nvCxnSpPr>
      <xdr:spPr>
        <a:xfrm>
          <a:off x="1130300" y="972380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32102</xdr:rowOff>
    </xdr:from>
    <xdr:ext cx="534377" cy="259045"/>
    <xdr:sp macro="" textlink="">
      <xdr:nvSpPr>
        <xdr:cNvPr id="123" name="テキスト ボックス 122"/>
        <xdr:cNvSpPr txBox="1"/>
      </xdr:nvSpPr>
      <xdr:spPr>
        <a:xfrm>
          <a:off x="1752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52357</xdr:rowOff>
    </xdr:from>
    <xdr:ext cx="534377" cy="259045"/>
    <xdr:sp macro="" textlink="">
      <xdr:nvSpPr>
        <xdr:cNvPr id="125" name="テキスト ボックス 124"/>
        <xdr:cNvSpPr txBox="1"/>
      </xdr:nvSpPr>
      <xdr:spPr>
        <a:xfrm>
          <a:off x="863111" y="93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91689</xdr:rowOff>
    </xdr:from>
    <xdr:to>
      <xdr:col>6</xdr:col>
      <xdr:colOff>561975</xdr:colOff>
      <xdr:row>57</xdr:row>
      <xdr:rowOff>21839</xdr:rowOff>
    </xdr:to>
    <xdr:sp macro="" textlink="">
      <xdr:nvSpPr>
        <xdr:cNvPr id="131" name="円/楕円 130"/>
        <xdr:cNvSpPr/>
      </xdr:nvSpPr>
      <xdr:spPr>
        <a:xfrm>
          <a:off x="45847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6616</xdr:rowOff>
    </xdr:from>
    <xdr:ext cx="469744" cy="259045"/>
    <xdr:sp macro="" textlink="">
      <xdr:nvSpPr>
        <xdr:cNvPr id="132" name="物件費該当値テキスト"/>
        <xdr:cNvSpPr txBox="1"/>
      </xdr:nvSpPr>
      <xdr:spPr>
        <a:xfrm>
          <a:off x="4686300" y="960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102067</xdr:rowOff>
    </xdr:from>
    <xdr:to>
      <xdr:col>5</xdr:col>
      <xdr:colOff>409575</xdr:colOff>
      <xdr:row>57</xdr:row>
      <xdr:rowOff>32217</xdr:rowOff>
    </xdr:to>
    <xdr:sp macro="" textlink="">
      <xdr:nvSpPr>
        <xdr:cNvPr id="133" name="円/楕円 132"/>
        <xdr:cNvSpPr/>
      </xdr:nvSpPr>
      <xdr:spPr>
        <a:xfrm>
          <a:off x="3746500" y="97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57</xdr:row>
      <xdr:rowOff>23344</xdr:rowOff>
    </xdr:from>
    <xdr:ext cx="469744" cy="259045"/>
    <xdr:sp macro="" textlink="">
      <xdr:nvSpPr>
        <xdr:cNvPr id="134" name="テキスト ボックス 133"/>
        <xdr:cNvSpPr txBox="1"/>
      </xdr:nvSpPr>
      <xdr:spPr>
        <a:xfrm>
          <a:off x="3549727" y="979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105816</xdr:rowOff>
    </xdr:from>
    <xdr:to>
      <xdr:col>4</xdr:col>
      <xdr:colOff>206375</xdr:colOff>
      <xdr:row>57</xdr:row>
      <xdr:rowOff>35966</xdr:rowOff>
    </xdr:to>
    <xdr:sp macro="" textlink="">
      <xdr:nvSpPr>
        <xdr:cNvPr id="135" name="円/楕円 134"/>
        <xdr:cNvSpPr/>
      </xdr:nvSpPr>
      <xdr:spPr>
        <a:xfrm>
          <a:off x="28575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57</xdr:row>
      <xdr:rowOff>27093</xdr:rowOff>
    </xdr:from>
    <xdr:ext cx="469744" cy="259045"/>
    <xdr:sp macro="" textlink="">
      <xdr:nvSpPr>
        <xdr:cNvPr id="136" name="テキスト ボックス 135"/>
        <xdr:cNvSpPr txBox="1"/>
      </xdr:nvSpPr>
      <xdr:spPr>
        <a:xfrm>
          <a:off x="2673427" y="979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97496</xdr:rowOff>
    </xdr:from>
    <xdr:to>
      <xdr:col>3</xdr:col>
      <xdr:colOff>3175</xdr:colOff>
      <xdr:row>57</xdr:row>
      <xdr:rowOff>27646</xdr:rowOff>
    </xdr:to>
    <xdr:sp macro="" textlink="">
      <xdr:nvSpPr>
        <xdr:cNvPr id="137" name="円/楕円 136"/>
        <xdr:cNvSpPr/>
      </xdr:nvSpPr>
      <xdr:spPr>
        <a:xfrm>
          <a:off x="1968500" y="96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57</xdr:row>
      <xdr:rowOff>18773</xdr:rowOff>
    </xdr:from>
    <xdr:ext cx="469744" cy="259045"/>
    <xdr:sp macro="" textlink="">
      <xdr:nvSpPr>
        <xdr:cNvPr id="138" name="テキスト ボックス 137"/>
        <xdr:cNvSpPr txBox="1"/>
      </xdr:nvSpPr>
      <xdr:spPr>
        <a:xfrm>
          <a:off x="1784427" y="979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71801</xdr:rowOff>
    </xdr:from>
    <xdr:to>
      <xdr:col>1</xdr:col>
      <xdr:colOff>485775</xdr:colOff>
      <xdr:row>57</xdr:row>
      <xdr:rowOff>1951</xdr:rowOff>
    </xdr:to>
    <xdr:sp macro="" textlink="">
      <xdr:nvSpPr>
        <xdr:cNvPr id="139" name="円/楕円 138"/>
        <xdr:cNvSpPr/>
      </xdr:nvSpPr>
      <xdr:spPr>
        <a:xfrm>
          <a:off x="1079500" y="96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164528</xdr:rowOff>
    </xdr:from>
    <xdr:ext cx="469744" cy="259045"/>
    <xdr:sp macro="" textlink="">
      <xdr:nvSpPr>
        <xdr:cNvPr id="140" name="テキスト ボックス 139"/>
        <xdr:cNvSpPr txBox="1"/>
      </xdr:nvSpPr>
      <xdr:spPr>
        <a:xfrm>
          <a:off x="895427" y="97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101981</xdr:rowOff>
    </xdr:from>
    <xdr:to>
      <xdr:col>6</xdr:col>
      <xdr:colOff>511175</xdr:colOff>
      <xdr:row>78</xdr:row>
      <xdr:rowOff>102634</xdr:rowOff>
    </xdr:to>
    <xdr:cxnSp macro="">
      <xdr:nvCxnSpPr>
        <xdr:cNvPr id="169" name="直線コネクタ 168"/>
        <xdr:cNvCxnSpPr/>
      </xdr:nvCxnSpPr>
      <xdr:spPr>
        <a:xfrm>
          <a:off x="3797300" y="134750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54790</xdr:rowOff>
    </xdr:from>
    <xdr:ext cx="469744" cy="259045"/>
    <xdr:sp macro="" textlink="">
      <xdr:nvSpPr>
        <xdr:cNvPr id="170" name="維持補修費平均値テキスト"/>
        <xdr:cNvSpPr txBox="1"/>
      </xdr:nvSpPr>
      <xdr:spPr>
        <a:xfrm>
          <a:off x="4686300" y="1308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84837</xdr:rowOff>
    </xdr:from>
    <xdr:to>
      <xdr:col>5</xdr:col>
      <xdr:colOff>358775</xdr:colOff>
      <xdr:row>78</xdr:row>
      <xdr:rowOff>101981</xdr:rowOff>
    </xdr:to>
    <xdr:cxnSp macro="">
      <xdr:nvCxnSpPr>
        <xdr:cNvPr id="172" name="直線コネクタ 171"/>
        <xdr:cNvCxnSpPr/>
      </xdr:nvCxnSpPr>
      <xdr:spPr>
        <a:xfrm>
          <a:off x="2908300" y="13457937"/>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23167</xdr:rowOff>
    </xdr:from>
    <xdr:ext cx="469744" cy="259045"/>
    <xdr:sp macro="" textlink="">
      <xdr:nvSpPr>
        <xdr:cNvPr id="174" name="テキスト ボックス 173"/>
        <xdr:cNvSpPr txBox="1"/>
      </xdr:nvSpPr>
      <xdr:spPr>
        <a:xfrm>
          <a:off x="35497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64588</xdr:rowOff>
    </xdr:from>
    <xdr:to>
      <xdr:col>4</xdr:col>
      <xdr:colOff>155575</xdr:colOff>
      <xdr:row>78</xdr:row>
      <xdr:rowOff>84837</xdr:rowOff>
    </xdr:to>
    <xdr:cxnSp macro="">
      <xdr:nvCxnSpPr>
        <xdr:cNvPr id="175" name="直線コネクタ 174"/>
        <xdr:cNvCxnSpPr/>
      </xdr:nvCxnSpPr>
      <xdr:spPr>
        <a:xfrm>
          <a:off x="2019300" y="13437688"/>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39332</xdr:rowOff>
    </xdr:from>
    <xdr:ext cx="469744" cy="259045"/>
    <xdr:sp macro="" textlink="">
      <xdr:nvSpPr>
        <xdr:cNvPr id="177" name="テキスト ボックス 176"/>
        <xdr:cNvSpPr txBox="1"/>
      </xdr:nvSpPr>
      <xdr:spPr>
        <a:xfrm>
          <a:off x="2673427" y="1306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53322</xdr:rowOff>
    </xdr:from>
    <xdr:to>
      <xdr:col>2</xdr:col>
      <xdr:colOff>638175</xdr:colOff>
      <xdr:row>78</xdr:row>
      <xdr:rowOff>64588</xdr:rowOff>
    </xdr:to>
    <xdr:cxnSp macro="">
      <xdr:nvCxnSpPr>
        <xdr:cNvPr id="178" name="直線コネクタ 177"/>
        <xdr:cNvCxnSpPr/>
      </xdr:nvCxnSpPr>
      <xdr:spPr>
        <a:xfrm>
          <a:off x="1130300" y="13426422"/>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41781</xdr:rowOff>
    </xdr:from>
    <xdr:ext cx="469744" cy="259045"/>
    <xdr:sp macro="" textlink="">
      <xdr:nvSpPr>
        <xdr:cNvPr id="180" name="テキスト ボックス 179"/>
        <xdr:cNvSpPr txBox="1"/>
      </xdr:nvSpPr>
      <xdr:spPr>
        <a:xfrm>
          <a:off x="1784427" y="130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23167</xdr:rowOff>
    </xdr:from>
    <xdr:ext cx="469744" cy="259045"/>
    <xdr:sp macro="" textlink="">
      <xdr:nvSpPr>
        <xdr:cNvPr id="182" name="テキスト ボックス 181"/>
        <xdr:cNvSpPr txBox="1"/>
      </xdr:nvSpPr>
      <xdr:spPr>
        <a:xfrm>
          <a:off x="8954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51834</xdr:rowOff>
    </xdr:from>
    <xdr:to>
      <xdr:col>6</xdr:col>
      <xdr:colOff>561975</xdr:colOff>
      <xdr:row>78</xdr:row>
      <xdr:rowOff>153434</xdr:rowOff>
    </xdr:to>
    <xdr:sp macro="" textlink="">
      <xdr:nvSpPr>
        <xdr:cNvPr id="188" name="円/楕円 187"/>
        <xdr:cNvSpPr/>
      </xdr:nvSpPr>
      <xdr:spPr>
        <a:xfrm>
          <a:off x="4584700" y="134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138211</xdr:rowOff>
    </xdr:from>
    <xdr:ext cx="469744" cy="259045"/>
    <xdr:sp macro="" textlink="">
      <xdr:nvSpPr>
        <xdr:cNvPr id="189" name="維持補修費該当値テキスト"/>
        <xdr:cNvSpPr txBox="1"/>
      </xdr:nvSpPr>
      <xdr:spPr>
        <a:xfrm>
          <a:off x="4686300" y="1333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51181</xdr:rowOff>
    </xdr:from>
    <xdr:to>
      <xdr:col>5</xdr:col>
      <xdr:colOff>409575</xdr:colOff>
      <xdr:row>78</xdr:row>
      <xdr:rowOff>152781</xdr:rowOff>
    </xdr:to>
    <xdr:sp macro="" textlink="">
      <xdr:nvSpPr>
        <xdr:cNvPr id="190" name="円/楕円 189"/>
        <xdr:cNvSpPr/>
      </xdr:nvSpPr>
      <xdr:spPr>
        <a:xfrm>
          <a:off x="3746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143908</xdr:rowOff>
    </xdr:from>
    <xdr:ext cx="469744" cy="259045"/>
    <xdr:sp macro="" textlink="">
      <xdr:nvSpPr>
        <xdr:cNvPr id="191" name="テキスト ボックス 190"/>
        <xdr:cNvSpPr txBox="1"/>
      </xdr:nvSpPr>
      <xdr:spPr>
        <a:xfrm>
          <a:off x="3549727"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34037</xdr:rowOff>
    </xdr:from>
    <xdr:to>
      <xdr:col>4</xdr:col>
      <xdr:colOff>206375</xdr:colOff>
      <xdr:row>78</xdr:row>
      <xdr:rowOff>135637</xdr:rowOff>
    </xdr:to>
    <xdr:sp macro="" textlink="">
      <xdr:nvSpPr>
        <xdr:cNvPr id="192" name="円/楕円 191"/>
        <xdr:cNvSpPr/>
      </xdr:nvSpPr>
      <xdr:spPr>
        <a:xfrm>
          <a:off x="2857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126764</xdr:rowOff>
    </xdr:from>
    <xdr:ext cx="469744" cy="259045"/>
    <xdr:sp macro="" textlink="">
      <xdr:nvSpPr>
        <xdr:cNvPr id="193" name="テキスト ボックス 192"/>
        <xdr:cNvSpPr txBox="1"/>
      </xdr:nvSpPr>
      <xdr:spPr>
        <a:xfrm>
          <a:off x="2673427"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13788</xdr:rowOff>
    </xdr:from>
    <xdr:to>
      <xdr:col>3</xdr:col>
      <xdr:colOff>3175</xdr:colOff>
      <xdr:row>78</xdr:row>
      <xdr:rowOff>115388</xdr:rowOff>
    </xdr:to>
    <xdr:sp macro="" textlink="">
      <xdr:nvSpPr>
        <xdr:cNvPr id="194" name="円/楕円 193"/>
        <xdr:cNvSpPr/>
      </xdr:nvSpPr>
      <xdr:spPr>
        <a:xfrm>
          <a:off x="19685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106515</xdr:rowOff>
    </xdr:from>
    <xdr:ext cx="469744" cy="259045"/>
    <xdr:sp macro="" textlink="">
      <xdr:nvSpPr>
        <xdr:cNvPr id="195" name="テキスト ボックス 194"/>
        <xdr:cNvSpPr txBox="1"/>
      </xdr:nvSpPr>
      <xdr:spPr>
        <a:xfrm>
          <a:off x="1784427" y="134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2522</xdr:rowOff>
    </xdr:from>
    <xdr:to>
      <xdr:col>1</xdr:col>
      <xdr:colOff>485775</xdr:colOff>
      <xdr:row>78</xdr:row>
      <xdr:rowOff>104122</xdr:rowOff>
    </xdr:to>
    <xdr:sp macro="" textlink="">
      <xdr:nvSpPr>
        <xdr:cNvPr id="196" name="円/楕円 195"/>
        <xdr:cNvSpPr/>
      </xdr:nvSpPr>
      <xdr:spPr>
        <a:xfrm>
          <a:off x="1079500" y="133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95249</xdr:rowOff>
    </xdr:from>
    <xdr:ext cx="469744" cy="259045"/>
    <xdr:sp macro="" textlink="">
      <xdr:nvSpPr>
        <xdr:cNvPr id="197" name="テキスト ボックス 196"/>
        <xdr:cNvSpPr txBox="1"/>
      </xdr:nvSpPr>
      <xdr:spPr>
        <a:xfrm>
          <a:off x="895427" y="1346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7601</xdr:rowOff>
    </xdr:from>
    <xdr:to>
      <xdr:col>6</xdr:col>
      <xdr:colOff>511175</xdr:colOff>
      <xdr:row>98</xdr:row>
      <xdr:rowOff>170724</xdr:rowOff>
    </xdr:to>
    <xdr:cxnSp macro="">
      <xdr:nvCxnSpPr>
        <xdr:cNvPr id="227" name="直線コネクタ 226"/>
        <xdr:cNvCxnSpPr/>
      </xdr:nvCxnSpPr>
      <xdr:spPr>
        <a:xfrm>
          <a:off x="3797300" y="16809701"/>
          <a:ext cx="8382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7601</xdr:rowOff>
    </xdr:from>
    <xdr:to>
      <xdr:col>5</xdr:col>
      <xdr:colOff>358775</xdr:colOff>
      <xdr:row>98</xdr:row>
      <xdr:rowOff>78141</xdr:rowOff>
    </xdr:to>
    <xdr:cxnSp macro="">
      <xdr:nvCxnSpPr>
        <xdr:cNvPr id="230" name="直線コネクタ 229"/>
        <xdr:cNvCxnSpPr/>
      </xdr:nvCxnSpPr>
      <xdr:spPr>
        <a:xfrm flipV="1">
          <a:off x="2908300" y="16809701"/>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118200</xdr:rowOff>
    </xdr:from>
    <xdr:ext cx="469744" cy="259045"/>
    <xdr:sp macro="" textlink="">
      <xdr:nvSpPr>
        <xdr:cNvPr id="232" name="テキスト ボックス 231"/>
        <xdr:cNvSpPr txBox="1"/>
      </xdr:nvSpPr>
      <xdr:spPr>
        <a:xfrm>
          <a:off x="35497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56752</xdr:rowOff>
    </xdr:from>
    <xdr:to>
      <xdr:col>4</xdr:col>
      <xdr:colOff>155575</xdr:colOff>
      <xdr:row>98</xdr:row>
      <xdr:rowOff>78141</xdr:rowOff>
    </xdr:to>
    <xdr:cxnSp macro="">
      <xdr:nvCxnSpPr>
        <xdr:cNvPr id="233" name="直線コネクタ 232"/>
        <xdr:cNvCxnSpPr/>
      </xdr:nvCxnSpPr>
      <xdr:spPr>
        <a:xfrm>
          <a:off x="2019300" y="16858852"/>
          <a:ext cx="8890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144488</xdr:rowOff>
    </xdr:from>
    <xdr:ext cx="469744" cy="259045"/>
    <xdr:sp macro="" textlink="">
      <xdr:nvSpPr>
        <xdr:cNvPr id="235" name="テキスト ボックス 234"/>
        <xdr:cNvSpPr txBox="1"/>
      </xdr:nvSpPr>
      <xdr:spPr>
        <a:xfrm>
          <a:off x="2673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140353</xdr:rowOff>
    </xdr:from>
    <xdr:to>
      <xdr:col>2</xdr:col>
      <xdr:colOff>638175</xdr:colOff>
      <xdr:row>98</xdr:row>
      <xdr:rowOff>56752</xdr:rowOff>
    </xdr:to>
    <xdr:cxnSp macro="">
      <xdr:nvCxnSpPr>
        <xdr:cNvPr id="236" name="直線コネクタ 235"/>
        <xdr:cNvCxnSpPr/>
      </xdr:nvCxnSpPr>
      <xdr:spPr>
        <a:xfrm>
          <a:off x="1130300" y="16771003"/>
          <a:ext cx="889000" cy="8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138284</xdr:rowOff>
    </xdr:from>
    <xdr:ext cx="469744" cy="259045"/>
    <xdr:sp macro="" textlink="">
      <xdr:nvSpPr>
        <xdr:cNvPr id="238" name="テキスト ボックス 237"/>
        <xdr:cNvSpPr txBox="1"/>
      </xdr:nvSpPr>
      <xdr:spPr>
        <a:xfrm>
          <a:off x="1784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74928</xdr:rowOff>
    </xdr:from>
    <xdr:ext cx="469744" cy="259045"/>
    <xdr:sp macro="" textlink="">
      <xdr:nvSpPr>
        <xdr:cNvPr id="240" name="テキスト ボックス 239"/>
        <xdr:cNvSpPr txBox="1"/>
      </xdr:nvSpPr>
      <xdr:spPr>
        <a:xfrm>
          <a:off x="895427" y="163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119924</xdr:rowOff>
    </xdr:from>
    <xdr:to>
      <xdr:col>6</xdr:col>
      <xdr:colOff>561975</xdr:colOff>
      <xdr:row>99</xdr:row>
      <xdr:rowOff>50074</xdr:rowOff>
    </xdr:to>
    <xdr:sp macro="" textlink="">
      <xdr:nvSpPr>
        <xdr:cNvPr id="246" name="円/楕円 245"/>
        <xdr:cNvSpPr/>
      </xdr:nvSpPr>
      <xdr:spPr>
        <a:xfrm>
          <a:off x="4584700" y="169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34851</xdr:rowOff>
    </xdr:from>
    <xdr:ext cx="469744" cy="259045"/>
    <xdr:sp macro="" textlink="">
      <xdr:nvSpPr>
        <xdr:cNvPr id="247" name="扶助費該当値テキスト"/>
        <xdr:cNvSpPr txBox="1"/>
      </xdr:nvSpPr>
      <xdr:spPr>
        <a:xfrm>
          <a:off x="4686300" y="168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128251</xdr:rowOff>
    </xdr:from>
    <xdr:to>
      <xdr:col>5</xdr:col>
      <xdr:colOff>409575</xdr:colOff>
      <xdr:row>98</xdr:row>
      <xdr:rowOff>58401</xdr:rowOff>
    </xdr:to>
    <xdr:sp macro="" textlink="">
      <xdr:nvSpPr>
        <xdr:cNvPr id="248" name="円/楕円 247"/>
        <xdr:cNvSpPr/>
      </xdr:nvSpPr>
      <xdr:spPr>
        <a:xfrm>
          <a:off x="3746500" y="167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49528</xdr:rowOff>
    </xdr:from>
    <xdr:ext cx="469744" cy="259045"/>
    <xdr:sp macro="" textlink="">
      <xdr:nvSpPr>
        <xdr:cNvPr id="249" name="テキスト ボックス 248"/>
        <xdr:cNvSpPr txBox="1"/>
      </xdr:nvSpPr>
      <xdr:spPr>
        <a:xfrm>
          <a:off x="3549727" y="1685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27341</xdr:rowOff>
    </xdr:from>
    <xdr:to>
      <xdr:col>4</xdr:col>
      <xdr:colOff>206375</xdr:colOff>
      <xdr:row>98</xdr:row>
      <xdr:rowOff>128941</xdr:rowOff>
    </xdr:to>
    <xdr:sp macro="" textlink="">
      <xdr:nvSpPr>
        <xdr:cNvPr id="250" name="円/楕円 249"/>
        <xdr:cNvSpPr/>
      </xdr:nvSpPr>
      <xdr:spPr>
        <a:xfrm>
          <a:off x="28575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120068</xdr:rowOff>
    </xdr:from>
    <xdr:ext cx="469744" cy="259045"/>
    <xdr:sp macro="" textlink="">
      <xdr:nvSpPr>
        <xdr:cNvPr id="251" name="テキスト ボックス 250"/>
        <xdr:cNvSpPr txBox="1"/>
      </xdr:nvSpPr>
      <xdr:spPr>
        <a:xfrm>
          <a:off x="2673427" y="1692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5952</xdr:rowOff>
    </xdr:from>
    <xdr:to>
      <xdr:col>3</xdr:col>
      <xdr:colOff>3175</xdr:colOff>
      <xdr:row>98</xdr:row>
      <xdr:rowOff>107552</xdr:rowOff>
    </xdr:to>
    <xdr:sp macro="" textlink="">
      <xdr:nvSpPr>
        <xdr:cNvPr id="252" name="円/楕円 251"/>
        <xdr:cNvSpPr/>
      </xdr:nvSpPr>
      <xdr:spPr>
        <a:xfrm>
          <a:off x="1968500" y="168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98679</xdr:rowOff>
    </xdr:from>
    <xdr:ext cx="469744" cy="259045"/>
    <xdr:sp macro="" textlink="">
      <xdr:nvSpPr>
        <xdr:cNvPr id="253" name="テキスト ボックス 252"/>
        <xdr:cNvSpPr txBox="1"/>
      </xdr:nvSpPr>
      <xdr:spPr>
        <a:xfrm>
          <a:off x="1784427" y="1690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89553</xdr:rowOff>
    </xdr:from>
    <xdr:to>
      <xdr:col>1</xdr:col>
      <xdr:colOff>485775</xdr:colOff>
      <xdr:row>98</xdr:row>
      <xdr:rowOff>19703</xdr:rowOff>
    </xdr:to>
    <xdr:sp macro="" textlink="">
      <xdr:nvSpPr>
        <xdr:cNvPr id="254" name="円/楕円 253"/>
        <xdr:cNvSpPr/>
      </xdr:nvSpPr>
      <xdr:spPr>
        <a:xfrm>
          <a:off x="1079500" y="167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10830</xdr:rowOff>
    </xdr:from>
    <xdr:ext cx="469744" cy="259045"/>
    <xdr:sp macro="" textlink="">
      <xdr:nvSpPr>
        <xdr:cNvPr id="255" name="テキスト ボックス 254"/>
        <xdr:cNvSpPr txBox="1"/>
      </xdr:nvSpPr>
      <xdr:spPr>
        <a:xfrm>
          <a:off x="895427" y="1681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147669</xdr:rowOff>
    </xdr:from>
    <xdr:to>
      <xdr:col>15</xdr:col>
      <xdr:colOff>180975</xdr:colOff>
      <xdr:row>37</xdr:row>
      <xdr:rowOff>28660</xdr:rowOff>
    </xdr:to>
    <xdr:cxnSp macro="">
      <xdr:nvCxnSpPr>
        <xdr:cNvPr id="280" name="直線コネクタ 279"/>
        <xdr:cNvCxnSpPr/>
      </xdr:nvCxnSpPr>
      <xdr:spPr>
        <a:xfrm flipV="1">
          <a:off x="9639300" y="6319869"/>
          <a:ext cx="8382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28660</xdr:rowOff>
    </xdr:from>
    <xdr:to>
      <xdr:col>14</xdr:col>
      <xdr:colOff>28575</xdr:colOff>
      <xdr:row>37</xdr:row>
      <xdr:rowOff>30205</xdr:rowOff>
    </xdr:to>
    <xdr:cxnSp macro="">
      <xdr:nvCxnSpPr>
        <xdr:cNvPr id="283" name="直線コネクタ 282"/>
        <xdr:cNvCxnSpPr/>
      </xdr:nvCxnSpPr>
      <xdr:spPr>
        <a:xfrm flipV="1">
          <a:off x="8750300" y="6372310"/>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28358</xdr:rowOff>
    </xdr:from>
    <xdr:ext cx="534377" cy="259045"/>
    <xdr:sp macro="" textlink="">
      <xdr:nvSpPr>
        <xdr:cNvPr id="285" name="テキスト ボックス 284"/>
        <xdr:cNvSpPr txBox="1"/>
      </xdr:nvSpPr>
      <xdr:spPr>
        <a:xfrm>
          <a:off x="93594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27526</xdr:rowOff>
    </xdr:from>
    <xdr:to>
      <xdr:col>12</xdr:col>
      <xdr:colOff>511175</xdr:colOff>
      <xdr:row>37</xdr:row>
      <xdr:rowOff>30205</xdr:rowOff>
    </xdr:to>
    <xdr:cxnSp macro="">
      <xdr:nvCxnSpPr>
        <xdr:cNvPr id="286" name="直線コネクタ 285"/>
        <xdr:cNvCxnSpPr/>
      </xdr:nvCxnSpPr>
      <xdr:spPr>
        <a:xfrm>
          <a:off x="7861300" y="6371176"/>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38078</xdr:rowOff>
    </xdr:from>
    <xdr:ext cx="534377" cy="259045"/>
    <xdr:sp macro="" textlink="">
      <xdr:nvSpPr>
        <xdr:cNvPr id="288" name="テキスト ボックス 287"/>
        <xdr:cNvSpPr txBox="1"/>
      </xdr:nvSpPr>
      <xdr:spPr>
        <a:xfrm>
          <a:off x="8483111" y="6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27526</xdr:rowOff>
    </xdr:from>
    <xdr:to>
      <xdr:col>11</xdr:col>
      <xdr:colOff>307975</xdr:colOff>
      <xdr:row>37</xdr:row>
      <xdr:rowOff>47012</xdr:rowOff>
    </xdr:to>
    <xdr:cxnSp macro="">
      <xdr:nvCxnSpPr>
        <xdr:cNvPr id="289" name="直線コネクタ 288"/>
        <xdr:cNvCxnSpPr/>
      </xdr:nvCxnSpPr>
      <xdr:spPr>
        <a:xfrm flipV="1">
          <a:off x="6972300" y="6371176"/>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36532</xdr:rowOff>
    </xdr:from>
    <xdr:ext cx="534377" cy="259045"/>
    <xdr:sp macro="" textlink="">
      <xdr:nvSpPr>
        <xdr:cNvPr id="291" name="テキスト ボックス 290"/>
        <xdr:cNvSpPr txBox="1"/>
      </xdr:nvSpPr>
      <xdr:spPr>
        <a:xfrm>
          <a:off x="7594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42677</xdr:rowOff>
    </xdr:from>
    <xdr:ext cx="534377" cy="259045"/>
    <xdr:sp macro="" textlink="">
      <xdr:nvSpPr>
        <xdr:cNvPr id="293" name="テキスト ボックス 292"/>
        <xdr:cNvSpPr txBox="1"/>
      </xdr:nvSpPr>
      <xdr:spPr>
        <a:xfrm>
          <a:off x="6705111" y="60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96869</xdr:rowOff>
    </xdr:from>
    <xdr:to>
      <xdr:col>15</xdr:col>
      <xdr:colOff>231775</xdr:colOff>
      <xdr:row>37</xdr:row>
      <xdr:rowOff>27019</xdr:rowOff>
    </xdr:to>
    <xdr:sp macro="" textlink="">
      <xdr:nvSpPr>
        <xdr:cNvPr id="299" name="円/楕円 298"/>
        <xdr:cNvSpPr/>
      </xdr:nvSpPr>
      <xdr:spPr>
        <a:xfrm>
          <a:off x="10426700" y="62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11796</xdr:rowOff>
    </xdr:from>
    <xdr:ext cx="534377" cy="259045"/>
    <xdr:sp macro="" textlink="">
      <xdr:nvSpPr>
        <xdr:cNvPr id="300" name="補助費等該当値テキスト"/>
        <xdr:cNvSpPr txBox="1"/>
      </xdr:nvSpPr>
      <xdr:spPr>
        <a:xfrm>
          <a:off x="10528300" y="61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149310</xdr:rowOff>
    </xdr:from>
    <xdr:to>
      <xdr:col>14</xdr:col>
      <xdr:colOff>79375</xdr:colOff>
      <xdr:row>37</xdr:row>
      <xdr:rowOff>79460</xdr:rowOff>
    </xdr:to>
    <xdr:sp macro="" textlink="">
      <xdr:nvSpPr>
        <xdr:cNvPr id="301" name="円/楕円 300"/>
        <xdr:cNvSpPr/>
      </xdr:nvSpPr>
      <xdr:spPr>
        <a:xfrm>
          <a:off x="9588500" y="63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70587</xdr:rowOff>
    </xdr:from>
    <xdr:ext cx="534377" cy="259045"/>
    <xdr:sp macro="" textlink="">
      <xdr:nvSpPr>
        <xdr:cNvPr id="302" name="テキスト ボックス 301"/>
        <xdr:cNvSpPr txBox="1"/>
      </xdr:nvSpPr>
      <xdr:spPr>
        <a:xfrm>
          <a:off x="9359411" y="64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150855</xdr:rowOff>
    </xdr:from>
    <xdr:to>
      <xdr:col>12</xdr:col>
      <xdr:colOff>561975</xdr:colOff>
      <xdr:row>37</xdr:row>
      <xdr:rowOff>81005</xdr:rowOff>
    </xdr:to>
    <xdr:sp macro="" textlink="">
      <xdr:nvSpPr>
        <xdr:cNvPr id="303" name="円/楕円 302"/>
        <xdr:cNvSpPr/>
      </xdr:nvSpPr>
      <xdr:spPr>
        <a:xfrm>
          <a:off x="8699500" y="63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72132</xdr:rowOff>
    </xdr:from>
    <xdr:ext cx="534377" cy="259045"/>
    <xdr:sp macro="" textlink="">
      <xdr:nvSpPr>
        <xdr:cNvPr id="304" name="テキスト ボックス 303"/>
        <xdr:cNvSpPr txBox="1"/>
      </xdr:nvSpPr>
      <xdr:spPr>
        <a:xfrm>
          <a:off x="8483111" y="64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148176</xdr:rowOff>
    </xdr:from>
    <xdr:to>
      <xdr:col>11</xdr:col>
      <xdr:colOff>358775</xdr:colOff>
      <xdr:row>37</xdr:row>
      <xdr:rowOff>78326</xdr:rowOff>
    </xdr:to>
    <xdr:sp macro="" textlink="">
      <xdr:nvSpPr>
        <xdr:cNvPr id="305" name="円/楕円 304"/>
        <xdr:cNvSpPr/>
      </xdr:nvSpPr>
      <xdr:spPr>
        <a:xfrm>
          <a:off x="7810500" y="63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69453</xdr:rowOff>
    </xdr:from>
    <xdr:ext cx="534377" cy="259045"/>
    <xdr:sp macro="" textlink="">
      <xdr:nvSpPr>
        <xdr:cNvPr id="306" name="テキスト ボックス 305"/>
        <xdr:cNvSpPr txBox="1"/>
      </xdr:nvSpPr>
      <xdr:spPr>
        <a:xfrm>
          <a:off x="7594111" y="64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167662</xdr:rowOff>
    </xdr:from>
    <xdr:to>
      <xdr:col>10</xdr:col>
      <xdr:colOff>155575</xdr:colOff>
      <xdr:row>37</xdr:row>
      <xdr:rowOff>97812</xdr:rowOff>
    </xdr:to>
    <xdr:sp macro="" textlink="">
      <xdr:nvSpPr>
        <xdr:cNvPr id="307" name="円/楕円 306"/>
        <xdr:cNvSpPr/>
      </xdr:nvSpPr>
      <xdr:spPr>
        <a:xfrm>
          <a:off x="6921500" y="63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88939</xdr:rowOff>
    </xdr:from>
    <xdr:ext cx="534377" cy="259045"/>
    <xdr:sp macro="" textlink="">
      <xdr:nvSpPr>
        <xdr:cNvPr id="308" name="テキスト ボックス 307"/>
        <xdr:cNvSpPr txBox="1"/>
      </xdr:nvSpPr>
      <xdr:spPr>
        <a:xfrm>
          <a:off x="6705111" y="643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107739</xdr:rowOff>
    </xdr:from>
    <xdr:to>
      <xdr:col>15</xdr:col>
      <xdr:colOff>180975</xdr:colOff>
      <xdr:row>58</xdr:row>
      <xdr:rowOff>121826</xdr:rowOff>
    </xdr:to>
    <xdr:cxnSp macro="">
      <xdr:nvCxnSpPr>
        <xdr:cNvPr id="337" name="直線コネクタ 336"/>
        <xdr:cNvCxnSpPr/>
      </xdr:nvCxnSpPr>
      <xdr:spPr>
        <a:xfrm flipV="1">
          <a:off x="9639300" y="10051839"/>
          <a:ext cx="8382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13958</xdr:rowOff>
    </xdr:from>
    <xdr:ext cx="534377" cy="259045"/>
    <xdr:sp macro="" textlink="">
      <xdr:nvSpPr>
        <xdr:cNvPr id="338" name="普通建設事業費平均値テキスト"/>
        <xdr:cNvSpPr txBox="1"/>
      </xdr:nvSpPr>
      <xdr:spPr>
        <a:xfrm>
          <a:off x="10528300" y="961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116938</xdr:rowOff>
    </xdr:from>
    <xdr:to>
      <xdr:col>14</xdr:col>
      <xdr:colOff>28575</xdr:colOff>
      <xdr:row>58</xdr:row>
      <xdr:rowOff>121826</xdr:rowOff>
    </xdr:to>
    <xdr:cxnSp macro="">
      <xdr:nvCxnSpPr>
        <xdr:cNvPr id="340" name="直線コネクタ 339"/>
        <xdr:cNvCxnSpPr/>
      </xdr:nvCxnSpPr>
      <xdr:spPr>
        <a:xfrm>
          <a:off x="8750300" y="10061038"/>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125754</xdr:rowOff>
    </xdr:from>
    <xdr:ext cx="534377" cy="259045"/>
    <xdr:sp macro="" textlink="">
      <xdr:nvSpPr>
        <xdr:cNvPr id="342" name="テキスト ボックス 341"/>
        <xdr:cNvSpPr txBox="1"/>
      </xdr:nvSpPr>
      <xdr:spPr>
        <a:xfrm>
          <a:off x="93594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111430</xdr:rowOff>
    </xdr:from>
    <xdr:to>
      <xdr:col>12</xdr:col>
      <xdr:colOff>511175</xdr:colOff>
      <xdr:row>58</xdr:row>
      <xdr:rowOff>116938</xdr:rowOff>
    </xdr:to>
    <xdr:cxnSp macro="">
      <xdr:nvCxnSpPr>
        <xdr:cNvPr id="343" name="直線コネクタ 342"/>
        <xdr:cNvCxnSpPr/>
      </xdr:nvCxnSpPr>
      <xdr:spPr>
        <a:xfrm>
          <a:off x="7861300" y="10055530"/>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134920</xdr:rowOff>
    </xdr:from>
    <xdr:ext cx="534377" cy="259045"/>
    <xdr:sp macro="" textlink="">
      <xdr:nvSpPr>
        <xdr:cNvPr id="345" name="テキスト ボックス 344"/>
        <xdr:cNvSpPr txBox="1"/>
      </xdr:nvSpPr>
      <xdr:spPr>
        <a:xfrm>
          <a:off x="8483111" y="95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106640</xdr:rowOff>
    </xdr:from>
    <xdr:to>
      <xdr:col>11</xdr:col>
      <xdr:colOff>307975</xdr:colOff>
      <xdr:row>58</xdr:row>
      <xdr:rowOff>111430</xdr:rowOff>
    </xdr:to>
    <xdr:cxnSp macro="">
      <xdr:nvCxnSpPr>
        <xdr:cNvPr id="346" name="直線コネクタ 345"/>
        <xdr:cNvCxnSpPr/>
      </xdr:nvCxnSpPr>
      <xdr:spPr>
        <a:xfrm>
          <a:off x="6972300" y="10050740"/>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166184</xdr:rowOff>
    </xdr:from>
    <xdr:ext cx="534377" cy="259045"/>
    <xdr:sp macro="" textlink="">
      <xdr:nvSpPr>
        <xdr:cNvPr id="348" name="テキスト ボックス 347"/>
        <xdr:cNvSpPr txBox="1"/>
      </xdr:nvSpPr>
      <xdr:spPr>
        <a:xfrm>
          <a:off x="7594111" y="95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140646</xdr:rowOff>
    </xdr:from>
    <xdr:ext cx="534377" cy="259045"/>
    <xdr:sp macro="" textlink="">
      <xdr:nvSpPr>
        <xdr:cNvPr id="350" name="テキスト ボックス 349"/>
        <xdr:cNvSpPr txBox="1"/>
      </xdr:nvSpPr>
      <xdr:spPr>
        <a:xfrm>
          <a:off x="6705111" y="95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56939</xdr:rowOff>
    </xdr:from>
    <xdr:to>
      <xdr:col>15</xdr:col>
      <xdr:colOff>231775</xdr:colOff>
      <xdr:row>58</xdr:row>
      <xdr:rowOff>158539</xdr:rowOff>
    </xdr:to>
    <xdr:sp macro="" textlink="">
      <xdr:nvSpPr>
        <xdr:cNvPr id="356" name="円/楕円 355"/>
        <xdr:cNvSpPr/>
      </xdr:nvSpPr>
      <xdr:spPr>
        <a:xfrm>
          <a:off x="10426700" y="100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143316</xdr:rowOff>
    </xdr:from>
    <xdr:ext cx="534377" cy="259045"/>
    <xdr:sp macro="" textlink="">
      <xdr:nvSpPr>
        <xdr:cNvPr id="357" name="普通建設事業費該当値テキスト"/>
        <xdr:cNvSpPr txBox="1"/>
      </xdr:nvSpPr>
      <xdr:spPr>
        <a:xfrm>
          <a:off x="10528300" y="99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71026</xdr:rowOff>
    </xdr:from>
    <xdr:to>
      <xdr:col>14</xdr:col>
      <xdr:colOff>79375</xdr:colOff>
      <xdr:row>59</xdr:row>
      <xdr:rowOff>1176</xdr:rowOff>
    </xdr:to>
    <xdr:sp macro="" textlink="">
      <xdr:nvSpPr>
        <xdr:cNvPr id="358" name="円/楕円 357"/>
        <xdr:cNvSpPr/>
      </xdr:nvSpPr>
      <xdr:spPr>
        <a:xfrm>
          <a:off x="9588500" y="10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163753</xdr:rowOff>
    </xdr:from>
    <xdr:ext cx="534377" cy="259045"/>
    <xdr:sp macro="" textlink="">
      <xdr:nvSpPr>
        <xdr:cNvPr id="359" name="テキスト ボックス 358"/>
        <xdr:cNvSpPr txBox="1"/>
      </xdr:nvSpPr>
      <xdr:spPr>
        <a:xfrm>
          <a:off x="9359411" y="101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66138</xdr:rowOff>
    </xdr:from>
    <xdr:to>
      <xdr:col>12</xdr:col>
      <xdr:colOff>561975</xdr:colOff>
      <xdr:row>58</xdr:row>
      <xdr:rowOff>167738</xdr:rowOff>
    </xdr:to>
    <xdr:sp macro="" textlink="">
      <xdr:nvSpPr>
        <xdr:cNvPr id="360" name="円/楕円 359"/>
        <xdr:cNvSpPr/>
      </xdr:nvSpPr>
      <xdr:spPr>
        <a:xfrm>
          <a:off x="8699500" y="100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158865</xdr:rowOff>
    </xdr:from>
    <xdr:ext cx="534377" cy="259045"/>
    <xdr:sp macro="" textlink="">
      <xdr:nvSpPr>
        <xdr:cNvPr id="361" name="テキスト ボックス 360"/>
        <xdr:cNvSpPr txBox="1"/>
      </xdr:nvSpPr>
      <xdr:spPr>
        <a:xfrm>
          <a:off x="8483111" y="101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60630</xdr:rowOff>
    </xdr:from>
    <xdr:to>
      <xdr:col>11</xdr:col>
      <xdr:colOff>358775</xdr:colOff>
      <xdr:row>58</xdr:row>
      <xdr:rowOff>162230</xdr:rowOff>
    </xdr:to>
    <xdr:sp macro="" textlink="">
      <xdr:nvSpPr>
        <xdr:cNvPr id="362" name="円/楕円 361"/>
        <xdr:cNvSpPr/>
      </xdr:nvSpPr>
      <xdr:spPr>
        <a:xfrm>
          <a:off x="7810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153357</xdr:rowOff>
    </xdr:from>
    <xdr:ext cx="534377" cy="259045"/>
    <xdr:sp macro="" textlink="">
      <xdr:nvSpPr>
        <xdr:cNvPr id="363" name="テキスト ボックス 362"/>
        <xdr:cNvSpPr txBox="1"/>
      </xdr:nvSpPr>
      <xdr:spPr>
        <a:xfrm>
          <a:off x="7594111" y="100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55840</xdr:rowOff>
    </xdr:from>
    <xdr:to>
      <xdr:col>10</xdr:col>
      <xdr:colOff>155575</xdr:colOff>
      <xdr:row>58</xdr:row>
      <xdr:rowOff>157440</xdr:rowOff>
    </xdr:to>
    <xdr:sp macro="" textlink="">
      <xdr:nvSpPr>
        <xdr:cNvPr id="364" name="円/楕円 363"/>
        <xdr:cNvSpPr/>
      </xdr:nvSpPr>
      <xdr:spPr>
        <a:xfrm>
          <a:off x="6921500" y="99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148567</xdr:rowOff>
    </xdr:from>
    <xdr:ext cx="534377" cy="259045"/>
    <xdr:sp macro="" textlink="">
      <xdr:nvSpPr>
        <xdr:cNvPr id="365" name="テキスト ボックス 364"/>
        <xdr:cNvSpPr txBox="1"/>
      </xdr:nvSpPr>
      <xdr:spPr>
        <a:xfrm>
          <a:off x="6705111" y="100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115793</xdr:rowOff>
    </xdr:from>
    <xdr:to>
      <xdr:col>15</xdr:col>
      <xdr:colOff>180975</xdr:colOff>
      <xdr:row>78</xdr:row>
      <xdr:rowOff>128803</xdr:rowOff>
    </xdr:to>
    <xdr:cxnSp macro="">
      <xdr:nvCxnSpPr>
        <xdr:cNvPr id="392" name="直線コネクタ 391"/>
        <xdr:cNvCxnSpPr/>
      </xdr:nvCxnSpPr>
      <xdr:spPr>
        <a:xfrm>
          <a:off x="9639300" y="13488893"/>
          <a:ext cx="8382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118863</xdr:rowOff>
    </xdr:from>
    <xdr:ext cx="534377" cy="259045"/>
    <xdr:sp macro="" textlink="">
      <xdr:nvSpPr>
        <xdr:cNvPr id="393" name="普通建設事業費 （ うち新規整備　）平均値テキスト"/>
        <xdr:cNvSpPr txBox="1"/>
      </xdr:nvSpPr>
      <xdr:spPr>
        <a:xfrm>
          <a:off x="10528300" y="13149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65104</xdr:rowOff>
    </xdr:from>
    <xdr:ext cx="534377" cy="259045"/>
    <xdr:sp macro="" textlink="">
      <xdr:nvSpPr>
        <xdr:cNvPr id="396" name="テキスト ボックス 395"/>
        <xdr:cNvSpPr txBox="1"/>
      </xdr:nvSpPr>
      <xdr:spPr>
        <a:xfrm>
          <a:off x="93594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78003</xdr:rowOff>
    </xdr:from>
    <xdr:to>
      <xdr:col>15</xdr:col>
      <xdr:colOff>231775</xdr:colOff>
      <xdr:row>79</xdr:row>
      <xdr:rowOff>8153</xdr:rowOff>
    </xdr:to>
    <xdr:sp macro="" textlink="">
      <xdr:nvSpPr>
        <xdr:cNvPr id="402" name="円/楕円 401"/>
        <xdr:cNvSpPr/>
      </xdr:nvSpPr>
      <xdr:spPr>
        <a:xfrm>
          <a:off x="104267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164380</xdr:rowOff>
    </xdr:from>
    <xdr:ext cx="469744" cy="259045"/>
    <xdr:sp macro="" textlink="">
      <xdr:nvSpPr>
        <xdr:cNvPr id="403" name="普通建設事業費 （ うち新規整備　）該当値テキスト"/>
        <xdr:cNvSpPr txBox="1"/>
      </xdr:nvSpPr>
      <xdr:spPr>
        <a:xfrm>
          <a:off x="10528300" y="133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64993</xdr:rowOff>
    </xdr:from>
    <xdr:to>
      <xdr:col>14</xdr:col>
      <xdr:colOff>79375</xdr:colOff>
      <xdr:row>78</xdr:row>
      <xdr:rowOff>166593</xdr:rowOff>
    </xdr:to>
    <xdr:sp macro="" textlink="">
      <xdr:nvSpPr>
        <xdr:cNvPr id="404" name="円/楕円 403"/>
        <xdr:cNvSpPr/>
      </xdr:nvSpPr>
      <xdr:spPr>
        <a:xfrm>
          <a:off x="9588500" y="134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157720</xdr:rowOff>
    </xdr:from>
    <xdr:ext cx="469744" cy="259045"/>
    <xdr:sp macro="" textlink="">
      <xdr:nvSpPr>
        <xdr:cNvPr id="405" name="テキスト ボックス 404"/>
        <xdr:cNvSpPr txBox="1"/>
      </xdr:nvSpPr>
      <xdr:spPr>
        <a:xfrm>
          <a:off x="9391727" y="135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86730</xdr:rowOff>
    </xdr:from>
    <xdr:to>
      <xdr:col>15</xdr:col>
      <xdr:colOff>180975</xdr:colOff>
      <xdr:row>98</xdr:row>
      <xdr:rowOff>139275</xdr:rowOff>
    </xdr:to>
    <xdr:cxnSp macro="">
      <xdr:nvCxnSpPr>
        <xdr:cNvPr id="434" name="直線コネクタ 433"/>
        <xdr:cNvCxnSpPr/>
      </xdr:nvCxnSpPr>
      <xdr:spPr>
        <a:xfrm flipV="1">
          <a:off x="9639300" y="16888830"/>
          <a:ext cx="8382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28174</xdr:rowOff>
    </xdr:from>
    <xdr:ext cx="534377" cy="259045"/>
    <xdr:sp macro="" textlink="">
      <xdr:nvSpPr>
        <xdr:cNvPr id="435" name="普通建設事業費 （ うち更新整備　）平均値テキスト"/>
        <xdr:cNvSpPr txBox="1"/>
      </xdr:nvSpPr>
      <xdr:spPr>
        <a:xfrm>
          <a:off x="10528300" y="1648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125482</xdr:rowOff>
    </xdr:from>
    <xdr:ext cx="534377" cy="259045"/>
    <xdr:sp macro="" textlink="">
      <xdr:nvSpPr>
        <xdr:cNvPr id="438" name="テキスト ボックス 437"/>
        <xdr:cNvSpPr txBox="1"/>
      </xdr:nvSpPr>
      <xdr:spPr>
        <a:xfrm>
          <a:off x="93594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35930</xdr:rowOff>
    </xdr:from>
    <xdr:to>
      <xdr:col>15</xdr:col>
      <xdr:colOff>231775</xdr:colOff>
      <xdr:row>98</xdr:row>
      <xdr:rowOff>137530</xdr:rowOff>
    </xdr:to>
    <xdr:sp macro="" textlink="">
      <xdr:nvSpPr>
        <xdr:cNvPr id="444" name="円/楕円 443"/>
        <xdr:cNvSpPr/>
      </xdr:nvSpPr>
      <xdr:spPr>
        <a:xfrm>
          <a:off x="10426700" y="168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122307</xdr:rowOff>
    </xdr:from>
    <xdr:ext cx="469744" cy="259045"/>
    <xdr:sp macro="" textlink="">
      <xdr:nvSpPr>
        <xdr:cNvPr id="445" name="普通建設事業費 （ うち更新整備　）該当値テキスト"/>
        <xdr:cNvSpPr txBox="1"/>
      </xdr:nvSpPr>
      <xdr:spPr>
        <a:xfrm>
          <a:off x="10528300" y="1675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88475</xdr:rowOff>
    </xdr:from>
    <xdr:to>
      <xdr:col>14</xdr:col>
      <xdr:colOff>79375</xdr:colOff>
      <xdr:row>99</xdr:row>
      <xdr:rowOff>18625</xdr:rowOff>
    </xdr:to>
    <xdr:sp macro="" textlink="">
      <xdr:nvSpPr>
        <xdr:cNvPr id="446" name="円/楕円 445"/>
        <xdr:cNvSpPr/>
      </xdr:nvSpPr>
      <xdr:spPr>
        <a:xfrm>
          <a:off x="9588500" y="168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9752</xdr:rowOff>
    </xdr:from>
    <xdr:ext cx="469744" cy="259045"/>
    <xdr:sp macro="" textlink="">
      <xdr:nvSpPr>
        <xdr:cNvPr id="447" name="テキスト ボックス 446"/>
        <xdr:cNvSpPr txBox="1"/>
      </xdr:nvSpPr>
      <xdr:spPr>
        <a:xfrm>
          <a:off x="9391727" y="169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138602</xdr:rowOff>
    </xdr:from>
    <xdr:to>
      <xdr:col>23</xdr:col>
      <xdr:colOff>517525</xdr:colOff>
      <xdr:row>38</xdr:row>
      <xdr:rowOff>139540</xdr:rowOff>
    </xdr:to>
    <xdr:cxnSp macro="">
      <xdr:nvCxnSpPr>
        <xdr:cNvPr id="472" name="直線コネクタ 471"/>
        <xdr:cNvCxnSpPr/>
      </xdr:nvCxnSpPr>
      <xdr:spPr>
        <a:xfrm flipV="1">
          <a:off x="15481300" y="6653702"/>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139471</xdr:rowOff>
    </xdr:from>
    <xdr:to>
      <xdr:col>22</xdr:col>
      <xdr:colOff>365125</xdr:colOff>
      <xdr:row>38</xdr:row>
      <xdr:rowOff>139540</xdr:rowOff>
    </xdr:to>
    <xdr:cxnSp macro="">
      <xdr:nvCxnSpPr>
        <xdr:cNvPr id="475" name="直線コネクタ 474"/>
        <xdr:cNvCxnSpPr/>
      </xdr:nvCxnSpPr>
      <xdr:spPr>
        <a:xfrm>
          <a:off x="14592300" y="665457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139014</xdr:rowOff>
    </xdr:from>
    <xdr:to>
      <xdr:col>21</xdr:col>
      <xdr:colOff>161925</xdr:colOff>
      <xdr:row>38</xdr:row>
      <xdr:rowOff>139471</xdr:rowOff>
    </xdr:to>
    <xdr:cxnSp macro="">
      <xdr:nvCxnSpPr>
        <xdr:cNvPr id="478" name="直線コネクタ 477"/>
        <xdr:cNvCxnSpPr/>
      </xdr:nvCxnSpPr>
      <xdr:spPr>
        <a:xfrm>
          <a:off x="13703300" y="665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138465</xdr:rowOff>
    </xdr:from>
    <xdr:to>
      <xdr:col>19</xdr:col>
      <xdr:colOff>644525</xdr:colOff>
      <xdr:row>38</xdr:row>
      <xdr:rowOff>139014</xdr:rowOff>
    </xdr:to>
    <xdr:cxnSp macro="">
      <xdr:nvCxnSpPr>
        <xdr:cNvPr id="481" name="直線コネクタ 480"/>
        <xdr:cNvCxnSpPr/>
      </xdr:nvCxnSpPr>
      <xdr:spPr>
        <a:xfrm>
          <a:off x="12814300" y="665356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147362</xdr:rowOff>
    </xdr:from>
    <xdr:ext cx="469744" cy="259045"/>
    <xdr:sp macro="" textlink="">
      <xdr:nvSpPr>
        <xdr:cNvPr id="485" name="テキスト ボックス 484"/>
        <xdr:cNvSpPr txBox="1"/>
      </xdr:nvSpPr>
      <xdr:spPr>
        <a:xfrm>
          <a:off x="12579427"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87802</xdr:rowOff>
    </xdr:from>
    <xdr:to>
      <xdr:col>23</xdr:col>
      <xdr:colOff>568325</xdr:colOff>
      <xdr:row>39</xdr:row>
      <xdr:rowOff>17952</xdr:rowOff>
    </xdr:to>
    <xdr:sp macro="" textlink="">
      <xdr:nvSpPr>
        <xdr:cNvPr id="491" name="円/楕円 490"/>
        <xdr:cNvSpPr/>
      </xdr:nvSpPr>
      <xdr:spPr>
        <a:xfrm>
          <a:off x="162687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2729</xdr:rowOff>
    </xdr:from>
    <xdr:ext cx="313932" cy="259045"/>
    <xdr:sp macro="" textlink="">
      <xdr:nvSpPr>
        <xdr:cNvPr id="492" name="災害復旧事業費該当値テキスト"/>
        <xdr:cNvSpPr txBox="1"/>
      </xdr:nvSpPr>
      <xdr:spPr>
        <a:xfrm>
          <a:off x="16370300" y="6517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88740</xdr:rowOff>
    </xdr:from>
    <xdr:to>
      <xdr:col>22</xdr:col>
      <xdr:colOff>415925</xdr:colOff>
      <xdr:row>39</xdr:row>
      <xdr:rowOff>18890</xdr:rowOff>
    </xdr:to>
    <xdr:sp macro="" textlink="">
      <xdr:nvSpPr>
        <xdr:cNvPr id="493" name="円/楕円 492"/>
        <xdr:cNvSpPr/>
      </xdr:nvSpPr>
      <xdr:spPr>
        <a:xfrm>
          <a:off x="15430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39</xdr:row>
      <xdr:rowOff>10017</xdr:rowOff>
    </xdr:from>
    <xdr:ext cx="249299" cy="259045"/>
    <xdr:sp macro="" textlink="">
      <xdr:nvSpPr>
        <xdr:cNvPr id="494" name="テキスト ボックス 493"/>
        <xdr:cNvSpPr txBox="1"/>
      </xdr:nvSpPr>
      <xdr:spPr>
        <a:xfrm>
          <a:off x="15343949"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88671</xdr:rowOff>
    </xdr:from>
    <xdr:to>
      <xdr:col>21</xdr:col>
      <xdr:colOff>212725</xdr:colOff>
      <xdr:row>39</xdr:row>
      <xdr:rowOff>18821</xdr:rowOff>
    </xdr:to>
    <xdr:sp macro="" textlink="">
      <xdr:nvSpPr>
        <xdr:cNvPr id="495" name="円/楕円 494"/>
        <xdr:cNvSpPr/>
      </xdr:nvSpPr>
      <xdr:spPr>
        <a:xfrm>
          <a:off x="1454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9948</xdr:rowOff>
    </xdr:from>
    <xdr:ext cx="313932" cy="259045"/>
    <xdr:sp macro="" textlink="">
      <xdr:nvSpPr>
        <xdr:cNvPr id="496" name="テキスト ボックス 495"/>
        <xdr:cNvSpPr txBox="1"/>
      </xdr:nvSpPr>
      <xdr:spPr>
        <a:xfrm>
          <a:off x="14435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88214</xdr:rowOff>
    </xdr:from>
    <xdr:to>
      <xdr:col>20</xdr:col>
      <xdr:colOff>9525</xdr:colOff>
      <xdr:row>39</xdr:row>
      <xdr:rowOff>18364</xdr:rowOff>
    </xdr:to>
    <xdr:sp macro="" textlink="">
      <xdr:nvSpPr>
        <xdr:cNvPr id="497" name="円/楕円 496"/>
        <xdr:cNvSpPr/>
      </xdr:nvSpPr>
      <xdr:spPr>
        <a:xfrm>
          <a:off x="1365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9491</xdr:rowOff>
    </xdr:from>
    <xdr:ext cx="313932" cy="259045"/>
    <xdr:sp macro="" textlink="">
      <xdr:nvSpPr>
        <xdr:cNvPr id="498" name="テキスト ボックス 497"/>
        <xdr:cNvSpPr txBox="1"/>
      </xdr:nvSpPr>
      <xdr:spPr>
        <a:xfrm>
          <a:off x="13546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87665</xdr:rowOff>
    </xdr:from>
    <xdr:to>
      <xdr:col>18</xdr:col>
      <xdr:colOff>492125</xdr:colOff>
      <xdr:row>39</xdr:row>
      <xdr:rowOff>17815</xdr:rowOff>
    </xdr:to>
    <xdr:sp macro="" textlink="">
      <xdr:nvSpPr>
        <xdr:cNvPr id="499" name="円/楕円 498"/>
        <xdr:cNvSpPr/>
      </xdr:nvSpPr>
      <xdr:spPr>
        <a:xfrm>
          <a:off x="12763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8942</xdr:rowOff>
    </xdr:from>
    <xdr:ext cx="313932" cy="259045"/>
    <xdr:sp macro="" textlink="">
      <xdr:nvSpPr>
        <xdr:cNvPr id="500" name="テキスト ボックス 499"/>
        <xdr:cNvSpPr txBox="1"/>
      </xdr:nvSpPr>
      <xdr:spPr>
        <a:xfrm>
          <a:off x="12657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57" name="直線コネクタ 55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58" name="テキスト ボックス 55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59" name="直線コネクタ 55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0" name="テキスト ボックス 55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1" name="直線コネクタ 56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2" name="テキスト ボックス 56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3" name="直線コネクタ 56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64" name="テキスト ボックス 56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65" name="直線コネクタ 56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66" name="テキスト ボックス 56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67" name="直線コネクタ 56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68" name="テキスト ボックス 56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9" name="直線コネクタ 56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70" name="テキスト ボックス 56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35720</xdr:rowOff>
    </xdr:from>
    <xdr:to>
      <xdr:col>23</xdr:col>
      <xdr:colOff>516889</xdr:colOff>
      <xdr:row>77</xdr:row>
      <xdr:rowOff>64588</xdr:rowOff>
    </xdr:to>
    <xdr:cxnSp macro="">
      <xdr:nvCxnSpPr>
        <xdr:cNvPr id="572" name="直線コネクタ 571"/>
        <xdr:cNvCxnSpPr/>
      </xdr:nvCxnSpPr>
      <xdr:spPr>
        <a:xfrm flipV="1">
          <a:off x="16317595" y="12208670"/>
          <a:ext cx="1269" cy="1057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68415</xdr:rowOff>
    </xdr:from>
    <xdr:ext cx="534377" cy="259045"/>
    <xdr:sp macro="" textlink="">
      <xdr:nvSpPr>
        <xdr:cNvPr id="573" name="公債費最小値テキスト"/>
        <xdr:cNvSpPr txBox="1"/>
      </xdr:nvSpPr>
      <xdr:spPr>
        <a:xfrm>
          <a:off x="16370300" y="1327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77</xdr:row>
      <xdr:rowOff>64588</xdr:rowOff>
    </xdr:from>
    <xdr:to>
      <xdr:col>23</xdr:col>
      <xdr:colOff>606425</xdr:colOff>
      <xdr:row>77</xdr:row>
      <xdr:rowOff>64588</xdr:rowOff>
    </xdr:to>
    <xdr:cxnSp macro="">
      <xdr:nvCxnSpPr>
        <xdr:cNvPr id="574" name="直線コネクタ 573"/>
        <xdr:cNvCxnSpPr/>
      </xdr:nvCxnSpPr>
      <xdr:spPr>
        <a:xfrm>
          <a:off x="16230600" y="1326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153847</xdr:rowOff>
    </xdr:from>
    <xdr:ext cx="534377" cy="259045"/>
    <xdr:sp macro="" textlink="">
      <xdr:nvSpPr>
        <xdr:cNvPr id="575" name="公債費最大値テキスト"/>
        <xdr:cNvSpPr txBox="1"/>
      </xdr:nvSpPr>
      <xdr:spPr>
        <a:xfrm>
          <a:off x="16370300" y="119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35720</xdr:rowOff>
    </xdr:from>
    <xdr:to>
      <xdr:col>23</xdr:col>
      <xdr:colOff>606425</xdr:colOff>
      <xdr:row>71</xdr:row>
      <xdr:rowOff>35720</xdr:rowOff>
    </xdr:to>
    <xdr:cxnSp macro="">
      <xdr:nvCxnSpPr>
        <xdr:cNvPr id="576" name="直線コネクタ 575"/>
        <xdr:cNvCxnSpPr/>
      </xdr:nvCxnSpPr>
      <xdr:spPr>
        <a:xfrm>
          <a:off x="16230600" y="1220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20241</xdr:rowOff>
    </xdr:from>
    <xdr:to>
      <xdr:col>23</xdr:col>
      <xdr:colOff>517525</xdr:colOff>
      <xdr:row>77</xdr:row>
      <xdr:rowOff>30952</xdr:rowOff>
    </xdr:to>
    <xdr:cxnSp macro="">
      <xdr:nvCxnSpPr>
        <xdr:cNvPr id="577" name="直線コネクタ 576"/>
        <xdr:cNvCxnSpPr/>
      </xdr:nvCxnSpPr>
      <xdr:spPr>
        <a:xfrm flipV="1">
          <a:off x="15481300" y="13221891"/>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83528</xdr:rowOff>
    </xdr:from>
    <xdr:ext cx="534377" cy="259045"/>
    <xdr:sp macro="" textlink="">
      <xdr:nvSpPr>
        <xdr:cNvPr id="578" name="公債費平均値テキスト"/>
        <xdr:cNvSpPr txBox="1"/>
      </xdr:nvSpPr>
      <xdr:spPr>
        <a:xfrm>
          <a:off x="16370300" y="12599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60651</xdr:rowOff>
    </xdr:from>
    <xdr:to>
      <xdr:col>23</xdr:col>
      <xdr:colOff>568325</xdr:colOff>
      <xdr:row>74</xdr:row>
      <xdr:rowOff>162251</xdr:rowOff>
    </xdr:to>
    <xdr:sp macro="" textlink="">
      <xdr:nvSpPr>
        <xdr:cNvPr id="579" name="フローチャート : 判断 578"/>
        <xdr:cNvSpPr/>
      </xdr:nvSpPr>
      <xdr:spPr>
        <a:xfrm>
          <a:off x="16268700" y="1274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30952</xdr:rowOff>
    </xdr:from>
    <xdr:to>
      <xdr:col>22</xdr:col>
      <xdr:colOff>365125</xdr:colOff>
      <xdr:row>77</xdr:row>
      <xdr:rowOff>126147</xdr:rowOff>
    </xdr:to>
    <xdr:cxnSp macro="">
      <xdr:nvCxnSpPr>
        <xdr:cNvPr id="580" name="直線コネクタ 579"/>
        <xdr:cNvCxnSpPr/>
      </xdr:nvCxnSpPr>
      <xdr:spPr>
        <a:xfrm flipV="1">
          <a:off x="14592300" y="13232602"/>
          <a:ext cx="889000" cy="9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76653</xdr:rowOff>
    </xdr:from>
    <xdr:to>
      <xdr:col>22</xdr:col>
      <xdr:colOff>415925</xdr:colOff>
      <xdr:row>75</xdr:row>
      <xdr:rowOff>6803</xdr:rowOff>
    </xdr:to>
    <xdr:sp macro="" textlink="">
      <xdr:nvSpPr>
        <xdr:cNvPr id="581" name="フローチャート : 判断 580"/>
        <xdr:cNvSpPr/>
      </xdr:nvSpPr>
      <xdr:spPr>
        <a:xfrm>
          <a:off x="15430500" y="1276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23330</xdr:rowOff>
    </xdr:from>
    <xdr:ext cx="534377" cy="259045"/>
    <xdr:sp macro="" textlink="">
      <xdr:nvSpPr>
        <xdr:cNvPr id="582" name="テキスト ボックス 581"/>
        <xdr:cNvSpPr txBox="1"/>
      </xdr:nvSpPr>
      <xdr:spPr>
        <a:xfrm>
          <a:off x="15201411" y="1253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126147</xdr:rowOff>
    </xdr:from>
    <xdr:to>
      <xdr:col>21</xdr:col>
      <xdr:colOff>161925</xdr:colOff>
      <xdr:row>78</xdr:row>
      <xdr:rowOff>71087</xdr:rowOff>
    </xdr:to>
    <xdr:cxnSp macro="">
      <xdr:nvCxnSpPr>
        <xdr:cNvPr id="583" name="直線コネクタ 582"/>
        <xdr:cNvCxnSpPr/>
      </xdr:nvCxnSpPr>
      <xdr:spPr>
        <a:xfrm flipV="1">
          <a:off x="13703300" y="13327797"/>
          <a:ext cx="889000" cy="1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100853</xdr:rowOff>
    </xdr:from>
    <xdr:to>
      <xdr:col>21</xdr:col>
      <xdr:colOff>212725</xdr:colOff>
      <xdr:row>75</xdr:row>
      <xdr:rowOff>31003</xdr:rowOff>
    </xdr:to>
    <xdr:sp macro="" textlink="">
      <xdr:nvSpPr>
        <xdr:cNvPr id="584" name="フローチャート : 判断 583"/>
        <xdr:cNvSpPr/>
      </xdr:nvSpPr>
      <xdr:spPr>
        <a:xfrm>
          <a:off x="14541500" y="1278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47530</xdr:rowOff>
    </xdr:from>
    <xdr:ext cx="534377" cy="259045"/>
    <xdr:sp macro="" textlink="">
      <xdr:nvSpPr>
        <xdr:cNvPr id="585" name="テキスト ボックス 584"/>
        <xdr:cNvSpPr txBox="1"/>
      </xdr:nvSpPr>
      <xdr:spPr>
        <a:xfrm>
          <a:off x="14325111" y="1256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71087</xdr:rowOff>
    </xdr:from>
    <xdr:to>
      <xdr:col>19</xdr:col>
      <xdr:colOff>644525</xdr:colOff>
      <xdr:row>78</xdr:row>
      <xdr:rowOff>72819</xdr:rowOff>
    </xdr:to>
    <xdr:cxnSp macro="">
      <xdr:nvCxnSpPr>
        <xdr:cNvPr id="586" name="直線コネクタ 585"/>
        <xdr:cNvCxnSpPr/>
      </xdr:nvCxnSpPr>
      <xdr:spPr>
        <a:xfrm flipV="1">
          <a:off x="12814300" y="13444187"/>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47392</xdr:rowOff>
    </xdr:from>
    <xdr:to>
      <xdr:col>20</xdr:col>
      <xdr:colOff>9525</xdr:colOff>
      <xdr:row>75</xdr:row>
      <xdr:rowOff>148992</xdr:rowOff>
    </xdr:to>
    <xdr:sp macro="" textlink="">
      <xdr:nvSpPr>
        <xdr:cNvPr id="587" name="フローチャート : 判断 586"/>
        <xdr:cNvSpPr/>
      </xdr:nvSpPr>
      <xdr:spPr>
        <a:xfrm>
          <a:off x="13652500" y="1290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165519</xdr:rowOff>
    </xdr:from>
    <xdr:ext cx="534377" cy="259045"/>
    <xdr:sp macro="" textlink="">
      <xdr:nvSpPr>
        <xdr:cNvPr id="588" name="テキスト ボックス 587"/>
        <xdr:cNvSpPr txBox="1"/>
      </xdr:nvSpPr>
      <xdr:spPr>
        <a:xfrm>
          <a:off x="13436111" y="126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57452</xdr:rowOff>
    </xdr:from>
    <xdr:to>
      <xdr:col>18</xdr:col>
      <xdr:colOff>492125</xdr:colOff>
      <xdr:row>75</xdr:row>
      <xdr:rowOff>159051</xdr:rowOff>
    </xdr:to>
    <xdr:sp macro="" textlink="">
      <xdr:nvSpPr>
        <xdr:cNvPr id="589" name="フローチャート : 判断 588"/>
        <xdr:cNvSpPr/>
      </xdr:nvSpPr>
      <xdr:spPr>
        <a:xfrm>
          <a:off x="12763500" y="129162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4129</xdr:rowOff>
    </xdr:from>
    <xdr:ext cx="534377" cy="259045"/>
    <xdr:sp macro="" textlink="">
      <xdr:nvSpPr>
        <xdr:cNvPr id="590" name="テキスト ボックス 589"/>
        <xdr:cNvSpPr txBox="1"/>
      </xdr:nvSpPr>
      <xdr:spPr>
        <a:xfrm>
          <a:off x="12547111" y="126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1" name="テキスト ボックス 59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2" name="テキスト ボックス 59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3" name="テキスト ボックス 59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4" name="テキスト ボックス 59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5" name="テキスト ボックス 59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140891</xdr:rowOff>
    </xdr:from>
    <xdr:to>
      <xdr:col>23</xdr:col>
      <xdr:colOff>568325</xdr:colOff>
      <xdr:row>77</xdr:row>
      <xdr:rowOff>71041</xdr:rowOff>
    </xdr:to>
    <xdr:sp macro="" textlink="">
      <xdr:nvSpPr>
        <xdr:cNvPr id="596" name="円/楕円 595"/>
        <xdr:cNvSpPr/>
      </xdr:nvSpPr>
      <xdr:spPr>
        <a:xfrm>
          <a:off x="16268700" y="131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55818</xdr:rowOff>
    </xdr:from>
    <xdr:ext cx="534377" cy="259045"/>
    <xdr:sp macro="" textlink="">
      <xdr:nvSpPr>
        <xdr:cNvPr id="597" name="公債費該当値テキスト"/>
        <xdr:cNvSpPr txBox="1"/>
      </xdr:nvSpPr>
      <xdr:spPr>
        <a:xfrm>
          <a:off x="16370300" y="130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151602</xdr:rowOff>
    </xdr:from>
    <xdr:to>
      <xdr:col>22</xdr:col>
      <xdr:colOff>415925</xdr:colOff>
      <xdr:row>77</xdr:row>
      <xdr:rowOff>81752</xdr:rowOff>
    </xdr:to>
    <xdr:sp macro="" textlink="">
      <xdr:nvSpPr>
        <xdr:cNvPr id="598" name="円/楕円 597"/>
        <xdr:cNvSpPr/>
      </xdr:nvSpPr>
      <xdr:spPr>
        <a:xfrm>
          <a:off x="15430500" y="131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72879</xdr:rowOff>
    </xdr:from>
    <xdr:ext cx="534377" cy="259045"/>
    <xdr:sp macro="" textlink="">
      <xdr:nvSpPr>
        <xdr:cNvPr id="599" name="テキスト ボックス 598"/>
        <xdr:cNvSpPr txBox="1"/>
      </xdr:nvSpPr>
      <xdr:spPr>
        <a:xfrm>
          <a:off x="15201411" y="132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75347</xdr:rowOff>
    </xdr:from>
    <xdr:to>
      <xdr:col>21</xdr:col>
      <xdr:colOff>212725</xdr:colOff>
      <xdr:row>78</xdr:row>
      <xdr:rowOff>5497</xdr:rowOff>
    </xdr:to>
    <xdr:sp macro="" textlink="">
      <xdr:nvSpPr>
        <xdr:cNvPr id="600" name="円/楕円 599"/>
        <xdr:cNvSpPr/>
      </xdr:nvSpPr>
      <xdr:spPr>
        <a:xfrm>
          <a:off x="14541500" y="132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168074</xdr:rowOff>
    </xdr:from>
    <xdr:ext cx="534377" cy="259045"/>
    <xdr:sp macro="" textlink="">
      <xdr:nvSpPr>
        <xdr:cNvPr id="601" name="テキスト ボックス 600"/>
        <xdr:cNvSpPr txBox="1"/>
      </xdr:nvSpPr>
      <xdr:spPr>
        <a:xfrm>
          <a:off x="14325111" y="133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20287</xdr:rowOff>
    </xdr:from>
    <xdr:to>
      <xdr:col>20</xdr:col>
      <xdr:colOff>9525</xdr:colOff>
      <xdr:row>78</xdr:row>
      <xdr:rowOff>121887</xdr:rowOff>
    </xdr:to>
    <xdr:sp macro="" textlink="">
      <xdr:nvSpPr>
        <xdr:cNvPr id="602" name="円/楕円 601"/>
        <xdr:cNvSpPr/>
      </xdr:nvSpPr>
      <xdr:spPr>
        <a:xfrm>
          <a:off x="13652500" y="133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113014</xdr:rowOff>
    </xdr:from>
    <xdr:ext cx="534377" cy="259045"/>
    <xdr:sp macro="" textlink="">
      <xdr:nvSpPr>
        <xdr:cNvPr id="603" name="テキスト ボックス 602"/>
        <xdr:cNvSpPr txBox="1"/>
      </xdr:nvSpPr>
      <xdr:spPr>
        <a:xfrm>
          <a:off x="13436111" y="134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22019</xdr:rowOff>
    </xdr:from>
    <xdr:to>
      <xdr:col>18</xdr:col>
      <xdr:colOff>492125</xdr:colOff>
      <xdr:row>78</xdr:row>
      <xdr:rowOff>123619</xdr:rowOff>
    </xdr:to>
    <xdr:sp macro="" textlink="">
      <xdr:nvSpPr>
        <xdr:cNvPr id="604" name="円/楕円 603"/>
        <xdr:cNvSpPr/>
      </xdr:nvSpPr>
      <xdr:spPr>
        <a:xfrm>
          <a:off x="12763500" y="133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114746</xdr:rowOff>
    </xdr:from>
    <xdr:ext cx="534377" cy="259045"/>
    <xdr:sp macro="" textlink="">
      <xdr:nvSpPr>
        <xdr:cNvPr id="605" name="テキスト ボックス 604"/>
        <xdr:cNvSpPr txBox="1"/>
      </xdr:nvSpPr>
      <xdr:spPr>
        <a:xfrm>
          <a:off x="12547111" y="134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6" name="正方形/長方形 60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7" name="正方形/長方形 60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8" name="正方形/長方形 60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9" name="正方形/長方形 60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0" name="正方形/長方形 60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1" name="正方形/長方形 61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2" name="テキスト ボックス 61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3" name="直線コネクタ 61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4" name="直線コネクタ 61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5" name="テキスト ボックス 61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6" name="直線コネクタ 61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7" name="テキスト ボックス 61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8" name="直線コネクタ 61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9" name="テキスト ボックス 61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0" name="直線コネクタ 61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21" name="テキスト ボックス 62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2" name="直線コネクタ 62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3" name="テキスト ボックス 62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4" name="直線コネクタ 62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5" name="テキスト ボックス 62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7" name="直線コネクタ 626"/>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8"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9" name="直線コネクタ 628"/>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30"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31" name="直線コネクタ 630"/>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122281</xdr:rowOff>
    </xdr:from>
    <xdr:to>
      <xdr:col>23</xdr:col>
      <xdr:colOff>517525</xdr:colOff>
      <xdr:row>99</xdr:row>
      <xdr:rowOff>13674</xdr:rowOff>
    </xdr:to>
    <xdr:cxnSp macro="">
      <xdr:nvCxnSpPr>
        <xdr:cNvPr id="632" name="直線コネクタ 631"/>
        <xdr:cNvCxnSpPr/>
      </xdr:nvCxnSpPr>
      <xdr:spPr>
        <a:xfrm>
          <a:off x="15481300" y="16924381"/>
          <a:ext cx="8382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3"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4" name="フローチャート : 判断 633"/>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122281</xdr:rowOff>
    </xdr:from>
    <xdr:to>
      <xdr:col>22</xdr:col>
      <xdr:colOff>365125</xdr:colOff>
      <xdr:row>98</xdr:row>
      <xdr:rowOff>134854</xdr:rowOff>
    </xdr:to>
    <xdr:cxnSp macro="">
      <xdr:nvCxnSpPr>
        <xdr:cNvPr id="635" name="直線コネクタ 634"/>
        <xdr:cNvCxnSpPr/>
      </xdr:nvCxnSpPr>
      <xdr:spPr>
        <a:xfrm flipV="1">
          <a:off x="14592300" y="1692438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6" name="フローチャート : 判断 635"/>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8165</xdr:rowOff>
    </xdr:from>
    <xdr:ext cx="534377" cy="259045"/>
    <xdr:sp macro="" textlink="">
      <xdr:nvSpPr>
        <xdr:cNvPr id="637" name="テキスト ボックス 636"/>
        <xdr:cNvSpPr txBox="1"/>
      </xdr:nvSpPr>
      <xdr:spPr>
        <a:xfrm>
          <a:off x="15201411" y="169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134854</xdr:rowOff>
    </xdr:from>
    <xdr:to>
      <xdr:col>21</xdr:col>
      <xdr:colOff>161925</xdr:colOff>
      <xdr:row>98</xdr:row>
      <xdr:rowOff>161936</xdr:rowOff>
    </xdr:to>
    <xdr:cxnSp macro="">
      <xdr:nvCxnSpPr>
        <xdr:cNvPr id="638" name="直線コネクタ 637"/>
        <xdr:cNvCxnSpPr/>
      </xdr:nvCxnSpPr>
      <xdr:spPr>
        <a:xfrm flipV="1">
          <a:off x="13703300" y="16936954"/>
          <a:ext cx="889000" cy="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9" name="フローチャート : 判断 638"/>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27691</xdr:rowOff>
    </xdr:from>
    <xdr:ext cx="534377" cy="259045"/>
    <xdr:sp macro="" textlink="">
      <xdr:nvSpPr>
        <xdr:cNvPr id="640" name="テキスト ボックス 639"/>
        <xdr:cNvSpPr txBox="1"/>
      </xdr:nvSpPr>
      <xdr:spPr>
        <a:xfrm>
          <a:off x="14325111" y="166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161936</xdr:rowOff>
    </xdr:from>
    <xdr:to>
      <xdr:col>19</xdr:col>
      <xdr:colOff>644525</xdr:colOff>
      <xdr:row>99</xdr:row>
      <xdr:rowOff>6556</xdr:rowOff>
    </xdr:to>
    <xdr:cxnSp macro="">
      <xdr:nvCxnSpPr>
        <xdr:cNvPr id="641" name="直線コネクタ 640"/>
        <xdr:cNvCxnSpPr/>
      </xdr:nvCxnSpPr>
      <xdr:spPr>
        <a:xfrm flipV="1">
          <a:off x="12814300" y="16964036"/>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2" name="フローチャート : 判断 641"/>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3" name="テキスト ボックス 642"/>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4" name="フローチャート : 判断 643"/>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5" name="テキスト ボックス 644"/>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6" name="テキスト ボックス 64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7" name="テキスト ボックス 64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8" name="テキスト ボックス 64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9" name="テキスト ボックス 64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0" name="テキスト ボックス 64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134324</xdr:rowOff>
    </xdr:from>
    <xdr:to>
      <xdr:col>23</xdr:col>
      <xdr:colOff>568325</xdr:colOff>
      <xdr:row>99</xdr:row>
      <xdr:rowOff>64474</xdr:rowOff>
    </xdr:to>
    <xdr:sp macro="" textlink="">
      <xdr:nvSpPr>
        <xdr:cNvPr id="651" name="円/楕円 650"/>
        <xdr:cNvSpPr/>
      </xdr:nvSpPr>
      <xdr:spPr>
        <a:xfrm>
          <a:off x="16268700" y="169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58207</xdr:rowOff>
    </xdr:from>
    <xdr:ext cx="469744" cy="259045"/>
    <xdr:sp macro="" textlink="">
      <xdr:nvSpPr>
        <xdr:cNvPr id="652" name="積立金該当値テキスト"/>
        <xdr:cNvSpPr txBox="1"/>
      </xdr:nvSpPr>
      <xdr:spPr>
        <a:xfrm>
          <a:off x="16370300" y="168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71481</xdr:rowOff>
    </xdr:from>
    <xdr:to>
      <xdr:col>22</xdr:col>
      <xdr:colOff>415925</xdr:colOff>
      <xdr:row>99</xdr:row>
      <xdr:rowOff>1631</xdr:rowOff>
    </xdr:to>
    <xdr:sp macro="" textlink="">
      <xdr:nvSpPr>
        <xdr:cNvPr id="653" name="円/楕円 652"/>
        <xdr:cNvSpPr/>
      </xdr:nvSpPr>
      <xdr:spPr>
        <a:xfrm>
          <a:off x="15430500" y="168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18158</xdr:rowOff>
    </xdr:from>
    <xdr:ext cx="534377" cy="259045"/>
    <xdr:sp macro="" textlink="">
      <xdr:nvSpPr>
        <xdr:cNvPr id="654" name="テキスト ボックス 653"/>
        <xdr:cNvSpPr txBox="1"/>
      </xdr:nvSpPr>
      <xdr:spPr>
        <a:xfrm>
          <a:off x="15201411" y="166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84054</xdr:rowOff>
    </xdr:from>
    <xdr:to>
      <xdr:col>21</xdr:col>
      <xdr:colOff>212725</xdr:colOff>
      <xdr:row>99</xdr:row>
      <xdr:rowOff>14204</xdr:rowOff>
    </xdr:to>
    <xdr:sp macro="" textlink="">
      <xdr:nvSpPr>
        <xdr:cNvPr id="655" name="円/楕円 654"/>
        <xdr:cNvSpPr/>
      </xdr:nvSpPr>
      <xdr:spPr>
        <a:xfrm>
          <a:off x="14541500" y="168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5331</xdr:rowOff>
    </xdr:from>
    <xdr:ext cx="534377" cy="259045"/>
    <xdr:sp macro="" textlink="">
      <xdr:nvSpPr>
        <xdr:cNvPr id="656" name="テキスト ボックス 655"/>
        <xdr:cNvSpPr txBox="1"/>
      </xdr:nvSpPr>
      <xdr:spPr>
        <a:xfrm>
          <a:off x="14325111" y="169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111136</xdr:rowOff>
    </xdr:from>
    <xdr:to>
      <xdr:col>20</xdr:col>
      <xdr:colOff>9525</xdr:colOff>
      <xdr:row>99</xdr:row>
      <xdr:rowOff>41286</xdr:rowOff>
    </xdr:to>
    <xdr:sp macro="" textlink="">
      <xdr:nvSpPr>
        <xdr:cNvPr id="657" name="円/楕円 656"/>
        <xdr:cNvSpPr/>
      </xdr:nvSpPr>
      <xdr:spPr>
        <a:xfrm>
          <a:off x="13652500" y="169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32413</xdr:rowOff>
    </xdr:from>
    <xdr:ext cx="469744" cy="259045"/>
    <xdr:sp macro="" textlink="">
      <xdr:nvSpPr>
        <xdr:cNvPr id="658" name="テキスト ボックス 657"/>
        <xdr:cNvSpPr txBox="1"/>
      </xdr:nvSpPr>
      <xdr:spPr>
        <a:xfrm>
          <a:off x="13468427" y="1700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127206</xdr:rowOff>
    </xdr:from>
    <xdr:to>
      <xdr:col>18</xdr:col>
      <xdr:colOff>492125</xdr:colOff>
      <xdr:row>99</xdr:row>
      <xdr:rowOff>57356</xdr:rowOff>
    </xdr:to>
    <xdr:sp macro="" textlink="">
      <xdr:nvSpPr>
        <xdr:cNvPr id="659" name="円/楕円 658"/>
        <xdr:cNvSpPr/>
      </xdr:nvSpPr>
      <xdr:spPr>
        <a:xfrm>
          <a:off x="12763500" y="169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48483</xdr:rowOff>
    </xdr:from>
    <xdr:ext cx="469744" cy="259045"/>
    <xdr:sp macro="" textlink="">
      <xdr:nvSpPr>
        <xdr:cNvPr id="660" name="テキスト ボックス 659"/>
        <xdr:cNvSpPr txBox="1"/>
      </xdr:nvSpPr>
      <xdr:spPr>
        <a:xfrm>
          <a:off x="12579427" y="170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1" name="正方形/長方形 66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2" name="正方形/長方形 66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3" name="正方形/長方形 66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4" name="正方形/長方形 66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5" name="正方形/長方形 66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6" name="正方形/長方形 66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7" name="テキスト ボックス 66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8" name="直線コネクタ 66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69" name="直線コネクタ 66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70" name="テキスト ボックス 66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71" name="直線コネクタ 67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72" name="テキスト ボックス 67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3" name="直線コネクタ 67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74" name="テキスト ボックス 67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75" name="直線コネクタ 67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76" name="テキスト ボックス 67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77" name="直線コネクタ 67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78" name="テキスト ボックス 67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79" name="直線コネクタ 67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80" name="テキスト ボックス 67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2" name="テキスト ボックス 68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140244</xdr:rowOff>
    </xdr:from>
    <xdr:to>
      <xdr:col>32</xdr:col>
      <xdr:colOff>186689</xdr:colOff>
      <xdr:row>39</xdr:row>
      <xdr:rowOff>98878</xdr:rowOff>
    </xdr:to>
    <xdr:cxnSp macro="">
      <xdr:nvCxnSpPr>
        <xdr:cNvPr id="684" name="直線コネクタ 683"/>
        <xdr:cNvCxnSpPr/>
      </xdr:nvCxnSpPr>
      <xdr:spPr>
        <a:xfrm flipV="1">
          <a:off x="22159595" y="5455194"/>
          <a:ext cx="1269"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8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86" name="直線コネクタ 68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86921</xdr:rowOff>
    </xdr:from>
    <xdr:ext cx="469744" cy="259045"/>
    <xdr:sp macro="" textlink="">
      <xdr:nvSpPr>
        <xdr:cNvPr id="687" name="投資及び出資金最大値テキスト"/>
        <xdr:cNvSpPr txBox="1"/>
      </xdr:nvSpPr>
      <xdr:spPr>
        <a:xfrm>
          <a:off x="22212300" y="52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31</xdr:row>
      <xdr:rowOff>140244</xdr:rowOff>
    </xdr:from>
    <xdr:to>
      <xdr:col>32</xdr:col>
      <xdr:colOff>276225</xdr:colOff>
      <xdr:row>31</xdr:row>
      <xdr:rowOff>140244</xdr:rowOff>
    </xdr:to>
    <xdr:cxnSp macro="">
      <xdr:nvCxnSpPr>
        <xdr:cNvPr id="688" name="直線コネクタ 687"/>
        <xdr:cNvCxnSpPr/>
      </xdr:nvCxnSpPr>
      <xdr:spPr>
        <a:xfrm>
          <a:off x="22072600" y="545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111942</xdr:rowOff>
    </xdr:from>
    <xdr:to>
      <xdr:col>32</xdr:col>
      <xdr:colOff>187325</xdr:colOff>
      <xdr:row>36</xdr:row>
      <xdr:rowOff>100511</xdr:rowOff>
    </xdr:to>
    <xdr:cxnSp macro="">
      <xdr:nvCxnSpPr>
        <xdr:cNvPr id="689" name="直線コネクタ 688"/>
        <xdr:cNvCxnSpPr/>
      </xdr:nvCxnSpPr>
      <xdr:spPr>
        <a:xfrm flipV="1">
          <a:off x="21323300" y="6112692"/>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131553</xdr:rowOff>
    </xdr:from>
    <xdr:ext cx="378565" cy="259045"/>
    <xdr:sp macro="" textlink="">
      <xdr:nvSpPr>
        <xdr:cNvPr id="690" name="投資及び出資金平均値テキスト"/>
        <xdr:cNvSpPr txBox="1"/>
      </xdr:nvSpPr>
      <xdr:spPr>
        <a:xfrm>
          <a:off x="22212300" y="6303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153126</xdr:rowOff>
    </xdr:from>
    <xdr:to>
      <xdr:col>32</xdr:col>
      <xdr:colOff>238125</xdr:colOff>
      <xdr:row>37</xdr:row>
      <xdr:rowOff>83276</xdr:rowOff>
    </xdr:to>
    <xdr:sp macro="" textlink="">
      <xdr:nvSpPr>
        <xdr:cNvPr id="691" name="フローチャート : 判断 690"/>
        <xdr:cNvSpPr/>
      </xdr:nvSpPr>
      <xdr:spPr>
        <a:xfrm>
          <a:off x="221107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100511</xdr:rowOff>
    </xdr:from>
    <xdr:to>
      <xdr:col>31</xdr:col>
      <xdr:colOff>34925</xdr:colOff>
      <xdr:row>36</xdr:row>
      <xdr:rowOff>159294</xdr:rowOff>
    </xdr:to>
    <xdr:cxnSp macro="">
      <xdr:nvCxnSpPr>
        <xdr:cNvPr id="692" name="直線コネクタ 691"/>
        <xdr:cNvCxnSpPr/>
      </xdr:nvCxnSpPr>
      <xdr:spPr>
        <a:xfrm flipV="1">
          <a:off x="20434300" y="627271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55154</xdr:rowOff>
    </xdr:from>
    <xdr:to>
      <xdr:col>31</xdr:col>
      <xdr:colOff>85725</xdr:colOff>
      <xdr:row>36</xdr:row>
      <xdr:rowOff>156754</xdr:rowOff>
    </xdr:to>
    <xdr:sp macro="" textlink="">
      <xdr:nvSpPr>
        <xdr:cNvPr id="693" name="フローチャート : 判断 692"/>
        <xdr:cNvSpPr/>
      </xdr:nvSpPr>
      <xdr:spPr>
        <a:xfrm>
          <a:off x="21272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147881</xdr:rowOff>
    </xdr:from>
    <xdr:ext cx="378565" cy="259045"/>
    <xdr:sp macro="" textlink="">
      <xdr:nvSpPr>
        <xdr:cNvPr id="694" name="テキスト ボックス 693"/>
        <xdr:cNvSpPr txBox="1"/>
      </xdr:nvSpPr>
      <xdr:spPr>
        <a:xfrm>
          <a:off x="21121317" y="63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102689</xdr:rowOff>
    </xdr:from>
    <xdr:to>
      <xdr:col>29</xdr:col>
      <xdr:colOff>517525</xdr:colOff>
      <xdr:row>36</xdr:row>
      <xdr:rowOff>159294</xdr:rowOff>
    </xdr:to>
    <xdr:cxnSp macro="">
      <xdr:nvCxnSpPr>
        <xdr:cNvPr id="695" name="直線コネクタ 694"/>
        <xdr:cNvCxnSpPr/>
      </xdr:nvCxnSpPr>
      <xdr:spPr>
        <a:xfrm>
          <a:off x="19545300" y="6274889"/>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131899</xdr:rowOff>
    </xdr:from>
    <xdr:to>
      <xdr:col>29</xdr:col>
      <xdr:colOff>568325</xdr:colOff>
      <xdr:row>36</xdr:row>
      <xdr:rowOff>62049</xdr:rowOff>
    </xdr:to>
    <xdr:sp macro="" textlink="">
      <xdr:nvSpPr>
        <xdr:cNvPr id="696" name="フローチャート : 判断 695"/>
        <xdr:cNvSpPr/>
      </xdr:nvSpPr>
      <xdr:spPr>
        <a:xfrm>
          <a:off x="20383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78576</xdr:rowOff>
    </xdr:from>
    <xdr:ext cx="378565" cy="259045"/>
    <xdr:sp macro="" textlink="">
      <xdr:nvSpPr>
        <xdr:cNvPr id="697" name="テキスト ボックス 696"/>
        <xdr:cNvSpPr txBox="1"/>
      </xdr:nvSpPr>
      <xdr:spPr>
        <a:xfrm>
          <a:off x="20245017" y="590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65677</xdr:rowOff>
    </xdr:from>
    <xdr:to>
      <xdr:col>28</xdr:col>
      <xdr:colOff>314325</xdr:colOff>
      <xdr:row>36</xdr:row>
      <xdr:rowOff>102689</xdr:rowOff>
    </xdr:to>
    <xdr:cxnSp macro="">
      <xdr:nvCxnSpPr>
        <xdr:cNvPr id="698" name="直線コネクタ 697"/>
        <xdr:cNvCxnSpPr/>
      </xdr:nvCxnSpPr>
      <xdr:spPr>
        <a:xfrm>
          <a:off x="18656300" y="5552077"/>
          <a:ext cx="889000" cy="72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99242</xdr:rowOff>
    </xdr:from>
    <xdr:to>
      <xdr:col>28</xdr:col>
      <xdr:colOff>365125</xdr:colOff>
      <xdr:row>36</xdr:row>
      <xdr:rowOff>29392</xdr:rowOff>
    </xdr:to>
    <xdr:sp macro="" textlink="">
      <xdr:nvSpPr>
        <xdr:cNvPr id="699" name="フローチャート : 判断 698"/>
        <xdr:cNvSpPr/>
      </xdr:nvSpPr>
      <xdr:spPr>
        <a:xfrm>
          <a:off x="19494500" y="609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45919</xdr:rowOff>
    </xdr:from>
    <xdr:ext cx="378565" cy="259045"/>
    <xdr:sp macro="" textlink="">
      <xdr:nvSpPr>
        <xdr:cNvPr id="700" name="テキスト ボックス 699"/>
        <xdr:cNvSpPr txBox="1"/>
      </xdr:nvSpPr>
      <xdr:spPr>
        <a:xfrm>
          <a:off x="19356017" y="587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107406</xdr:rowOff>
    </xdr:from>
    <xdr:to>
      <xdr:col>27</xdr:col>
      <xdr:colOff>161925</xdr:colOff>
      <xdr:row>31</xdr:row>
      <xdr:rowOff>37556</xdr:rowOff>
    </xdr:to>
    <xdr:sp macro="" textlink="">
      <xdr:nvSpPr>
        <xdr:cNvPr id="701" name="フローチャート : 判断 700"/>
        <xdr:cNvSpPr/>
      </xdr:nvSpPr>
      <xdr:spPr>
        <a:xfrm>
          <a:off x="18605500" y="52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54083</xdr:rowOff>
    </xdr:from>
    <xdr:ext cx="469744" cy="259045"/>
    <xdr:sp macro="" textlink="">
      <xdr:nvSpPr>
        <xdr:cNvPr id="702" name="テキスト ボックス 701"/>
        <xdr:cNvSpPr txBox="1"/>
      </xdr:nvSpPr>
      <xdr:spPr>
        <a:xfrm>
          <a:off x="18421427"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61142</xdr:rowOff>
    </xdr:from>
    <xdr:to>
      <xdr:col>32</xdr:col>
      <xdr:colOff>238125</xdr:colOff>
      <xdr:row>35</xdr:row>
      <xdr:rowOff>162742</xdr:rowOff>
    </xdr:to>
    <xdr:sp macro="" textlink="">
      <xdr:nvSpPr>
        <xdr:cNvPr id="708" name="円/楕円 707"/>
        <xdr:cNvSpPr/>
      </xdr:nvSpPr>
      <xdr:spPr>
        <a:xfrm>
          <a:off x="22110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84019</xdr:rowOff>
    </xdr:from>
    <xdr:ext cx="378565" cy="259045"/>
    <xdr:sp macro="" textlink="">
      <xdr:nvSpPr>
        <xdr:cNvPr id="709" name="投資及び出資金該当値テキスト"/>
        <xdr:cNvSpPr txBox="1"/>
      </xdr:nvSpPr>
      <xdr:spPr>
        <a:xfrm>
          <a:off x="22212300" y="591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49711</xdr:rowOff>
    </xdr:from>
    <xdr:to>
      <xdr:col>31</xdr:col>
      <xdr:colOff>85725</xdr:colOff>
      <xdr:row>36</xdr:row>
      <xdr:rowOff>151311</xdr:rowOff>
    </xdr:to>
    <xdr:sp macro="" textlink="">
      <xdr:nvSpPr>
        <xdr:cNvPr id="710" name="円/楕円 709"/>
        <xdr:cNvSpPr/>
      </xdr:nvSpPr>
      <xdr:spPr>
        <a:xfrm>
          <a:off x="21272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167838</xdr:rowOff>
    </xdr:from>
    <xdr:ext cx="378565" cy="259045"/>
    <xdr:sp macro="" textlink="">
      <xdr:nvSpPr>
        <xdr:cNvPr id="711" name="テキスト ボックス 710"/>
        <xdr:cNvSpPr txBox="1"/>
      </xdr:nvSpPr>
      <xdr:spPr>
        <a:xfrm>
          <a:off x="21121317" y="5997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108494</xdr:rowOff>
    </xdr:from>
    <xdr:to>
      <xdr:col>29</xdr:col>
      <xdr:colOff>568325</xdr:colOff>
      <xdr:row>37</xdr:row>
      <xdr:rowOff>38644</xdr:rowOff>
    </xdr:to>
    <xdr:sp macro="" textlink="">
      <xdr:nvSpPr>
        <xdr:cNvPr id="712" name="円/楕円 711"/>
        <xdr:cNvSpPr/>
      </xdr:nvSpPr>
      <xdr:spPr>
        <a:xfrm>
          <a:off x="20383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29771</xdr:rowOff>
    </xdr:from>
    <xdr:ext cx="378565" cy="259045"/>
    <xdr:sp macro="" textlink="">
      <xdr:nvSpPr>
        <xdr:cNvPr id="713" name="テキスト ボックス 712"/>
        <xdr:cNvSpPr txBox="1"/>
      </xdr:nvSpPr>
      <xdr:spPr>
        <a:xfrm>
          <a:off x="20245017" y="637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51889</xdr:rowOff>
    </xdr:from>
    <xdr:to>
      <xdr:col>28</xdr:col>
      <xdr:colOff>365125</xdr:colOff>
      <xdr:row>36</xdr:row>
      <xdr:rowOff>153489</xdr:rowOff>
    </xdr:to>
    <xdr:sp macro="" textlink="">
      <xdr:nvSpPr>
        <xdr:cNvPr id="714" name="円/楕円 713"/>
        <xdr:cNvSpPr/>
      </xdr:nvSpPr>
      <xdr:spPr>
        <a:xfrm>
          <a:off x="194945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144616</xdr:rowOff>
    </xdr:from>
    <xdr:ext cx="378565" cy="259045"/>
    <xdr:sp macro="" textlink="">
      <xdr:nvSpPr>
        <xdr:cNvPr id="715" name="テキスト ボックス 714"/>
        <xdr:cNvSpPr txBox="1"/>
      </xdr:nvSpPr>
      <xdr:spPr>
        <a:xfrm>
          <a:off x="19356017" y="631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14877</xdr:rowOff>
    </xdr:from>
    <xdr:to>
      <xdr:col>27</xdr:col>
      <xdr:colOff>161925</xdr:colOff>
      <xdr:row>32</xdr:row>
      <xdr:rowOff>116477</xdr:rowOff>
    </xdr:to>
    <xdr:sp macro="" textlink="">
      <xdr:nvSpPr>
        <xdr:cNvPr id="716" name="円/楕円 715"/>
        <xdr:cNvSpPr/>
      </xdr:nvSpPr>
      <xdr:spPr>
        <a:xfrm>
          <a:off x="18605500" y="5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107604</xdr:rowOff>
    </xdr:from>
    <xdr:ext cx="469744" cy="259045"/>
    <xdr:sp macro="" textlink="">
      <xdr:nvSpPr>
        <xdr:cNvPr id="717" name="テキスト ボックス 716"/>
        <xdr:cNvSpPr txBox="1"/>
      </xdr:nvSpPr>
      <xdr:spPr>
        <a:xfrm>
          <a:off x="18421427" y="55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6" name="直線コネクタ 72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7" name="テキスト ボックス 72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8" name="直線コネクタ 72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9" name="テキスト ボックス 72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30" name="直線コネクタ 72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31" name="テキスト ボックス 73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32" name="直線コネクタ 73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33" name="テキスト ボックス 73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4" name="直線コネクタ 73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5" name="テキスト ボックス 73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7" name="直線コネクタ 736"/>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8"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9" name="直線コネクタ 738"/>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40"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41" name="直線コネクタ 740"/>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114257</xdr:rowOff>
    </xdr:from>
    <xdr:to>
      <xdr:col>32</xdr:col>
      <xdr:colOff>187325</xdr:colOff>
      <xdr:row>58</xdr:row>
      <xdr:rowOff>120772</xdr:rowOff>
    </xdr:to>
    <xdr:cxnSp macro="">
      <xdr:nvCxnSpPr>
        <xdr:cNvPr id="742" name="直線コネクタ 741"/>
        <xdr:cNvCxnSpPr/>
      </xdr:nvCxnSpPr>
      <xdr:spPr>
        <a:xfrm>
          <a:off x="21323300" y="10058357"/>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91591</xdr:rowOff>
    </xdr:from>
    <xdr:ext cx="534377" cy="259045"/>
    <xdr:sp macro="" textlink="">
      <xdr:nvSpPr>
        <xdr:cNvPr id="743" name="貸付金平均値テキスト"/>
        <xdr:cNvSpPr txBox="1"/>
      </xdr:nvSpPr>
      <xdr:spPr>
        <a:xfrm>
          <a:off x="22212300" y="9349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44" name="フローチャート : 判断 743"/>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114257</xdr:rowOff>
    </xdr:from>
    <xdr:to>
      <xdr:col>31</xdr:col>
      <xdr:colOff>34925</xdr:colOff>
      <xdr:row>58</xdr:row>
      <xdr:rowOff>116520</xdr:rowOff>
    </xdr:to>
    <xdr:cxnSp macro="">
      <xdr:nvCxnSpPr>
        <xdr:cNvPr id="745" name="直線コネクタ 744"/>
        <xdr:cNvCxnSpPr/>
      </xdr:nvCxnSpPr>
      <xdr:spPr>
        <a:xfrm flipV="1">
          <a:off x="20434300" y="10058357"/>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6" name="フローチャート : 判断 745"/>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13883</xdr:rowOff>
    </xdr:from>
    <xdr:ext cx="534377" cy="259045"/>
    <xdr:sp macro="" textlink="">
      <xdr:nvSpPr>
        <xdr:cNvPr id="747" name="テキスト ボックス 746"/>
        <xdr:cNvSpPr txBox="1"/>
      </xdr:nvSpPr>
      <xdr:spPr>
        <a:xfrm>
          <a:off x="21043411" y="92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114509</xdr:rowOff>
    </xdr:from>
    <xdr:to>
      <xdr:col>29</xdr:col>
      <xdr:colOff>517525</xdr:colOff>
      <xdr:row>58</xdr:row>
      <xdr:rowOff>116520</xdr:rowOff>
    </xdr:to>
    <xdr:cxnSp macro="">
      <xdr:nvCxnSpPr>
        <xdr:cNvPr id="748" name="直線コネクタ 747"/>
        <xdr:cNvCxnSpPr/>
      </xdr:nvCxnSpPr>
      <xdr:spPr>
        <a:xfrm>
          <a:off x="19545300" y="1005860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9" name="フローチャート : 判断 748"/>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118650</xdr:rowOff>
    </xdr:from>
    <xdr:ext cx="534377" cy="259045"/>
    <xdr:sp macro="" textlink="">
      <xdr:nvSpPr>
        <xdr:cNvPr id="750" name="テキスト ボックス 749"/>
        <xdr:cNvSpPr txBox="1"/>
      </xdr:nvSpPr>
      <xdr:spPr>
        <a:xfrm>
          <a:off x="20167111" y="92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114509</xdr:rowOff>
    </xdr:from>
    <xdr:to>
      <xdr:col>28</xdr:col>
      <xdr:colOff>314325</xdr:colOff>
      <xdr:row>58</xdr:row>
      <xdr:rowOff>116817</xdr:rowOff>
    </xdr:to>
    <xdr:cxnSp macro="">
      <xdr:nvCxnSpPr>
        <xdr:cNvPr id="751" name="直線コネクタ 750"/>
        <xdr:cNvCxnSpPr/>
      </xdr:nvCxnSpPr>
      <xdr:spPr>
        <a:xfrm flipV="1">
          <a:off x="18656300" y="1005860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52" name="フローチャート : 判断 751"/>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55556</xdr:rowOff>
    </xdr:from>
    <xdr:ext cx="534377" cy="259045"/>
    <xdr:sp macro="" textlink="">
      <xdr:nvSpPr>
        <xdr:cNvPr id="753" name="テキスト ボックス 752"/>
        <xdr:cNvSpPr txBox="1"/>
      </xdr:nvSpPr>
      <xdr:spPr>
        <a:xfrm>
          <a:off x="19278111" y="91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54" name="フローチャート : 判断 753"/>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148460</xdr:rowOff>
    </xdr:from>
    <xdr:ext cx="534377" cy="259045"/>
    <xdr:sp macro="" textlink="">
      <xdr:nvSpPr>
        <xdr:cNvPr id="755" name="テキスト ボックス 754"/>
        <xdr:cNvSpPr txBox="1"/>
      </xdr:nvSpPr>
      <xdr:spPr>
        <a:xfrm>
          <a:off x="18389111" y="90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6" name="テキスト ボックス 75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7" name="テキスト ボックス 75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8" name="テキスト ボックス 75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9" name="テキスト ボックス 75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0" name="テキスト ボックス 75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69972</xdr:rowOff>
    </xdr:from>
    <xdr:to>
      <xdr:col>32</xdr:col>
      <xdr:colOff>238125</xdr:colOff>
      <xdr:row>59</xdr:row>
      <xdr:rowOff>122</xdr:rowOff>
    </xdr:to>
    <xdr:sp macro="" textlink="">
      <xdr:nvSpPr>
        <xdr:cNvPr id="761" name="円/楕円 760"/>
        <xdr:cNvSpPr/>
      </xdr:nvSpPr>
      <xdr:spPr>
        <a:xfrm>
          <a:off x="22110700" y="100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156349</xdr:rowOff>
    </xdr:from>
    <xdr:ext cx="378565" cy="259045"/>
    <xdr:sp macro="" textlink="">
      <xdr:nvSpPr>
        <xdr:cNvPr id="762" name="貸付金該当値テキスト"/>
        <xdr:cNvSpPr txBox="1"/>
      </xdr:nvSpPr>
      <xdr:spPr>
        <a:xfrm>
          <a:off x="22212300" y="992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63457</xdr:rowOff>
    </xdr:from>
    <xdr:to>
      <xdr:col>31</xdr:col>
      <xdr:colOff>85725</xdr:colOff>
      <xdr:row>58</xdr:row>
      <xdr:rowOff>165057</xdr:rowOff>
    </xdr:to>
    <xdr:sp macro="" textlink="">
      <xdr:nvSpPr>
        <xdr:cNvPr id="763" name="円/楕円 762"/>
        <xdr:cNvSpPr/>
      </xdr:nvSpPr>
      <xdr:spPr>
        <a:xfrm>
          <a:off x="21272500" y="100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156184</xdr:rowOff>
    </xdr:from>
    <xdr:ext cx="469744" cy="259045"/>
    <xdr:sp macro="" textlink="">
      <xdr:nvSpPr>
        <xdr:cNvPr id="764" name="テキスト ボックス 763"/>
        <xdr:cNvSpPr txBox="1"/>
      </xdr:nvSpPr>
      <xdr:spPr>
        <a:xfrm>
          <a:off x="21075727" y="101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65720</xdr:rowOff>
    </xdr:from>
    <xdr:to>
      <xdr:col>29</xdr:col>
      <xdr:colOff>568325</xdr:colOff>
      <xdr:row>58</xdr:row>
      <xdr:rowOff>167320</xdr:rowOff>
    </xdr:to>
    <xdr:sp macro="" textlink="">
      <xdr:nvSpPr>
        <xdr:cNvPr id="765" name="円/楕円 764"/>
        <xdr:cNvSpPr/>
      </xdr:nvSpPr>
      <xdr:spPr>
        <a:xfrm>
          <a:off x="20383500" y="100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158447</xdr:rowOff>
    </xdr:from>
    <xdr:ext cx="469744" cy="259045"/>
    <xdr:sp macro="" textlink="">
      <xdr:nvSpPr>
        <xdr:cNvPr id="766" name="テキスト ボックス 765"/>
        <xdr:cNvSpPr txBox="1"/>
      </xdr:nvSpPr>
      <xdr:spPr>
        <a:xfrm>
          <a:off x="20199427" y="1010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63709</xdr:rowOff>
    </xdr:from>
    <xdr:to>
      <xdr:col>28</xdr:col>
      <xdr:colOff>365125</xdr:colOff>
      <xdr:row>58</xdr:row>
      <xdr:rowOff>165309</xdr:rowOff>
    </xdr:to>
    <xdr:sp macro="" textlink="">
      <xdr:nvSpPr>
        <xdr:cNvPr id="767" name="円/楕円 766"/>
        <xdr:cNvSpPr/>
      </xdr:nvSpPr>
      <xdr:spPr>
        <a:xfrm>
          <a:off x="19494500" y="100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156436</xdr:rowOff>
    </xdr:from>
    <xdr:ext cx="469744" cy="259045"/>
    <xdr:sp macro="" textlink="">
      <xdr:nvSpPr>
        <xdr:cNvPr id="768" name="テキスト ボックス 767"/>
        <xdr:cNvSpPr txBox="1"/>
      </xdr:nvSpPr>
      <xdr:spPr>
        <a:xfrm>
          <a:off x="19310427" y="1010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66017</xdr:rowOff>
    </xdr:from>
    <xdr:to>
      <xdr:col>27</xdr:col>
      <xdr:colOff>161925</xdr:colOff>
      <xdr:row>58</xdr:row>
      <xdr:rowOff>167617</xdr:rowOff>
    </xdr:to>
    <xdr:sp macro="" textlink="">
      <xdr:nvSpPr>
        <xdr:cNvPr id="769" name="円/楕円 768"/>
        <xdr:cNvSpPr/>
      </xdr:nvSpPr>
      <xdr:spPr>
        <a:xfrm>
          <a:off x="18605500" y="100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158744</xdr:rowOff>
    </xdr:from>
    <xdr:ext cx="469744" cy="259045"/>
    <xdr:sp macro="" textlink="">
      <xdr:nvSpPr>
        <xdr:cNvPr id="770" name="テキスト ボックス 769"/>
        <xdr:cNvSpPr txBox="1"/>
      </xdr:nvSpPr>
      <xdr:spPr>
        <a:xfrm>
          <a:off x="18421427" y="1010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1" name="正方形/長方形 77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2" name="正方形/長方形 77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3" name="正方形/長方形 77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4" name="正方形/長方形 77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5" name="正方形/長方形 77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6" name="正方形/長方形 77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7" name="テキスト ボックス 77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8" name="直線コネクタ 77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9" name="直線コネクタ 77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80" name="テキスト ボックス 77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81" name="直線コネクタ 78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2" name="テキスト ボックス 78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3" name="直線コネクタ 78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4" name="テキスト ボックス 78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5" name="直線コネクタ 78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6" name="テキスト ボックス 78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7" name="直線コネクタ 78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8" name="テキスト ボックス 787"/>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9" name="直線コネクタ 78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90" name="テキスト ボックス 78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92" name="直線コネクタ 791"/>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93"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4" name="直線コネクタ 793"/>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5"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6" name="直線コネクタ 795"/>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113792</xdr:rowOff>
    </xdr:from>
    <xdr:to>
      <xdr:col>32</xdr:col>
      <xdr:colOff>187325</xdr:colOff>
      <xdr:row>78</xdr:row>
      <xdr:rowOff>125031</xdr:rowOff>
    </xdr:to>
    <xdr:cxnSp macro="">
      <xdr:nvCxnSpPr>
        <xdr:cNvPr id="797" name="直線コネクタ 796"/>
        <xdr:cNvCxnSpPr/>
      </xdr:nvCxnSpPr>
      <xdr:spPr>
        <a:xfrm>
          <a:off x="21323300" y="13486892"/>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8"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9" name="フローチャート : 判断 798"/>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113792</xdr:rowOff>
    </xdr:from>
    <xdr:to>
      <xdr:col>31</xdr:col>
      <xdr:colOff>34925</xdr:colOff>
      <xdr:row>78</xdr:row>
      <xdr:rowOff>121413</xdr:rowOff>
    </xdr:to>
    <xdr:cxnSp macro="">
      <xdr:nvCxnSpPr>
        <xdr:cNvPr id="800" name="直線コネクタ 799"/>
        <xdr:cNvCxnSpPr/>
      </xdr:nvCxnSpPr>
      <xdr:spPr>
        <a:xfrm flipV="1">
          <a:off x="20434300" y="1348689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801" name="フローチャート : 判断 800"/>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802" name="テキスト ボックス 801"/>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114173</xdr:rowOff>
    </xdr:from>
    <xdr:to>
      <xdr:col>29</xdr:col>
      <xdr:colOff>517525</xdr:colOff>
      <xdr:row>78</xdr:row>
      <xdr:rowOff>121413</xdr:rowOff>
    </xdr:to>
    <xdr:cxnSp macro="">
      <xdr:nvCxnSpPr>
        <xdr:cNvPr id="803" name="直線コネクタ 802"/>
        <xdr:cNvCxnSpPr/>
      </xdr:nvCxnSpPr>
      <xdr:spPr>
        <a:xfrm>
          <a:off x="19545300" y="13487273"/>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804" name="フローチャート : 判断 803"/>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151020</xdr:rowOff>
    </xdr:from>
    <xdr:ext cx="469744" cy="259045"/>
    <xdr:sp macro="" textlink="">
      <xdr:nvSpPr>
        <xdr:cNvPr id="805" name="テキスト ボックス 804"/>
        <xdr:cNvSpPr txBox="1"/>
      </xdr:nvSpPr>
      <xdr:spPr>
        <a:xfrm>
          <a:off x="20199427" y="130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114173</xdr:rowOff>
    </xdr:from>
    <xdr:to>
      <xdr:col>28</xdr:col>
      <xdr:colOff>314325</xdr:colOff>
      <xdr:row>78</xdr:row>
      <xdr:rowOff>118174</xdr:rowOff>
    </xdr:to>
    <xdr:cxnSp macro="">
      <xdr:nvCxnSpPr>
        <xdr:cNvPr id="806" name="直線コネクタ 805"/>
        <xdr:cNvCxnSpPr/>
      </xdr:nvCxnSpPr>
      <xdr:spPr>
        <a:xfrm flipV="1">
          <a:off x="18656300" y="134872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7" name="フローチャート : 判断 806"/>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119778</xdr:rowOff>
    </xdr:from>
    <xdr:ext cx="469744" cy="259045"/>
    <xdr:sp macro="" textlink="">
      <xdr:nvSpPr>
        <xdr:cNvPr id="808" name="テキスト ボックス 807"/>
        <xdr:cNvSpPr txBox="1"/>
      </xdr:nvSpPr>
      <xdr:spPr>
        <a:xfrm>
          <a:off x="19310427" y="12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9" name="フローチャート : 判断 808"/>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10" name="テキスト ボックス 809"/>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1" name="テキスト ボックス 81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2" name="テキスト ボックス 81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3" name="テキスト ボックス 81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4" name="テキスト ボックス 81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5" name="テキスト ボックス 81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74231</xdr:rowOff>
    </xdr:from>
    <xdr:to>
      <xdr:col>32</xdr:col>
      <xdr:colOff>238125</xdr:colOff>
      <xdr:row>79</xdr:row>
      <xdr:rowOff>4381</xdr:rowOff>
    </xdr:to>
    <xdr:sp macro="" textlink="">
      <xdr:nvSpPr>
        <xdr:cNvPr id="816" name="円/楕円 815"/>
        <xdr:cNvSpPr/>
      </xdr:nvSpPr>
      <xdr:spPr>
        <a:xfrm>
          <a:off x="22110700" y="134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160608</xdr:rowOff>
    </xdr:from>
    <xdr:ext cx="378565" cy="259045"/>
    <xdr:sp macro="" textlink="">
      <xdr:nvSpPr>
        <xdr:cNvPr id="817" name="繰出金該当値テキスト"/>
        <xdr:cNvSpPr txBox="1"/>
      </xdr:nvSpPr>
      <xdr:spPr>
        <a:xfrm>
          <a:off x="22212300" y="1336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62992</xdr:rowOff>
    </xdr:from>
    <xdr:to>
      <xdr:col>31</xdr:col>
      <xdr:colOff>85725</xdr:colOff>
      <xdr:row>78</xdr:row>
      <xdr:rowOff>164592</xdr:rowOff>
    </xdr:to>
    <xdr:sp macro="" textlink="">
      <xdr:nvSpPr>
        <xdr:cNvPr id="818" name="円/楕円 817"/>
        <xdr:cNvSpPr/>
      </xdr:nvSpPr>
      <xdr:spPr>
        <a:xfrm>
          <a:off x="21272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155719</xdr:rowOff>
    </xdr:from>
    <xdr:ext cx="378565" cy="259045"/>
    <xdr:sp macro="" textlink="">
      <xdr:nvSpPr>
        <xdr:cNvPr id="819" name="テキスト ボックス 818"/>
        <xdr:cNvSpPr txBox="1"/>
      </xdr:nvSpPr>
      <xdr:spPr>
        <a:xfrm>
          <a:off x="21121317" y="1352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70613</xdr:rowOff>
    </xdr:from>
    <xdr:to>
      <xdr:col>29</xdr:col>
      <xdr:colOff>568325</xdr:colOff>
      <xdr:row>79</xdr:row>
      <xdr:rowOff>763</xdr:rowOff>
    </xdr:to>
    <xdr:sp macro="" textlink="">
      <xdr:nvSpPr>
        <xdr:cNvPr id="820" name="円/楕円 819"/>
        <xdr:cNvSpPr/>
      </xdr:nvSpPr>
      <xdr:spPr>
        <a:xfrm>
          <a:off x="20383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163340</xdr:rowOff>
    </xdr:from>
    <xdr:ext cx="378565" cy="259045"/>
    <xdr:sp macro="" textlink="">
      <xdr:nvSpPr>
        <xdr:cNvPr id="821" name="テキスト ボックス 820"/>
        <xdr:cNvSpPr txBox="1"/>
      </xdr:nvSpPr>
      <xdr:spPr>
        <a:xfrm>
          <a:off x="20245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63373</xdr:rowOff>
    </xdr:from>
    <xdr:to>
      <xdr:col>28</xdr:col>
      <xdr:colOff>365125</xdr:colOff>
      <xdr:row>78</xdr:row>
      <xdr:rowOff>164973</xdr:rowOff>
    </xdr:to>
    <xdr:sp macro="" textlink="">
      <xdr:nvSpPr>
        <xdr:cNvPr id="822" name="円/楕円 821"/>
        <xdr:cNvSpPr/>
      </xdr:nvSpPr>
      <xdr:spPr>
        <a:xfrm>
          <a:off x="19494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156100</xdr:rowOff>
    </xdr:from>
    <xdr:ext cx="378565" cy="259045"/>
    <xdr:sp macro="" textlink="">
      <xdr:nvSpPr>
        <xdr:cNvPr id="823" name="テキスト ボックス 822"/>
        <xdr:cNvSpPr txBox="1"/>
      </xdr:nvSpPr>
      <xdr:spPr>
        <a:xfrm>
          <a:off x="19356017" y="1352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67374</xdr:rowOff>
    </xdr:from>
    <xdr:to>
      <xdr:col>27</xdr:col>
      <xdr:colOff>161925</xdr:colOff>
      <xdr:row>78</xdr:row>
      <xdr:rowOff>168974</xdr:rowOff>
    </xdr:to>
    <xdr:sp macro="" textlink="">
      <xdr:nvSpPr>
        <xdr:cNvPr id="824" name="円/楕円 823"/>
        <xdr:cNvSpPr/>
      </xdr:nvSpPr>
      <xdr:spPr>
        <a:xfrm>
          <a:off x="18605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160101</xdr:rowOff>
    </xdr:from>
    <xdr:ext cx="378565" cy="259045"/>
    <xdr:sp macro="" textlink="">
      <xdr:nvSpPr>
        <xdr:cNvPr id="825" name="テキスト ボックス 824"/>
        <xdr:cNvSpPr txBox="1"/>
      </xdr:nvSpPr>
      <xdr:spPr>
        <a:xfrm>
          <a:off x="18467017" y="1353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6" name="正方形/長方形 82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7" name="正方形/長方形 82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8" name="正方形/長方形 82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9" name="正方形/長方形 82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0" name="正方形/長方形 82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1" name="正方形/長方形 83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2" name="テキスト ボックス 83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3" name="直線コネクタ 83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4" name="直線コネクタ 83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5" name="テキスト ボックス 83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6" name="直線コネクタ 83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7" name="テキスト ボックス 83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9" name="直線コネクタ 83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4" name="直線コネクタ 84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6" name="フローチャート : 判断 84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7" name="直線コネクタ 84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8" name="フローチャート : 判断 84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9" name="テキスト ボックス 848"/>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0" name="直線コネクタ 84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1" name="フローチャート : 判断 85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2" name="テキスト ボックス 85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3" name="直線コネクタ 85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4" name="フローチャート : 判断 85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5" name="テキスト ボックス 85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6" name="フローチャート : 判断 85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7" name="テキスト ボックス 85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8" name="テキスト ボックス 85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9" name="テキスト ボックス 85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0" name="テキスト ボックス 85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1" name="テキスト ボックス 86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2" name="テキスト ボックス 86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円/楕円 86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5" name="円/楕円 86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6" name="テキスト ボックス 865"/>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7" name="円/楕円 86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8" name="テキスト ボックス 86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9" name="円/楕円 86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0" name="テキスト ボックス 86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円/楕円 87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2" name="テキスト ボックス 87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3" name="正方形/長方形 87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4" name="正方形/長方形 87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5" name="テキスト ボックス 87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ysClr val="windowText" lastClr="000000"/>
              </a:solidFill>
              <a:latin typeface="ＭＳ Ｐゴシック"/>
            </a:rPr>
            <a:t>　</a:t>
          </a:r>
          <a:r>
            <a:rPr lang="ja-JP" altLang="ja-JP" sz="1300" u="none">
              <a:solidFill>
                <a:sysClr val="windowText" lastClr="000000"/>
              </a:solidFill>
              <a:latin typeface="+mn-lt"/>
              <a:ea typeface="+mn-ea"/>
              <a:cs typeface="+mn-cs"/>
            </a:rPr>
            <a:t>歳出決算総額は、住民一人当たり</a:t>
          </a:r>
          <a:r>
            <a:rPr lang="en-US" altLang="ja-JP" sz="1300" u="none">
              <a:solidFill>
                <a:sysClr val="windowText" lastClr="000000"/>
              </a:solidFill>
              <a:latin typeface="+mn-lt"/>
              <a:ea typeface="+mn-ea"/>
              <a:cs typeface="+mn-cs"/>
            </a:rPr>
            <a:t>219,608</a:t>
          </a:r>
          <a:r>
            <a:rPr lang="ja-JP" altLang="ja-JP" sz="1300" u="none">
              <a:solidFill>
                <a:sysClr val="windowText" lastClr="000000"/>
              </a:solidFill>
              <a:latin typeface="+mn-lt"/>
              <a:ea typeface="+mn-ea"/>
              <a:cs typeface="+mn-cs"/>
            </a:rPr>
            <a:t>円となっている。</a:t>
          </a:r>
          <a:endParaRPr lang="en-US" altLang="ja-JP" sz="1300" u="none">
            <a:solidFill>
              <a:sysClr val="windowText" lastClr="000000"/>
            </a:solidFill>
            <a:latin typeface="+mn-lt"/>
            <a:ea typeface="+mn-ea"/>
            <a:cs typeface="+mn-cs"/>
          </a:endParaRPr>
        </a:p>
        <a:p>
          <a:r>
            <a:rPr lang="ja-JP" altLang="en-US" sz="1300" u="none">
              <a:solidFill>
                <a:sysClr val="windowText" lastClr="000000"/>
              </a:solidFill>
              <a:latin typeface="+mn-lt"/>
              <a:ea typeface="+mn-ea"/>
              <a:cs typeface="+mn-cs"/>
            </a:rPr>
            <a:t>　</a:t>
          </a:r>
          <a:r>
            <a:rPr lang="ja-JP" altLang="ja-JP" sz="1300" u="none">
              <a:solidFill>
                <a:sysClr val="windowText" lastClr="000000"/>
              </a:solidFill>
              <a:latin typeface="+mn-lt"/>
              <a:ea typeface="+mn-ea"/>
              <a:cs typeface="+mn-cs"/>
            </a:rPr>
            <a:t>主な構成項目である人件費は、</a:t>
          </a:r>
          <a:r>
            <a:rPr lang="ja-JP" altLang="en-US" sz="1300" u="none">
              <a:solidFill>
                <a:sysClr val="windowText" lastClr="000000"/>
              </a:solidFill>
              <a:latin typeface="+mn-lt"/>
              <a:ea typeface="+mn-ea"/>
              <a:cs typeface="+mn-cs"/>
            </a:rPr>
            <a:t>平成</a:t>
          </a:r>
          <a:r>
            <a:rPr lang="en-US" altLang="ja-JP" sz="1300" u="none">
              <a:solidFill>
                <a:sysClr val="windowText" lastClr="000000"/>
              </a:solidFill>
              <a:latin typeface="+mn-lt"/>
              <a:ea typeface="+mn-ea"/>
              <a:cs typeface="+mn-cs"/>
            </a:rPr>
            <a:t>25</a:t>
          </a:r>
          <a:r>
            <a:rPr lang="ja-JP" altLang="en-US" sz="1300" u="none">
              <a:solidFill>
                <a:sysClr val="windowText" lastClr="000000"/>
              </a:solidFill>
              <a:latin typeface="+mn-lt"/>
              <a:ea typeface="+mn-ea"/>
              <a:cs typeface="+mn-cs"/>
            </a:rPr>
            <a:t>、</a:t>
          </a:r>
          <a:r>
            <a:rPr lang="en-US" altLang="ja-JP" sz="1300" u="none">
              <a:solidFill>
                <a:sysClr val="windowText" lastClr="000000"/>
              </a:solidFill>
              <a:latin typeface="+mn-lt"/>
              <a:ea typeface="+mn-ea"/>
              <a:cs typeface="+mn-cs"/>
            </a:rPr>
            <a:t>26</a:t>
          </a:r>
          <a:r>
            <a:rPr lang="ja-JP" altLang="en-US" sz="1300" u="none">
              <a:solidFill>
                <a:sysClr val="windowText" lastClr="000000"/>
              </a:solidFill>
              <a:latin typeface="+mn-lt"/>
              <a:ea typeface="+mn-ea"/>
              <a:cs typeface="+mn-cs"/>
            </a:rPr>
            <a:t>年度に給与減額措置を実施し減少したが、平成</a:t>
          </a:r>
          <a:r>
            <a:rPr lang="en-US" altLang="ja-JP" sz="1300" u="none">
              <a:solidFill>
                <a:sysClr val="windowText" lastClr="000000"/>
              </a:solidFill>
              <a:latin typeface="+mn-lt"/>
              <a:ea typeface="+mn-ea"/>
              <a:cs typeface="+mn-cs"/>
            </a:rPr>
            <a:t>27</a:t>
          </a:r>
          <a:r>
            <a:rPr lang="ja-JP" altLang="en-US" sz="1300" u="none">
              <a:solidFill>
                <a:sysClr val="windowText" lastClr="000000"/>
              </a:solidFill>
              <a:latin typeface="+mn-lt"/>
              <a:ea typeface="+mn-ea"/>
              <a:cs typeface="+mn-cs"/>
            </a:rPr>
            <a:t>年度は給与減額措置終了により</a:t>
          </a:r>
          <a:r>
            <a:rPr lang="en-US" altLang="ja-JP" sz="1300" u="none">
              <a:solidFill>
                <a:sysClr val="windowText" lastClr="000000"/>
              </a:solidFill>
              <a:latin typeface="+mn-lt"/>
              <a:ea typeface="+mn-ea"/>
              <a:cs typeface="+mn-cs"/>
            </a:rPr>
            <a:t>79,421</a:t>
          </a:r>
          <a:r>
            <a:rPr lang="ja-JP" altLang="en-US" sz="1300" u="none">
              <a:solidFill>
                <a:sysClr val="windowText" lastClr="000000"/>
              </a:solidFill>
              <a:latin typeface="+mn-lt"/>
              <a:ea typeface="+mn-ea"/>
              <a:cs typeface="+mn-cs"/>
            </a:rPr>
            <a:t>円と増加している。職員数の伸びを抑えており、人件費は類似団体平均と比べて低い水準で推移している。</a:t>
          </a:r>
          <a:endParaRPr lang="ja-JP" altLang="ja-JP" sz="1300" u="none">
            <a:solidFill>
              <a:sysClr val="windowText" lastClr="000000"/>
            </a:solidFill>
            <a:latin typeface="+mn-lt"/>
            <a:ea typeface="+mn-ea"/>
            <a:cs typeface="+mn-cs"/>
          </a:endParaRPr>
        </a:p>
        <a:p>
          <a:r>
            <a:rPr lang="ja-JP" altLang="en-US" sz="1300" u="none">
              <a:solidFill>
                <a:sysClr val="windowText" lastClr="000000"/>
              </a:solidFill>
              <a:latin typeface="+mn-lt"/>
              <a:ea typeface="+mn-ea"/>
              <a:cs typeface="+mn-cs"/>
            </a:rPr>
            <a:t>　</a:t>
          </a:r>
          <a:r>
            <a:rPr lang="ja-JP" altLang="ja-JP" sz="1300" u="none">
              <a:solidFill>
                <a:sysClr val="windowText" lastClr="000000"/>
              </a:solidFill>
              <a:latin typeface="+mn-lt"/>
              <a:ea typeface="+mn-ea"/>
              <a:cs typeface="+mn-cs"/>
            </a:rPr>
            <a:t>また、公債費は</a:t>
          </a:r>
          <a:r>
            <a:rPr lang="ja-JP" altLang="en-US" sz="1300" u="none">
              <a:solidFill>
                <a:sysClr val="windowText" lastClr="000000"/>
              </a:solidFill>
              <a:latin typeface="+mn-lt"/>
              <a:ea typeface="+mn-ea"/>
              <a:cs typeface="+mn-cs"/>
            </a:rPr>
            <a:t>、過去に発行した臨時財政対策債の償還により増加傾向にあるが、</a:t>
          </a:r>
          <a:r>
            <a:rPr lang="ja-JP" altLang="ja-JP" sz="1300" u="none">
              <a:solidFill>
                <a:sysClr val="windowText" lastClr="000000"/>
              </a:solidFill>
              <a:latin typeface="+mn-lt"/>
              <a:ea typeface="+mn-ea"/>
              <a:cs typeface="+mn-cs"/>
            </a:rPr>
            <a:t>県債の発行抑制に取り組んでおり、類似団体平均と比べて低い水準</a:t>
          </a:r>
          <a:r>
            <a:rPr lang="ja-JP" altLang="en-US" sz="1300" u="none">
              <a:solidFill>
                <a:sysClr val="windowText" lastClr="000000"/>
              </a:solidFill>
              <a:latin typeface="+mn-lt"/>
              <a:ea typeface="+mn-ea"/>
              <a:cs typeface="+mn-cs"/>
            </a:rPr>
            <a:t>で推移している。</a:t>
          </a:r>
          <a:endParaRPr lang="ja-JP" altLang="ja-JP" sz="1300" u="none">
            <a:solidFill>
              <a:sysClr val="windowText" lastClr="000000"/>
            </a:solidFill>
            <a:latin typeface="+mn-lt"/>
            <a:ea typeface="+mn-ea"/>
            <a:cs typeface="+mn-cs"/>
          </a:endParaRPr>
        </a:p>
        <a:p>
          <a:r>
            <a:rPr lang="ja-JP" altLang="en-US" sz="1300" u="none">
              <a:solidFill>
                <a:sysClr val="windowText" lastClr="000000"/>
              </a:solidFill>
              <a:latin typeface="+mn-lt"/>
              <a:ea typeface="+mn-ea"/>
              <a:cs typeface="+mn-cs"/>
            </a:rPr>
            <a:t>　</a:t>
          </a:r>
          <a:r>
            <a:rPr lang="ja-JP" altLang="ja-JP" sz="1300" u="none">
              <a:solidFill>
                <a:sysClr val="windowText" lastClr="000000"/>
              </a:solidFill>
              <a:latin typeface="+mn-lt"/>
              <a:ea typeface="+mn-ea"/>
              <a:cs typeface="+mn-cs"/>
            </a:rPr>
            <a:t>さらに普通建設事業費は県内に３つの指定都市を抱え道路建設などは指定都市が担っていることから</a:t>
          </a:r>
          <a:r>
            <a:rPr lang="ja-JP" altLang="en-US" sz="1300" u="none">
              <a:solidFill>
                <a:sysClr val="windowText" lastClr="000000"/>
              </a:solidFill>
              <a:latin typeface="+mn-lt"/>
              <a:ea typeface="+mn-ea"/>
              <a:cs typeface="+mn-cs"/>
            </a:rPr>
            <a:t>、</a:t>
          </a:r>
          <a:r>
            <a:rPr lang="ja-JP" altLang="ja-JP" sz="1300" u="none">
              <a:solidFill>
                <a:sysClr val="windowText" lastClr="000000"/>
              </a:solidFill>
              <a:latin typeface="+mn-lt"/>
              <a:ea typeface="+mn-ea"/>
              <a:cs typeface="+mn-cs"/>
            </a:rPr>
            <a:t>類似団体平均と比べて低い水準</a:t>
          </a:r>
          <a:r>
            <a:rPr lang="ja-JP" altLang="en-US" sz="1300" u="none">
              <a:solidFill>
                <a:sysClr val="windowText" lastClr="000000"/>
              </a:solidFill>
              <a:latin typeface="+mn-lt"/>
              <a:ea typeface="+mn-ea"/>
              <a:cs typeface="+mn-cs"/>
            </a:rPr>
            <a:t>で推移している</a:t>
          </a:r>
          <a:r>
            <a:rPr lang="ja-JP" altLang="ja-JP" sz="1300" u="none">
              <a:solidFill>
                <a:sysClr val="windowText" lastClr="000000"/>
              </a:solidFill>
              <a:latin typeface="+mn-lt"/>
              <a:ea typeface="+mn-ea"/>
              <a:cs typeface="+mn-cs"/>
            </a:rPr>
            <a:t>。</a:t>
          </a:r>
        </a:p>
        <a:p>
          <a:endParaRPr lang="ja-JP" altLang="ja-JP" sz="1300" u="none">
            <a:solidFill>
              <a:sysClr val="windowText" lastClr="000000"/>
            </a:solidFill>
            <a:latin typeface="+mn-lt"/>
            <a:ea typeface="+mn-ea"/>
            <a:cs typeface="+mn-cs"/>
          </a:endParaRPr>
        </a:p>
        <a:p>
          <a:endParaRPr kumimoji="1" lang="ja-JP" altLang="en-US" sz="1300" u="none">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9,136,151
8,961,724
2,415.83
2,027,344,346
2,006,372,139
7,113,291
1,418,896,657
3,700,173,082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66548</xdr:rowOff>
    </xdr:from>
    <xdr:to>
      <xdr:col>6</xdr:col>
      <xdr:colOff>511175</xdr:colOff>
      <xdr:row>36</xdr:row>
      <xdr:rowOff>91694</xdr:rowOff>
    </xdr:to>
    <xdr:cxnSp macro="">
      <xdr:nvCxnSpPr>
        <xdr:cNvPr id="59" name="直線コネクタ 58"/>
        <xdr:cNvCxnSpPr/>
      </xdr:nvCxnSpPr>
      <xdr:spPr>
        <a:xfrm flipV="1">
          <a:off x="3797300" y="623874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107205</xdr:rowOff>
    </xdr:from>
    <xdr:ext cx="378565" cy="259045"/>
    <xdr:sp macro="" textlink="">
      <xdr:nvSpPr>
        <xdr:cNvPr id="60" name="議会費平均値テキスト"/>
        <xdr:cNvSpPr txBox="1"/>
      </xdr:nvSpPr>
      <xdr:spPr>
        <a:xfrm>
          <a:off x="4686300" y="5765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91694</xdr:rowOff>
    </xdr:from>
    <xdr:to>
      <xdr:col>5</xdr:col>
      <xdr:colOff>358775</xdr:colOff>
      <xdr:row>36</xdr:row>
      <xdr:rowOff>100838</xdr:rowOff>
    </xdr:to>
    <xdr:cxnSp macro="">
      <xdr:nvCxnSpPr>
        <xdr:cNvPr id="62" name="直線コネクタ 61"/>
        <xdr:cNvCxnSpPr/>
      </xdr:nvCxnSpPr>
      <xdr:spPr>
        <a:xfrm flipV="1">
          <a:off x="2908300" y="62638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65295</xdr:rowOff>
    </xdr:from>
    <xdr:ext cx="378565" cy="259045"/>
    <xdr:sp macro="" textlink="">
      <xdr:nvSpPr>
        <xdr:cNvPr id="64" name="テキスト ボックス 63"/>
        <xdr:cNvSpPr txBox="1"/>
      </xdr:nvSpPr>
      <xdr:spPr>
        <a:xfrm>
          <a:off x="35953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43688</xdr:rowOff>
    </xdr:from>
    <xdr:to>
      <xdr:col>4</xdr:col>
      <xdr:colOff>155575</xdr:colOff>
      <xdr:row>36</xdr:row>
      <xdr:rowOff>100838</xdr:rowOff>
    </xdr:to>
    <xdr:cxnSp macro="">
      <xdr:nvCxnSpPr>
        <xdr:cNvPr id="65" name="直線コネクタ 64"/>
        <xdr:cNvCxnSpPr/>
      </xdr:nvCxnSpPr>
      <xdr:spPr>
        <a:xfrm>
          <a:off x="2019300" y="62158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95013</xdr:rowOff>
    </xdr:from>
    <xdr:ext cx="378565" cy="259045"/>
    <xdr:sp macro="" textlink="">
      <xdr:nvSpPr>
        <xdr:cNvPr id="67" name="テキスト ボックス 66"/>
        <xdr:cNvSpPr txBox="1"/>
      </xdr:nvSpPr>
      <xdr:spPr>
        <a:xfrm>
          <a:off x="2719017" y="575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167132</xdr:rowOff>
    </xdr:from>
    <xdr:to>
      <xdr:col>2</xdr:col>
      <xdr:colOff>638175</xdr:colOff>
      <xdr:row>36</xdr:row>
      <xdr:rowOff>43688</xdr:rowOff>
    </xdr:to>
    <xdr:cxnSp macro="">
      <xdr:nvCxnSpPr>
        <xdr:cNvPr id="68" name="直線コネクタ 67"/>
        <xdr:cNvCxnSpPr/>
      </xdr:nvCxnSpPr>
      <xdr:spPr>
        <a:xfrm>
          <a:off x="1130300" y="616788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51579</xdr:rowOff>
    </xdr:from>
    <xdr:ext cx="378565" cy="259045"/>
    <xdr:sp macro="" textlink="">
      <xdr:nvSpPr>
        <xdr:cNvPr id="70" name="テキスト ボックス 69"/>
        <xdr:cNvSpPr txBox="1"/>
      </xdr:nvSpPr>
      <xdr:spPr>
        <a:xfrm>
          <a:off x="1830017" y="570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32</xdr:row>
      <xdr:rowOff>165879</xdr:rowOff>
    </xdr:from>
    <xdr:ext cx="378565" cy="259045"/>
    <xdr:sp macro="" textlink="">
      <xdr:nvSpPr>
        <xdr:cNvPr id="72" name="テキスト ボックス 71"/>
        <xdr:cNvSpPr txBox="1"/>
      </xdr:nvSpPr>
      <xdr:spPr>
        <a:xfrm>
          <a:off x="941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15748</xdr:rowOff>
    </xdr:from>
    <xdr:to>
      <xdr:col>6</xdr:col>
      <xdr:colOff>561975</xdr:colOff>
      <xdr:row>36</xdr:row>
      <xdr:rowOff>117348</xdr:rowOff>
    </xdr:to>
    <xdr:sp macro="" textlink="">
      <xdr:nvSpPr>
        <xdr:cNvPr id="78" name="円/楕円 77"/>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165625</xdr:rowOff>
    </xdr:from>
    <xdr:ext cx="378565" cy="259045"/>
    <xdr:sp macro="" textlink="">
      <xdr:nvSpPr>
        <xdr:cNvPr id="79" name="議会費該当値テキスト"/>
        <xdr:cNvSpPr txBox="1"/>
      </xdr:nvSpPr>
      <xdr:spPr>
        <a:xfrm>
          <a:off x="4686300" y="61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40894</xdr:rowOff>
    </xdr:from>
    <xdr:to>
      <xdr:col>5</xdr:col>
      <xdr:colOff>409575</xdr:colOff>
      <xdr:row>36</xdr:row>
      <xdr:rowOff>142494</xdr:rowOff>
    </xdr:to>
    <xdr:sp macro="" textlink="">
      <xdr:nvSpPr>
        <xdr:cNvPr id="80" name="円/楕円 79"/>
        <xdr:cNvSpPr/>
      </xdr:nvSpPr>
      <xdr:spPr>
        <a:xfrm>
          <a:off x="3746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133621</xdr:rowOff>
    </xdr:from>
    <xdr:ext cx="378565" cy="259045"/>
    <xdr:sp macro="" textlink="">
      <xdr:nvSpPr>
        <xdr:cNvPr id="81" name="テキスト ボックス 80"/>
        <xdr:cNvSpPr txBox="1"/>
      </xdr:nvSpPr>
      <xdr:spPr>
        <a:xfrm>
          <a:off x="3595317" y="630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50038</xdr:rowOff>
    </xdr:from>
    <xdr:to>
      <xdr:col>4</xdr:col>
      <xdr:colOff>206375</xdr:colOff>
      <xdr:row>36</xdr:row>
      <xdr:rowOff>151638</xdr:rowOff>
    </xdr:to>
    <xdr:sp macro="" textlink="">
      <xdr:nvSpPr>
        <xdr:cNvPr id="82" name="円/楕円 81"/>
        <xdr:cNvSpPr/>
      </xdr:nvSpPr>
      <xdr:spPr>
        <a:xfrm>
          <a:off x="2857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142765</xdr:rowOff>
    </xdr:from>
    <xdr:ext cx="378565" cy="259045"/>
    <xdr:sp macro="" textlink="">
      <xdr:nvSpPr>
        <xdr:cNvPr id="83" name="テキスト ボックス 82"/>
        <xdr:cNvSpPr txBox="1"/>
      </xdr:nvSpPr>
      <xdr:spPr>
        <a:xfrm>
          <a:off x="2719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164338</xdr:rowOff>
    </xdr:from>
    <xdr:to>
      <xdr:col>3</xdr:col>
      <xdr:colOff>3175</xdr:colOff>
      <xdr:row>36</xdr:row>
      <xdr:rowOff>94488</xdr:rowOff>
    </xdr:to>
    <xdr:sp macro="" textlink="">
      <xdr:nvSpPr>
        <xdr:cNvPr id="84" name="円/楕円 83"/>
        <xdr:cNvSpPr/>
      </xdr:nvSpPr>
      <xdr:spPr>
        <a:xfrm>
          <a:off x="1968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85615</xdr:rowOff>
    </xdr:from>
    <xdr:ext cx="378565" cy="259045"/>
    <xdr:sp macro="" textlink="">
      <xdr:nvSpPr>
        <xdr:cNvPr id="85" name="テキスト ボックス 84"/>
        <xdr:cNvSpPr txBox="1"/>
      </xdr:nvSpPr>
      <xdr:spPr>
        <a:xfrm>
          <a:off x="1830017" y="6257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116332</xdr:rowOff>
    </xdr:from>
    <xdr:to>
      <xdr:col>1</xdr:col>
      <xdr:colOff>485775</xdr:colOff>
      <xdr:row>36</xdr:row>
      <xdr:rowOff>46482</xdr:rowOff>
    </xdr:to>
    <xdr:sp macro="" textlink="">
      <xdr:nvSpPr>
        <xdr:cNvPr id="86" name="円/楕円 85"/>
        <xdr:cNvSpPr/>
      </xdr:nvSpPr>
      <xdr:spPr>
        <a:xfrm>
          <a:off x="1079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37609</xdr:rowOff>
    </xdr:from>
    <xdr:ext cx="378565" cy="259045"/>
    <xdr:sp macro="" textlink="">
      <xdr:nvSpPr>
        <xdr:cNvPr id="87" name="テキスト ボックス 86"/>
        <xdr:cNvSpPr txBox="1"/>
      </xdr:nvSpPr>
      <xdr:spPr>
        <a:xfrm>
          <a:off x="941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143848</xdr:rowOff>
    </xdr:from>
    <xdr:to>
      <xdr:col>6</xdr:col>
      <xdr:colOff>511175</xdr:colOff>
      <xdr:row>58</xdr:row>
      <xdr:rowOff>76019</xdr:rowOff>
    </xdr:to>
    <xdr:cxnSp macro="">
      <xdr:nvCxnSpPr>
        <xdr:cNvPr id="116" name="直線コネクタ 115"/>
        <xdr:cNvCxnSpPr/>
      </xdr:nvCxnSpPr>
      <xdr:spPr>
        <a:xfrm>
          <a:off x="3797300" y="9916498"/>
          <a:ext cx="8382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142736</xdr:rowOff>
    </xdr:from>
    <xdr:ext cx="534377" cy="259045"/>
    <xdr:sp macro="" textlink="">
      <xdr:nvSpPr>
        <xdr:cNvPr id="117" name="総務費平均値テキスト"/>
        <xdr:cNvSpPr txBox="1"/>
      </xdr:nvSpPr>
      <xdr:spPr>
        <a:xfrm>
          <a:off x="4686300" y="974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107027</xdr:rowOff>
    </xdr:from>
    <xdr:to>
      <xdr:col>5</xdr:col>
      <xdr:colOff>358775</xdr:colOff>
      <xdr:row>57</xdr:row>
      <xdr:rowOff>143848</xdr:rowOff>
    </xdr:to>
    <xdr:cxnSp macro="">
      <xdr:nvCxnSpPr>
        <xdr:cNvPr id="119" name="直線コネクタ 118"/>
        <xdr:cNvCxnSpPr/>
      </xdr:nvCxnSpPr>
      <xdr:spPr>
        <a:xfrm>
          <a:off x="2908300" y="9879677"/>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18733</xdr:rowOff>
    </xdr:from>
    <xdr:ext cx="534377" cy="259045"/>
    <xdr:sp macro="" textlink="">
      <xdr:nvSpPr>
        <xdr:cNvPr id="121" name="テキスト ボックス 120"/>
        <xdr:cNvSpPr txBox="1"/>
      </xdr:nvSpPr>
      <xdr:spPr>
        <a:xfrm>
          <a:off x="35174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107027</xdr:rowOff>
    </xdr:from>
    <xdr:to>
      <xdr:col>4</xdr:col>
      <xdr:colOff>155575</xdr:colOff>
      <xdr:row>57</xdr:row>
      <xdr:rowOff>152730</xdr:rowOff>
    </xdr:to>
    <xdr:cxnSp macro="">
      <xdr:nvCxnSpPr>
        <xdr:cNvPr id="122" name="直線コネクタ 121"/>
        <xdr:cNvCxnSpPr/>
      </xdr:nvCxnSpPr>
      <xdr:spPr>
        <a:xfrm flipV="1">
          <a:off x="2019300" y="9879677"/>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14635</xdr:rowOff>
    </xdr:from>
    <xdr:ext cx="534377" cy="259045"/>
    <xdr:sp macro="" textlink="">
      <xdr:nvSpPr>
        <xdr:cNvPr id="124" name="テキスト ボックス 123"/>
        <xdr:cNvSpPr txBox="1"/>
      </xdr:nvSpPr>
      <xdr:spPr>
        <a:xfrm>
          <a:off x="2641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152730</xdr:rowOff>
    </xdr:from>
    <xdr:to>
      <xdr:col>2</xdr:col>
      <xdr:colOff>638175</xdr:colOff>
      <xdr:row>58</xdr:row>
      <xdr:rowOff>96299</xdr:rowOff>
    </xdr:to>
    <xdr:cxnSp macro="">
      <xdr:nvCxnSpPr>
        <xdr:cNvPr id="125" name="直線コネクタ 124"/>
        <xdr:cNvCxnSpPr/>
      </xdr:nvCxnSpPr>
      <xdr:spPr>
        <a:xfrm flipV="1">
          <a:off x="1130300" y="9925380"/>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42435</xdr:rowOff>
    </xdr:from>
    <xdr:ext cx="534377" cy="259045"/>
    <xdr:sp macro="" textlink="">
      <xdr:nvSpPr>
        <xdr:cNvPr id="127" name="テキスト ボックス 126"/>
        <xdr:cNvSpPr txBox="1"/>
      </xdr:nvSpPr>
      <xdr:spPr>
        <a:xfrm>
          <a:off x="1752111" y="96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53065</xdr:rowOff>
    </xdr:from>
    <xdr:ext cx="534377" cy="259045"/>
    <xdr:sp macro="" textlink="">
      <xdr:nvSpPr>
        <xdr:cNvPr id="129" name="テキスト ボックス 128"/>
        <xdr:cNvSpPr txBox="1"/>
      </xdr:nvSpPr>
      <xdr:spPr>
        <a:xfrm>
          <a:off x="863111" y="96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25219</xdr:rowOff>
    </xdr:from>
    <xdr:to>
      <xdr:col>6</xdr:col>
      <xdr:colOff>561975</xdr:colOff>
      <xdr:row>58</xdr:row>
      <xdr:rowOff>126819</xdr:rowOff>
    </xdr:to>
    <xdr:sp macro="" textlink="">
      <xdr:nvSpPr>
        <xdr:cNvPr id="135" name="円/楕円 134"/>
        <xdr:cNvSpPr/>
      </xdr:nvSpPr>
      <xdr:spPr>
        <a:xfrm>
          <a:off x="458470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111596</xdr:rowOff>
    </xdr:from>
    <xdr:ext cx="534377" cy="259045"/>
    <xdr:sp macro="" textlink="">
      <xdr:nvSpPr>
        <xdr:cNvPr id="136" name="総務費該当値テキスト"/>
        <xdr:cNvSpPr txBox="1"/>
      </xdr:nvSpPr>
      <xdr:spPr>
        <a:xfrm>
          <a:off x="4686300" y="98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93048</xdr:rowOff>
    </xdr:from>
    <xdr:to>
      <xdr:col>5</xdr:col>
      <xdr:colOff>409575</xdr:colOff>
      <xdr:row>58</xdr:row>
      <xdr:rowOff>23198</xdr:rowOff>
    </xdr:to>
    <xdr:sp macro="" textlink="">
      <xdr:nvSpPr>
        <xdr:cNvPr id="137" name="円/楕円 136"/>
        <xdr:cNvSpPr/>
      </xdr:nvSpPr>
      <xdr:spPr>
        <a:xfrm>
          <a:off x="3746500" y="98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39725</xdr:rowOff>
    </xdr:from>
    <xdr:ext cx="534377" cy="259045"/>
    <xdr:sp macro="" textlink="">
      <xdr:nvSpPr>
        <xdr:cNvPr id="138" name="テキスト ボックス 137"/>
        <xdr:cNvSpPr txBox="1"/>
      </xdr:nvSpPr>
      <xdr:spPr>
        <a:xfrm>
          <a:off x="3517411" y="9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56227</xdr:rowOff>
    </xdr:from>
    <xdr:to>
      <xdr:col>4</xdr:col>
      <xdr:colOff>206375</xdr:colOff>
      <xdr:row>57</xdr:row>
      <xdr:rowOff>157827</xdr:rowOff>
    </xdr:to>
    <xdr:sp macro="" textlink="">
      <xdr:nvSpPr>
        <xdr:cNvPr id="139" name="円/楕円 138"/>
        <xdr:cNvSpPr/>
      </xdr:nvSpPr>
      <xdr:spPr>
        <a:xfrm>
          <a:off x="2857500" y="98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2904</xdr:rowOff>
    </xdr:from>
    <xdr:ext cx="534377" cy="259045"/>
    <xdr:sp macro="" textlink="">
      <xdr:nvSpPr>
        <xdr:cNvPr id="140" name="テキスト ボックス 139"/>
        <xdr:cNvSpPr txBox="1"/>
      </xdr:nvSpPr>
      <xdr:spPr>
        <a:xfrm>
          <a:off x="2641111" y="960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101930</xdr:rowOff>
    </xdr:from>
    <xdr:to>
      <xdr:col>3</xdr:col>
      <xdr:colOff>3175</xdr:colOff>
      <xdr:row>58</xdr:row>
      <xdr:rowOff>32080</xdr:rowOff>
    </xdr:to>
    <xdr:sp macro="" textlink="">
      <xdr:nvSpPr>
        <xdr:cNvPr id="141" name="円/楕円 140"/>
        <xdr:cNvSpPr/>
      </xdr:nvSpPr>
      <xdr:spPr>
        <a:xfrm>
          <a:off x="1968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23207</xdr:rowOff>
    </xdr:from>
    <xdr:ext cx="534377" cy="259045"/>
    <xdr:sp macro="" textlink="">
      <xdr:nvSpPr>
        <xdr:cNvPr id="142" name="テキスト ボックス 141"/>
        <xdr:cNvSpPr txBox="1"/>
      </xdr:nvSpPr>
      <xdr:spPr>
        <a:xfrm>
          <a:off x="1752111"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45499</xdr:rowOff>
    </xdr:from>
    <xdr:to>
      <xdr:col>1</xdr:col>
      <xdr:colOff>485775</xdr:colOff>
      <xdr:row>58</xdr:row>
      <xdr:rowOff>147099</xdr:rowOff>
    </xdr:to>
    <xdr:sp macro="" textlink="">
      <xdr:nvSpPr>
        <xdr:cNvPr id="143" name="円/楕円 142"/>
        <xdr:cNvSpPr/>
      </xdr:nvSpPr>
      <xdr:spPr>
        <a:xfrm>
          <a:off x="1079500" y="99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138226</xdr:rowOff>
    </xdr:from>
    <xdr:ext cx="534377" cy="259045"/>
    <xdr:sp macro="" textlink="">
      <xdr:nvSpPr>
        <xdr:cNvPr id="144" name="テキスト ボックス 143"/>
        <xdr:cNvSpPr txBox="1"/>
      </xdr:nvSpPr>
      <xdr:spPr>
        <a:xfrm>
          <a:off x="863111" y="1008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53170</xdr:rowOff>
    </xdr:from>
    <xdr:to>
      <xdr:col>6</xdr:col>
      <xdr:colOff>511175</xdr:colOff>
      <xdr:row>78</xdr:row>
      <xdr:rowOff>63103</xdr:rowOff>
    </xdr:to>
    <xdr:cxnSp macro="">
      <xdr:nvCxnSpPr>
        <xdr:cNvPr id="171" name="直線コネクタ 170"/>
        <xdr:cNvCxnSpPr/>
      </xdr:nvCxnSpPr>
      <xdr:spPr>
        <a:xfrm flipV="1">
          <a:off x="3797300" y="13426270"/>
          <a:ext cx="8382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63103</xdr:rowOff>
    </xdr:from>
    <xdr:to>
      <xdr:col>5</xdr:col>
      <xdr:colOff>358775</xdr:colOff>
      <xdr:row>78</xdr:row>
      <xdr:rowOff>77353</xdr:rowOff>
    </xdr:to>
    <xdr:cxnSp macro="">
      <xdr:nvCxnSpPr>
        <xdr:cNvPr id="174" name="直線コネクタ 173"/>
        <xdr:cNvCxnSpPr/>
      </xdr:nvCxnSpPr>
      <xdr:spPr>
        <a:xfrm flipV="1">
          <a:off x="2908300" y="1343620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95063</xdr:rowOff>
    </xdr:from>
    <xdr:ext cx="534377" cy="259045"/>
    <xdr:sp macro="" textlink="">
      <xdr:nvSpPr>
        <xdr:cNvPr id="176" name="テキスト ボックス 175"/>
        <xdr:cNvSpPr txBox="1"/>
      </xdr:nvSpPr>
      <xdr:spPr>
        <a:xfrm>
          <a:off x="3517411" y="131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73768</xdr:rowOff>
    </xdr:from>
    <xdr:to>
      <xdr:col>4</xdr:col>
      <xdr:colOff>155575</xdr:colOff>
      <xdr:row>78</xdr:row>
      <xdr:rowOff>77353</xdr:rowOff>
    </xdr:to>
    <xdr:cxnSp macro="">
      <xdr:nvCxnSpPr>
        <xdr:cNvPr id="177" name="直線コネクタ 176"/>
        <xdr:cNvCxnSpPr/>
      </xdr:nvCxnSpPr>
      <xdr:spPr>
        <a:xfrm>
          <a:off x="2019300" y="13446868"/>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96762</xdr:rowOff>
    </xdr:from>
    <xdr:ext cx="534377" cy="259045"/>
    <xdr:sp macro="" textlink="">
      <xdr:nvSpPr>
        <xdr:cNvPr id="179" name="テキスト ボックス 178"/>
        <xdr:cNvSpPr txBox="1"/>
      </xdr:nvSpPr>
      <xdr:spPr>
        <a:xfrm>
          <a:off x="2641111" y="1312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69946</xdr:rowOff>
    </xdr:from>
    <xdr:to>
      <xdr:col>2</xdr:col>
      <xdr:colOff>638175</xdr:colOff>
      <xdr:row>78</xdr:row>
      <xdr:rowOff>73768</xdr:rowOff>
    </xdr:to>
    <xdr:cxnSp macro="">
      <xdr:nvCxnSpPr>
        <xdr:cNvPr id="180" name="直線コネクタ 179"/>
        <xdr:cNvCxnSpPr/>
      </xdr:nvCxnSpPr>
      <xdr:spPr>
        <a:xfrm>
          <a:off x="1130300" y="13443046"/>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90806</xdr:rowOff>
    </xdr:from>
    <xdr:ext cx="534377" cy="259045"/>
    <xdr:sp macro="" textlink="">
      <xdr:nvSpPr>
        <xdr:cNvPr id="182" name="テキスト ボックス 181"/>
        <xdr:cNvSpPr txBox="1"/>
      </xdr:nvSpPr>
      <xdr:spPr>
        <a:xfrm>
          <a:off x="1752111" y="131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87420</xdr:rowOff>
    </xdr:from>
    <xdr:ext cx="534377" cy="259045"/>
    <xdr:sp macro="" textlink="">
      <xdr:nvSpPr>
        <xdr:cNvPr id="184" name="テキスト ボックス 183"/>
        <xdr:cNvSpPr txBox="1"/>
      </xdr:nvSpPr>
      <xdr:spPr>
        <a:xfrm>
          <a:off x="863111" y="131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2370</xdr:rowOff>
    </xdr:from>
    <xdr:to>
      <xdr:col>6</xdr:col>
      <xdr:colOff>561975</xdr:colOff>
      <xdr:row>78</xdr:row>
      <xdr:rowOff>103970</xdr:rowOff>
    </xdr:to>
    <xdr:sp macro="" textlink="">
      <xdr:nvSpPr>
        <xdr:cNvPr id="190" name="円/楕円 189"/>
        <xdr:cNvSpPr/>
      </xdr:nvSpPr>
      <xdr:spPr>
        <a:xfrm>
          <a:off x="4584700" y="133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88963</xdr:rowOff>
    </xdr:from>
    <xdr:ext cx="534377" cy="259045"/>
    <xdr:sp macro="" textlink="">
      <xdr:nvSpPr>
        <xdr:cNvPr id="191" name="民生費該当値テキスト"/>
        <xdr:cNvSpPr txBox="1"/>
      </xdr:nvSpPr>
      <xdr:spPr>
        <a:xfrm>
          <a:off x="4686300" y="132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12303</xdr:rowOff>
    </xdr:from>
    <xdr:to>
      <xdr:col>5</xdr:col>
      <xdr:colOff>409575</xdr:colOff>
      <xdr:row>78</xdr:row>
      <xdr:rowOff>113903</xdr:rowOff>
    </xdr:to>
    <xdr:sp macro="" textlink="">
      <xdr:nvSpPr>
        <xdr:cNvPr id="192" name="円/楕円 191"/>
        <xdr:cNvSpPr/>
      </xdr:nvSpPr>
      <xdr:spPr>
        <a:xfrm>
          <a:off x="3746500" y="1338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105030</xdr:rowOff>
    </xdr:from>
    <xdr:ext cx="534377" cy="259045"/>
    <xdr:sp macro="" textlink="">
      <xdr:nvSpPr>
        <xdr:cNvPr id="193" name="テキスト ボックス 192"/>
        <xdr:cNvSpPr txBox="1"/>
      </xdr:nvSpPr>
      <xdr:spPr>
        <a:xfrm>
          <a:off x="3517411" y="1347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26553</xdr:rowOff>
    </xdr:from>
    <xdr:to>
      <xdr:col>4</xdr:col>
      <xdr:colOff>206375</xdr:colOff>
      <xdr:row>78</xdr:row>
      <xdr:rowOff>128153</xdr:rowOff>
    </xdr:to>
    <xdr:sp macro="" textlink="">
      <xdr:nvSpPr>
        <xdr:cNvPr id="194" name="円/楕円 193"/>
        <xdr:cNvSpPr/>
      </xdr:nvSpPr>
      <xdr:spPr>
        <a:xfrm>
          <a:off x="2857500" y="133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119280</xdr:rowOff>
    </xdr:from>
    <xdr:ext cx="534377" cy="259045"/>
    <xdr:sp macro="" textlink="">
      <xdr:nvSpPr>
        <xdr:cNvPr id="195" name="テキスト ボックス 194"/>
        <xdr:cNvSpPr txBox="1"/>
      </xdr:nvSpPr>
      <xdr:spPr>
        <a:xfrm>
          <a:off x="2641111" y="134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22968</xdr:rowOff>
    </xdr:from>
    <xdr:to>
      <xdr:col>3</xdr:col>
      <xdr:colOff>3175</xdr:colOff>
      <xdr:row>78</xdr:row>
      <xdr:rowOff>124568</xdr:rowOff>
    </xdr:to>
    <xdr:sp macro="" textlink="">
      <xdr:nvSpPr>
        <xdr:cNvPr id="196" name="円/楕円 195"/>
        <xdr:cNvSpPr/>
      </xdr:nvSpPr>
      <xdr:spPr>
        <a:xfrm>
          <a:off x="1968500" y="133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115695</xdr:rowOff>
    </xdr:from>
    <xdr:ext cx="534377" cy="259045"/>
    <xdr:sp macro="" textlink="">
      <xdr:nvSpPr>
        <xdr:cNvPr id="197" name="テキスト ボックス 196"/>
        <xdr:cNvSpPr txBox="1"/>
      </xdr:nvSpPr>
      <xdr:spPr>
        <a:xfrm>
          <a:off x="1752111" y="134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19146</xdr:rowOff>
    </xdr:from>
    <xdr:to>
      <xdr:col>1</xdr:col>
      <xdr:colOff>485775</xdr:colOff>
      <xdr:row>78</xdr:row>
      <xdr:rowOff>120746</xdr:rowOff>
    </xdr:to>
    <xdr:sp macro="" textlink="">
      <xdr:nvSpPr>
        <xdr:cNvPr id="198" name="円/楕円 197"/>
        <xdr:cNvSpPr/>
      </xdr:nvSpPr>
      <xdr:spPr>
        <a:xfrm>
          <a:off x="1079500" y="133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111873</xdr:rowOff>
    </xdr:from>
    <xdr:ext cx="534377" cy="259045"/>
    <xdr:sp macro="" textlink="">
      <xdr:nvSpPr>
        <xdr:cNvPr id="199" name="テキスト ボックス 198"/>
        <xdr:cNvSpPr txBox="1"/>
      </xdr:nvSpPr>
      <xdr:spPr>
        <a:xfrm>
          <a:off x="863111" y="134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156693</xdr:rowOff>
    </xdr:from>
    <xdr:to>
      <xdr:col>6</xdr:col>
      <xdr:colOff>511175</xdr:colOff>
      <xdr:row>97</xdr:row>
      <xdr:rowOff>157798</xdr:rowOff>
    </xdr:to>
    <xdr:cxnSp macro="">
      <xdr:nvCxnSpPr>
        <xdr:cNvPr id="226" name="直線コネクタ 225"/>
        <xdr:cNvCxnSpPr/>
      </xdr:nvCxnSpPr>
      <xdr:spPr>
        <a:xfrm flipV="1">
          <a:off x="3797300" y="16787343"/>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117912</xdr:rowOff>
    </xdr:from>
    <xdr:ext cx="534377" cy="259045"/>
    <xdr:sp macro="" textlink="">
      <xdr:nvSpPr>
        <xdr:cNvPr id="227" name="衛生費平均値テキスト"/>
        <xdr:cNvSpPr txBox="1"/>
      </xdr:nvSpPr>
      <xdr:spPr>
        <a:xfrm>
          <a:off x="4686300" y="16405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149264</xdr:rowOff>
    </xdr:from>
    <xdr:to>
      <xdr:col>5</xdr:col>
      <xdr:colOff>358775</xdr:colOff>
      <xdr:row>97</xdr:row>
      <xdr:rowOff>157798</xdr:rowOff>
    </xdr:to>
    <xdr:cxnSp macro="">
      <xdr:nvCxnSpPr>
        <xdr:cNvPr id="229" name="直線コネクタ 228"/>
        <xdr:cNvCxnSpPr/>
      </xdr:nvCxnSpPr>
      <xdr:spPr>
        <a:xfrm>
          <a:off x="2908300" y="16779914"/>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103737</xdr:rowOff>
    </xdr:from>
    <xdr:ext cx="469744" cy="259045"/>
    <xdr:sp macro="" textlink="">
      <xdr:nvSpPr>
        <xdr:cNvPr id="231" name="テキスト ボックス 230"/>
        <xdr:cNvSpPr txBox="1"/>
      </xdr:nvSpPr>
      <xdr:spPr>
        <a:xfrm>
          <a:off x="3549727" y="163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149264</xdr:rowOff>
    </xdr:from>
    <xdr:to>
      <xdr:col>4</xdr:col>
      <xdr:colOff>155575</xdr:colOff>
      <xdr:row>97</xdr:row>
      <xdr:rowOff>152654</xdr:rowOff>
    </xdr:to>
    <xdr:cxnSp macro="">
      <xdr:nvCxnSpPr>
        <xdr:cNvPr id="232" name="直線コネクタ 231"/>
        <xdr:cNvCxnSpPr/>
      </xdr:nvCxnSpPr>
      <xdr:spPr>
        <a:xfrm flipV="1">
          <a:off x="2019300" y="16779914"/>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86250</xdr:rowOff>
    </xdr:from>
    <xdr:ext cx="469744" cy="259045"/>
    <xdr:sp macro="" textlink="">
      <xdr:nvSpPr>
        <xdr:cNvPr id="234" name="テキスト ボックス 233"/>
        <xdr:cNvSpPr txBox="1"/>
      </xdr:nvSpPr>
      <xdr:spPr>
        <a:xfrm>
          <a:off x="2673427"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93523</xdr:rowOff>
    </xdr:from>
    <xdr:to>
      <xdr:col>2</xdr:col>
      <xdr:colOff>638175</xdr:colOff>
      <xdr:row>97</xdr:row>
      <xdr:rowOff>152654</xdr:rowOff>
    </xdr:to>
    <xdr:cxnSp macro="">
      <xdr:nvCxnSpPr>
        <xdr:cNvPr id="235" name="直線コネクタ 234"/>
        <xdr:cNvCxnSpPr/>
      </xdr:nvCxnSpPr>
      <xdr:spPr>
        <a:xfrm>
          <a:off x="1130300" y="16724173"/>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84345</xdr:rowOff>
    </xdr:from>
    <xdr:ext cx="469744" cy="259045"/>
    <xdr:sp macro="" textlink="">
      <xdr:nvSpPr>
        <xdr:cNvPr id="237" name="テキスト ボックス 236"/>
        <xdr:cNvSpPr txBox="1"/>
      </xdr:nvSpPr>
      <xdr:spPr>
        <a:xfrm>
          <a:off x="1784427" y="163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144657</xdr:rowOff>
    </xdr:from>
    <xdr:ext cx="534377" cy="259045"/>
    <xdr:sp macro="" textlink="">
      <xdr:nvSpPr>
        <xdr:cNvPr id="239" name="テキスト ボックス 238"/>
        <xdr:cNvSpPr txBox="1"/>
      </xdr:nvSpPr>
      <xdr:spPr>
        <a:xfrm>
          <a:off x="863111" y="162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105893</xdr:rowOff>
    </xdr:from>
    <xdr:to>
      <xdr:col>6</xdr:col>
      <xdr:colOff>561975</xdr:colOff>
      <xdr:row>98</xdr:row>
      <xdr:rowOff>36043</xdr:rowOff>
    </xdr:to>
    <xdr:sp macro="" textlink="">
      <xdr:nvSpPr>
        <xdr:cNvPr id="245" name="円/楕円 244"/>
        <xdr:cNvSpPr/>
      </xdr:nvSpPr>
      <xdr:spPr>
        <a:xfrm>
          <a:off x="4584700" y="167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20820</xdr:rowOff>
    </xdr:from>
    <xdr:ext cx="469744" cy="259045"/>
    <xdr:sp macro="" textlink="">
      <xdr:nvSpPr>
        <xdr:cNvPr id="246" name="衛生費該当値テキスト"/>
        <xdr:cNvSpPr txBox="1"/>
      </xdr:nvSpPr>
      <xdr:spPr>
        <a:xfrm>
          <a:off x="4686300" y="166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106998</xdr:rowOff>
    </xdr:from>
    <xdr:to>
      <xdr:col>5</xdr:col>
      <xdr:colOff>409575</xdr:colOff>
      <xdr:row>98</xdr:row>
      <xdr:rowOff>37148</xdr:rowOff>
    </xdr:to>
    <xdr:sp macro="" textlink="">
      <xdr:nvSpPr>
        <xdr:cNvPr id="247" name="円/楕円 246"/>
        <xdr:cNvSpPr/>
      </xdr:nvSpPr>
      <xdr:spPr>
        <a:xfrm>
          <a:off x="3746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28275</xdr:rowOff>
    </xdr:from>
    <xdr:ext cx="469744" cy="259045"/>
    <xdr:sp macro="" textlink="">
      <xdr:nvSpPr>
        <xdr:cNvPr id="248" name="テキスト ボックス 247"/>
        <xdr:cNvSpPr txBox="1"/>
      </xdr:nvSpPr>
      <xdr:spPr>
        <a:xfrm>
          <a:off x="3549727" y="1683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98464</xdr:rowOff>
    </xdr:from>
    <xdr:to>
      <xdr:col>4</xdr:col>
      <xdr:colOff>206375</xdr:colOff>
      <xdr:row>98</xdr:row>
      <xdr:rowOff>28614</xdr:rowOff>
    </xdr:to>
    <xdr:sp macro="" textlink="">
      <xdr:nvSpPr>
        <xdr:cNvPr id="249" name="円/楕円 248"/>
        <xdr:cNvSpPr/>
      </xdr:nvSpPr>
      <xdr:spPr>
        <a:xfrm>
          <a:off x="2857500" y="167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19741</xdr:rowOff>
    </xdr:from>
    <xdr:ext cx="469744" cy="259045"/>
    <xdr:sp macro="" textlink="">
      <xdr:nvSpPr>
        <xdr:cNvPr id="250" name="テキスト ボックス 249"/>
        <xdr:cNvSpPr txBox="1"/>
      </xdr:nvSpPr>
      <xdr:spPr>
        <a:xfrm>
          <a:off x="2673427" y="1682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101854</xdr:rowOff>
    </xdr:from>
    <xdr:to>
      <xdr:col>3</xdr:col>
      <xdr:colOff>3175</xdr:colOff>
      <xdr:row>98</xdr:row>
      <xdr:rowOff>32004</xdr:rowOff>
    </xdr:to>
    <xdr:sp macro="" textlink="">
      <xdr:nvSpPr>
        <xdr:cNvPr id="251" name="円/楕円 250"/>
        <xdr:cNvSpPr/>
      </xdr:nvSpPr>
      <xdr:spPr>
        <a:xfrm>
          <a:off x="1968500" y="167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23131</xdr:rowOff>
    </xdr:from>
    <xdr:ext cx="469744" cy="259045"/>
    <xdr:sp macro="" textlink="">
      <xdr:nvSpPr>
        <xdr:cNvPr id="252" name="テキスト ボックス 251"/>
        <xdr:cNvSpPr txBox="1"/>
      </xdr:nvSpPr>
      <xdr:spPr>
        <a:xfrm>
          <a:off x="1784427" y="1682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42723</xdr:rowOff>
    </xdr:from>
    <xdr:to>
      <xdr:col>1</xdr:col>
      <xdr:colOff>485775</xdr:colOff>
      <xdr:row>97</xdr:row>
      <xdr:rowOff>144323</xdr:rowOff>
    </xdr:to>
    <xdr:sp macro="" textlink="">
      <xdr:nvSpPr>
        <xdr:cNvPr id="253" name="円/楕円 252"/>
        <xdr:cNvSpPr/>
      </xdr:nvSpPr>
      <xdr:spPr>
        <a:xfrm>
          <a:off x="10795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135450</xdr:rowOff>
    </xdr:from>
    <xdr:ext cx="469744" cy="259045"/>
    <xdr:sp macro="" textlink="">
      <xdr:nvSpPr>
        <xdr:cNvPr id="254" name="テキスト ボックス 253"/>
        <xdr:cNvSpPr txBox="1"/>
      </xdr:nvSpPr>
      <xdr:spPr>
        <a:xfrm>
          <a:off x="895427" y="167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146449</xdr:rowOff>
    </xdr:from>
    <xdr:to>
      <xdr:col>15</xdr:col>
      <xdr:colOff>180975</xdr:colOff>
      <xdr:row>39</xdr:row>
      <xdr:rowOff>5588</xdr:rowOff>
    </xdr:to>
    <xdr:cxnSp macro="">
      <xdr:nvCxnSpPr>
        <xdr:cNvPr id="283" name="直線コネクタ 282"/>
        <xdr:cNvCxnSpPr/>
      </xdr:nvCxnSpPr>
      <xdr:spPr>
        <a:xfrm>
          <a:off x="9639300" y="6661549"/>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4"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81788</xdr:rowOff>
    </xdr:from>
    <xdr:to>
      <xdr:col>14</xdr:col>
      <xdr:colOff>28575</xdr:colOff>
      <xdr:row>38</xdr:row>
      <xdr:rowOff>146449</xdr:rowOff>
    </xdr:to>
    <xdr:cxnSp macro="">
      <xdr:nvCxnSpPr>
        <xdr:cNvPr id="286" name="直線コネクタ 285"/>
        <xdr:cNvCxnSpPr/>
      </xdr:nvCxnSpPr>
      <xdr:spPr>
        <a:xfrm>
          <a:off x="8750300" y="659688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109273</xdr:rowOff>
    </xdr:from>
    <xdr:ext cx="469744" cy="259045"/>
    <xdr:sp macro="" textlink="">
      <xdr:nvSpPr>
        <xdr:cNvPr id="288" name="テキスト ボックス 287"/>
        <xdr:cNvSpPr txBox="1"/>
      </xdr:nvSpPr>
      <xdr:spPr>
        <a:xfrm>
          <a:off x="9391727" y="6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124025</xdr:rowOff>
    </xdr:from>
    <xdr:to>
      <xdr:col>12</xdr:col>
      <xdr:colOff>511175</xdr:colOff>
      <xdr:row>38</xdr:row>
      <xdr:rowOff>81788</xdr:rowOff>
    </xdr:to>
    <xdr:cxnSp macro="">
      <xdr:nvCxnSpPr>
        <xdr:cNvPr id="289" name="直線コネクタ 288"/>
        <xdr:cNvCxnSpPr/>
      </xdr:nvCxnSpPr>
      <xdr:spPr>
        <a:xfrm>
          <a:off x="7861300" y="6467675"/>
          <a:ext cx="889000" cy="1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166967</xdr:rowOff>
    </xdr:from>
    <xdr:ext cx="469744" cy="259045"/>
    <xdr:sp macro="" textlink="">
      <xdr:nvSpPr>
        <xdr:cNvPr id="291" name="テキスト ボックス 290"/>
        <xdr:cNvSpPr txBox="1"/>
      </xdr:nvSpPr>
      <xdr:spPr>
        <a:xfrm>
          <a:off x="8515427" y="616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91150</xdr:rowOff>
    </xdr:from>
    <xdr:to>
      <xdr:col>11</xdr:col>
      <xdr:colOff>307975</xdr:colOff>
      <xdr:row>37</xdr:row>
      <xdr:rowOff>124025</xdr:rowOff>
    </xdr:to>
    <xdr:cxnSp macro="">
      <xdr:nvCxnSpPr>
        <xdr:cNvPr id="292" name="直線コネクタ 291"/>
        <xdr:cNvCxnSpPr/>
      </xdr:nvCxnSpPr>
      <xdr:spPr>
        <a:xfrm>
          <a:off x="6972300" y="6434800"/>
          <a:ext cx="8890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64860</xdr:rowOff>
    </xdr:from>
    <xdr:ext cx="469744" cy="259045"/>
    <xdr:sp macro="" textlink="">
      <xdr:nvSpPr>
        <xdr:cNvPr id="294" name="テキスト ボックス 293"/>
        <xdr:cNvSpPr txBox="1"/>
      </xdr:nvSpPr>
      <xdr:spPr>
        <a:xfrm>
          <a:off x="7626427"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47551</xdr:rowOff>
    </xdr:from>
    <xdr:ext cx="469744" cy="259045"/>
    <xdr:sp macro="" textlink="">
      <xdr:nvSpPr>
        <xdr:cNvPr id="296" name="テキスト ボックス 295"/>
        <xdr:cNvSpPr txBox="1"/>
      </xdr:nvSpPr>
      <xdr:spPr>
        <a:xfrm>
          <a:off x="6737427" y="58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126238</xdr:rowOff>
    </xdr:from>
    <xdr:to>
      <xdr:col>15</xdr:col>
      <xdr:colOff>231775</xdr:colOff>
      <xdr:row>39</xdr:row>
      <xdr:rowOff>56388</xdr:rowOff>
    </xdr:to>
    <xdr:sp macro="" textlink="">
      <xdr:nvSpPr>
        <xdr:cNvPr id="302" name="円/楕円 301"/>
        <xdr:cNvSpPr/>
      </xdr:nvSpPr>
      <xdr:spPr>
        <a:xfrm>
          <a:off x="104267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41165</xdr:rowOff>
    </xdr:from>
    <xdr:ext cx="378565" cy="259045"/>
    <xdr:sp macro="" textlink="">
      <xdr:nvSpPr>
        <xdr:cNvPr id="303" name="労働費該当値テキスト"/>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95649</xdr:rowOff>
    </xdr:from>
    <xdr:to>
      <xdr:col>14</xdr:col>
      <xdr:colOff>79375</xdr:colOff>
      <xdr:row>39</xdr:row>
      <xdr:rowOff>25799</xdr:rowOff>
    </xdr:to>
    <xdr:sp macro="" textlink="">
      <xdr:nvSpPr>
        <xdr:cNvPr id="304" name="円/楕円 303"/>
        <xdr:cNvSpPr/>
      </xdr:nvSpPr>
      <xdr:spPr>
        <a:xfrm>
          <a:off x="9588500" y="66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16926</xdr:rowOff>
    </xdr:from>
    <xdr:ext cx="469744" cy="259045"/>
    <xdr:sp macro="" textlink="">
      <xdr:nvSpPr>
        <xdr:cNvPr id="305" name="テキスト ボックス 304"/>
        <xdr:cNvSpPr txBox="1"/>
      </xdr:nvSpPr>
      <xdr:spPr>
        <a:xfrm>
          <a:off x="9391727" y="67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30988</xdr:rowOff>
    </xdr:from>
    <xdr:to>
      <xdr:col>12</xdr:col>
      <xdr:colOff>561975</xdr:colOff>
      <xdr:row>38</xdr:row>
      <xdr:rowOff>132588</xdr:rowOff>
    </xdr:to>
    <xdr:sp macro="" textlink="">
      <xdr:nvSpPr>
        <xdr:cNvPr id="306" name="円/楕円 305"/>
        <xdr:cNvSpPr/>
      </xdr:nvSpPr>
      <xdr:spPr>
        <a:xfrm>
          <a:off x="8699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123715</xdr:rowOff>
    </xdr:from>
    <xdr:ext cx="469744" cy="259045"/>
    <xdr:sp macro="" textlink="">
      <xdr:nvSpPr>
        <xdr:cNvPr id="307" name="テキスト ボックス 306"/>
        <xdr:cNvSpPr txBox="1"/>
      </xdr:nvSpPr>
      <xdr:spPr>
        <a:xfrm>
          <a:off x="8515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73225</xdr:rowOff>
    </xdr:from>
    <xdr:to>
      <xdr:col>11</xdr:col>
      <xdr:colOff>358775</xdr:colOff>
      <xdr:row>38</xdr:row>
      <xdr:rowOff>3375</xdr:rowOff>
    </xdr:to>
    <xdr:sp macro="" textlink="">
      <xdr:nvSpPr>
        <xdr:cNvPr id="308" name="円/楕円 307"/>
        <xdr:cNvSpPr/>
      </xdr:nvSpPr>
      <xdr:spPr>
        <a:xfrm>
          <a:off x="7810500" y="64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165951</xdr:rowOff>
    </xdr:from>
    <xdr:ext cx="469744" cy="259045"/>
    <xdr:sp macro="" textlink="">
      <xdr:nvSpPr>
        <xdr:cNvPr id="309" name="テキスト ボックス 308"/>
        <xdr:cNvSpPr txBox="1"/>
      </xdr:nvSpPr>
      <xdr:spPr>
        <a:xfrm>
          <a:off x="7626427" y="65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40350</xdr:rowOff>
    </xdr:from>
    <xdr:to>
      <xdr:col>10</xdr:col>
      <xdr:colOff>155575</xdr:colOff>
      <xdr:row>37</xdr:row>
      <xdr:rowOff>141950</xdr:rowOff>
    </xdr:to>
    <xdr:sp macro="" textlink="">
      <xdr:nvSpPr>
        <xdr:cNvPr id="310" name="円/楕円 309"/>
        <xdr:cNvSpPr/>
      </xdr:nvSpPr>
      <xdr:spPr>
        <a:xfrm>
          <a:off x="6921500" y="6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133076</xdr:rowOff>
    </xdr:from>
    <xdr:ext cx="469744" cy="259045"/>
    <xdr:sp macro="" textlink="">
      <xdr:nvSpPr>
        <xdr:cNvPr id="311" name="テキスト ボックス 310"/>
        <xdr:cNvSpPr txBox="1"/>
      </xdr:nvSpPr>
      <xdr:spPr>
        <a:xfrm>
          <a:off x="6737427" y="647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78412</xdr:rowOff>
    </xdr:from>
    <xdr:to>
      <xdr:col>15</xdr:col>
      <xdr:colOff>180975</xdr:colOff>
      <xdr:row>58</xdr:row>
      <xdr:rowOff>80012</xdr:rowOff>
    </xdr:to>
    <xdr:cxnSp macro="">
      <xdr:nvCxnSpPr>
        <xdr:cNvPr id="336" name="直線コネクタ 335"/>
        <xdr:cNvCxnSpPr/>
      </xdr:nvCxnSpPr>
      <xdr:spPr>
        <a:xfrm>
          <a:off x="9639300" y="1002251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8221</xdr:rowOff>
    </xdr:from>
    <xdr:ext cx="534377" cy="259045"/>
    <xdr:sp macro="" textlink="">
      <xdr:nvSpPr>
        <xdr:cNvPr id="337" name="農林水産業費平均値テキスト"/>
        <xdr:cNvSpPr txBox="1"/>
      </xdr:nvSpPr>
      <xdr:spPr>
        <a:xfrm>
          <a:off x="10528300" y="9609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78412</xdr:rowOff>
    </xdr:from>
    <xdr:to>
      <xdr:col>14</xdr:col>
      <xdr:colOff>28575</xdr:colOff>
      <xdr:row>58</xdr:row>
      <xdr:rowOff>78687</xdr:rowOff>
    </xdr:to>
    <xdr:cxnSp macro="">
      <xdr:nvCxnSpPr>
        <xdr:cNvPr id="339" name="直線コネクタ 338"/>
        <xdr:cNvCxnSpPr/>
      </xdr:nvCxnSpPr>
      <xdr:spPr>
        <a:xfrm flipV="1">
          <a:off x="8750300" y="1002251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136115</xdr:rowOff>
    </xdr:from>
    <xdr:ext cx="534377" cy="259045"/>
    <xdr:sp macro="" textlink="">
      <xdr:nvSpPr>
        <xdr:cNvPr id="341" name="テキスト ボックス 340"/>
        <xdr:cNvSpPr txBox="1"/>
      </xdr:nvSpPr>
      <xdr:spPr>
        <a:xfrm>
          <a:off x="93594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77452</xdr:rowOff>
    </xdr:from>
    <xdr:to>
      <xdr:col>12</xdr:col>
      <xdr:colOff>511175</xdr:colOff>
      <xdr:row>58</xdr:row>
      <xdr:rowOff>78687</xdr:rowOff>
    </xdr:to>
    <xdr:cxnSp macro="">
      <xdr:nvCxnSpPr>
        <xdr:cNvPr id="342" name="直線コネクタ 341"/>
        <xdr:cNvCxnSpPr/>
      </xdr:nvCxnSpPr>
      <xdr:spPr>
        <a:xfrm>
          <a:off x="7861300" y="10021552"/>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128434</xdr:rowOff>
    </xdr:from>
    <xdr:ext cx="534377" cy="259045"/>
    <xdr:sp macro="" textlink="">
      <xdr:nvSpPr>
        <xdr:cNvPr id="344" name="テキスト ボックス 343"/>
        <xdr:cNvSpPr txBox="1"/>
      </xdr:nvSpPr>
      <xdr:spPr>
        <a:xfrm>
          <a:off x="8483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73520</xdr:rowOff>
    </xdr:from>
    <xdr:to>
      <xdr:col>11</xdr:col>
      <xdr:colOff>307975</xdr:colOff>
      <xdr:row>58</xdr:row>
      <xdr:rowOff>77452</xdr:rowOff>
    </xdr:to>
    <xdr:cxnSp macro="">
      <xdr:nvCxnSpPr>
        <xdr:cNvPr id="345" name="直線コネクタ 344"/>
        <xdr:cNvCxnSpPr/>
      </xdr:nvCxnSpPr>
      <xdr:spPr>
        <a:xfrm>
          <a:off x="6972300" y="1001762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149511</xdr:rowOff>
    </xdr:from>
    <xdr:ext cx="534377" cy="259045"/>
    <xdr:sp macro="" textlink="">
      <xdr:nvSpPr>
        <xdr:cNvPr id="347" name="テキスト ボックス 346"/>
        <xdr:cNvSpPr txBox="1"/>
      </xdr:nvSpPr>
      <xdr:spPr>
        <a:xfrm>
          <a:off x="7594111" y="95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156415</xdr:rowOff>
    </xdr:from>
    <xdr:ext cx="469744" cy="259045"/>
    <xdr:sp macro="" textlink="">
      <xdr:nvSpPr>
        <xdr:cNvPr id="349" name="テキスト ボックス 348"/>
        <xdr:cNvSpPr txBox="1"/>
      </xdr:nvSpPr>
      <xdr:spPr>
        <a:xfrm>
          <a:off x="6737427" y="958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29212</xdr:rowOff>
    </xdr:from>
    <xdr:to>
      <xdr:col>15</xdr:col>
      <xdr:colOff>231775</xdr:colOff>
      <xdr:row>58</xdr:row>
      <xdr:rowOff>130812</xdr:rowOff>
    </xdr:to>
    <xdr:sp macro="" textlink="">
      <xdr:nvSpPr>
        <xdr:cNvPr id="355" name="円/楕円 354"/>
        <xdr:cNvSpPr/>
      </xdr:nvSpPr>
      <xdr:spPr>
        <a:xfrm>
          <a:off x="10426700" y="99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115589</xdr:rowOff>
    </xdr:from>
    <xdr:ext cx="469744" cy="259045"/>
    <xdr:sp macro="" textlink="">
      <xdr:nvSpPr>
        <xdr:cNvPr id="356" name="農林水産業費該当値テキスト"/>
        <xdr:cNvSpPr txBox="1"/>
      </xdr:nvSpPr>
      <xdr:spPr>
        <a:xfrm>
          <a:off x="10528300" y="988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27612</xdr:rowOff>
    </xdr:from>
    <xdr:to>
      <xdr:col>14</xdr:col>
      <xdr:colOff>79375</xdr:colOff>
      <xdr:row>58</xdr:row>
      <xdr:rowOff>129212</xdr:rowOff>
    </xdr:to>
    <xdr:sp macro="" textlink="">
      <xdr:nvSpPr>
        <xdr:cNvPr id="357" name="円/楕円 356"/>
        <xdr:cNvSpPr/>
      </xdr:nvSpPr>
      <xdr:spPr>
        <a:xfrm>
          <a:off x="9588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120339</xdr:rowOff>
    </xdr:from>
    <xdr:ext cx="469744" cy="259045"/>
    <xdr:sp macro="" textlink="">
      <xdr:nvSpPr>
        <xdr:cNvPr id="358" name="テキスト ボックス 357"/>
        <xdr:cNvSpPr txBox="1"/>
      </xdr:nvSpPr>
      <xdr:spPr>
        <a:xfrm>
          <a:off x="9391727" y="1006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27887</xdr:rowOff>
    </xdr:from>
    <xdr:to>
      <xdr:col>12</xdr:col>
      <xdr:colOff>561975</xdr:colOff>
      <xdr:row>58</xdr:row>
      <xdr:rowOff>129487</xdr:rowOff>
    </xdr:to>
    <xdr:sp macro="" textlink="">
      <xdr:nvSpPr>
        <xdr:cNvPr id="359" name="円/楕円 358"/>
        <xdr:cNvSpPr/>
      </xdr:nvSpPr>
      <xdr:spPr>
        <a:xfrm>
          <a:off x="8699500" y="99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120614</xdr:rowOff>
    </xdr:from>
    <xdr:ext cx="469744" cy="259045"/>
    <xdr:sp macro="" textlink="">
      <xdr:nvSpPr>
        <xdr:cNvPr id="360" name="テキスト ボックス 359"/>
        <xdr:cNvSpPr txBox="1"/>
      </xdr:nvSpPr>
      <xdr:spPr>
        <a:xfrm>
          <a:off x="8515427" y="1006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26652</xdr:rowOff>
    </xdr:from>
    <xdr:to>
      <xdr:col>11</xdr:col>
      <xdr:colOff>358775</xdr:colOff>
      <xdr:row>58</xdr:row>
      <xdr:rowOff>128252</xdr:rowOff>
    </xdr:to>
    <xdr:sp macro="" textlink="">
      <xdr:nvSpPr>
        <xdr:cNvPr id="361" name="円/楕円 360"/>
        <xdr:cNvSpPr/>
      </xdr:nvSpPr>
      <xdr:spPr>
        <a:xfrm>
          <a:off x="7810500" y="99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119379</xdr:rowOff>
    </xdr:from>
    <xdr:ext cx="469744" cy="259045"/>
    <xdr:sp macro="" textlink="">
      <xdr:nvSpPr>
        <xdr:cNvPr id="362" name="テキスト ボックス 361"/>
        <xdr:cNvSpPr txBox="1"/>
      </xdr:nvSpPr>
      <xdr:spPr>
        <a:xfrm>
          <a:off x="7626427" y="100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22720</xdr:rowOff>
    </xdr:from>
    <xdr:to>
      <xdr:col>10</xdr:col>
      <xdr:colOff>155575</xdr:colOff>
      <xdr:row>58</xdr:row>
      <xdr:rowOff>124320</xdr:rowOff>
    </xdr:to>
    <xdr:sp macro="" textlink="">
      <xdr:nvSpPr>
        <xdr:cNvPr id="363" name="円/楕円 362"/>
        <xdr:cNvSpPr/>
      </xdr:nvSpPr>
      <xdr:spPr>
        <a:xfrm>
          <a:off x="69215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115447</xdr:rowOff>
    </xdr:from>
    <xdr:ext cx="469744" cy="259045"/>
    <xdr:sp macro="" textlink="">
      <xdr:nvSpPr>
        <xdr:cNvPr id="364" name="テキスト ボックス 363"/>
        <xdr:cNvSpPr txBox="1"/>
      </xdr:nvSpPr>
      <xdr:spPr>
        <a:xfrm>
          <a:off x="6737427" y="100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167932</xdr:rowOff>
    </xdr:from>
    <xdr:to>
      <xdr:col>15</xdr:col>
      <xdr:colOff>180975</xdr:colOff>
      <xdr:row>78</xdr:row>
      <xdr:rowOff>171132</xdr:rowOff>
    </xdr:to>
    <xdr:cxnSp macro="">
      <xdr:nvCxnSpPr>
        <xdr:cNvPr id="391" name="直線コネクタ 390"/>
        <xdr:cNvCxnSpPr/>
      </xdr:nvCxnSpPr>
      <xdr:spPr>
        <a:xfrm flipV="1">
          <a:off x="9639300" y="1354103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2"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171132</xdr:rowOff>
    </xdr:from>
    <xdr:to>
      <xdr:col>14</xdr:col>
      <xdr:colOff>28575</xdr:colOff>
      <xdr:row>79</xdr:row>
      <xdr:rowOff>1702</xdr:rowOff>
    </xdr:to>
    <xdr:cxnSp macro="">
      <xdr:nvCxnSpPr>
        <xdr:cNvPr id="394" name="直線コネクタ 393"/>
        <xdr:cNvCxnSpPr/>
      </xdr:nvCxnSpPr>
      <xdr:spPr>
        <a:xfrm flipV="1">
          <a:off x="8750300" y="1354423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150734</xdr:rowOff>
    </xdr:from>
    <xdr:ext cx="534377" cy="259045"/>
    <xdr:sp macro="" textlink="">
      <xdr:nvSpPr>
        <xdr:cNvPr id="396" name="テキスト ボックス 395"/>
        <xdr:cNvSpPr txBox="1"/>
      </xdr:nvSpPr>
      <xdr:spPr>
        <a:xfrm>
          <a:off x="93594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1702</xdr:rowOff>
    </xdr:from>
    <xdr:to>
      <xdr:col>12</xdr:col>
      <xdr:colOff>511175</xdr:colOff>
      <xdr:row>79</xdr:row>
      <xdr:rowOff>3797</xdr:rowOff>
    </xdr:to>
    <xdr:cxnSp macro="">
      <xdr:nvCxnSpPr>
        <xdr:cNvPr id="397" name="直線コネクタ 396"/>
        <xdr:cNvCxnSpPr/>
      </xdr:nvCxnSpPr>
      <xdr:spPr>
        <a:xfrm flipV="1">
          <a:off x="7861300" y="1354625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91756</xdr:rowOff>
    </xdr:from>
    <xdr:ext cx="534377" cy="259045"/>
    <xdr:sp macro="" textlink="">
      <xdr:nvSpPr>
        <xdr:cNvPr id="399" name="テキスト ボックス 398"/>
        <xdr:cNvSpPr txBox="1"/>
      </xdr:nvSpPr>
      <xdr:spPr>
        <a:xfrm>
          <a:off x="8483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3797</xdr:rowOff>
    </xdr:from>
    <xdr:to>
      <xdr:col>11</xdr:col>
      <xdr:colOff>307975</xdr:colOff>
      <xdr:row>79</xdr:row>
      <xdr:rowOff>4769</xdr:rowOff>
    </xdr:to>
    <xdr:cxnSp macro="">
      <xdr:nvCxnSpPr>
        <xdr:cNvPr id="400" name="直線コネクタ 399"/>
        <xdr:cNvCxnSpPr/>
      </xdr:nvCxnSpPr>
      <xdr:spPr>
        <a:xfrm flipV="1">
          <a:off x="6972300" y="13548347"/>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42454</xdr:rowOff>
    </xdr:from>
    <xdr:ext cx="534377" cy="259045"/>
    <xdr:sp macro="" textlink="">
      <xdr:nvSpPr>
        <xdr:cNvPr id="402" name="テキスト ボックス 401"/>
        <xdr:cNvSpPr txBox="1"/>
      </xdr:nvSpPr>
      <xdr:spPr>
        <a:xfrm>
          <a:off x="7594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171232</xdr:rowOff>
    </xdr:from>
    <xdr:ext cx="534377" cy="259045"/>
    <xdr:sp macro="" textlink="">
      <xdr:nvSpPr>
        <xdr:cNvPr id="404" name="テキスト ボックス 403"/>
        <xdr:cNvSpPr txBox="1"/>
      </xdr:nvSpPr>
      <xdr:spPr>
        <a:xfrm>
          <a:off x="6705111"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117132</xdr:rowOff>
    </xdr:from>
    <xdr:to>
      <xdr:col>15</xdr:col>
      <xdr:colOff>231775</xdr:colOff>
      <xdr:row>79</xdr:row>
      <xdr:rowOff>47282</xdr:rowOff>
    </xdr:to>
    <xdr:sp macro="" textlink="">
      <xdr:nvSpPr>
        <xdr:cNvPr id="410" name="円/楕円 409"/>
        <xdr:cNvSpPr/>
      </xdr:nvSpPr>
      <xdr:spPr>
        <a:xfrm>
          <a:off x="104267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32059</xdr:rowOff>
    </xdr:from>
    <xdr:ext cx="469744" cy="259045"/>
    <xdr:sp macro="" textlink="">
      <xdr:nvSpPr>
        <xdr:cNvPr id="411" name="商工費該当値テキスト"/>
        <xdr:cNvSpPr txBox="1"/>
      </xdr:nvSpPr>
      <xdr:spPr>
        <a:xfrm>
          <a:off x="10528300" y="1340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120332</xdr:rowOff>
    </xdr:from>
    <xdr:to>
      <xdr:col>14</xdr:col>
      <xdr:colOff>79375</xdr:colOff>
      <xdr:row>79</xdr:row>
      <xdr:rowOff>50482</xdr:rowOff>
    </xdr:to>
    <xdr:sp macro="" textlink="">
      <xdr:nvSpPr>
        <xdr:cNvPr id="412" name="円/楕円 411"/>
        <xdr:cNvSpPr/>
      </xdr:nvSpPr>
      <xdr:spPr>
        <a:xfrm>
          <a:off x="9588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41609</xdr:rowOff>
    </xdr:from>
    <xdr:ext cx="469744" cy="259045"/>
    <xdr:sp macro="" textlink="">
      <xdr:nvSpPr>
        <xdr:cNvPr id="413" name="テキスト ボックス 412"/>
        <xdr:cNvSpPr txBox="1"/>
      </xdr:nvSpPr>
      <xdr:spPr>
        <a:xfrm>
          <a:off x="9391727" y="1358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122352</xdr:rowOff>
    </xdr:from>
    <xdr:to>
      <xdr:col>12</xdr:col>
      <xdr:colOff>561975</xdr:colOff>
      <xdr:row>79</xdr:row>
      <xdr:rowOff>52502</xdr:rowOff>
    </xdr:to>
    <xdr:sp macro="" textlink="">
      <xdr:nvSpPr>
        <xdr:cNvPr id="414" name="円/楕円 413"/>
        <xdr:cNvSpPr/>
      </xdr:nvSpPr>
      <xdr:spPr>
        <a:xfrm>
          <a:off x="86995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43629</xdr:rowOff>
    </xdr:from>
    <xdr:ext cx="469744" cy="259045"/>
    <xdr:sp macro="" textlink="">
      <xdr:nvSpPr>
        <xdr:cNvPr id="415" name="テキスト ボックス 414"/>
        <xdr:cNvSpPr txBox="1"/>
      </xdr:nvSpPr>
      <xdr:spPr>
        <a:xfrm>
          <a:off x="8515427" y="135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124447</xdr:rowOff>
    </xdr:from>
    <xdr:to>
      <xdr:col>11</xdr:col>
      <xdr:colOff>358775</xdr:colOff>
      <xdr:row>79</xdr:row>
      <xdr:rowOff>54597</xdr:rowOff>
    </xdr:to>
    <xdr:sp macro="" textlink="">
      <xdr:nvSpPr>
        <xdr:cNvPr id="416" name="円/楕円 415"/>
        <xdr:cNvSpPr/>
      </xdr:nvSpPr>
      <xdr:spPr>
        <a:xfrm>
          <a:off x="7810500" y="134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45724</xdr:rowOff>
    </xdr:from>
    <xdr:ext cx="469744" cy="259045"/>
    <xdr:sp macro="" textlink="">
      <xdr:nvSpPr>
        <xdr:cNvPr id="417" name="テキスト ボックス 416"/>
        <xdr:cNvSpPr txBox="1"/>
      </xdr:nvSpPr>
      <xdr:spPr>
        <a:xfrm>
          <a:off x="7626427" y="1359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125419</xdr:rowOff>
    </xdr:from>
    <xdr:to>
      <xdr:col>10</xdr:col>
      <xdr:colOff>155575</xdr:colOff>
      <xdr:row>79</xdr:row>
      <xdr:rowOff>55569</xdr:rowOff>
    </xdr:to>
    <xdr:sp macro="" textlink="">
      <xdr:nvSpPr>
        <xdr:cNvPr id="418" name="円/楕円 417"/>
        <xdr:cNvSpPr/>
      </xdr:nvSpPr>
      <xdr:spPr>
        <a:xfrm>
          <a:off x="6921500" y="134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46696</xdr:rowOff>
    </xdr:from>
    <xdr:ext cx="469744" cy="259045"/>
    <xdr:sp macro="" textlink="">
      <xdr:nvSpPr>
        <xdr:cNvPr id="419" name="テキスト ボックス 418"/>
        <xdr:cNvSpPr txBox="1"/>
      </xdr:nvSpPr>
      <xdr:spPr>
        <a:xfrm>
          <a:off x="6737427" y="13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91956</xdr:rowOff>
    </xdr:from>
    <xdr:to>
      <xdr:col>15</xdr:col>
      <xdr:colOff>180975</xdr:colOff>
      <xdr:row>98</xdr:row>
      <xdr:rowOff>97442</xdr:rowOff>
    </xdr:to>
    <xdr:cxnSp macro="">
      <xdr:nvCxnSpPr>
        <xdr:cNvPr id="448" name="直線コネクタ 447"/>
        <xdr:cNvCxnSpPr/>
      </xdr:nvCxnSpPr>
      <xdr:spPr>
        <a:xfrm>
          <a:off x="9639300" y="1689405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128709</xdr:rowOff>
    </xdr:from>
    <xdr:ext cx="534377" cy="259045"/>
    <xdr:sp macro="" textlink="">
      <xdr:nvSpPr>
        <xdr:cNvPr id="449" name="土木費平均値テキスト"/>
        <xdr:cNvSpPr txBox="1"/>
      </xdr:nvSpPr>
      <xdr:spPr>
        <a:xfrm>
          <a:off x="10528300" y="16416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87285</xdr:rowOff>
    </xdr:from>
    <xdr:to>
      <xdr:col>14</xdr:col>
      <xdr:colOff>28575</xdr:colOff>
      <xdr:row>98</xdr:row>
      <xdr:rowOff>91956</xdr:rowOff>
    </xdr:to>
    <xdr:cxnSp macro="">
      <xdr:nvCxnSpPr>
        <xdr:cNvPr id="451" name="直線コネクタ 450"/>
        <xdr:cNvCxnSpPr/>
      </xdr:nvCxnSpPr>
      <xdr:spPr>
        <a:xfrm>
          <a:off x="8750300" y="16889385"/>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39904</xdr:rowOff>
    </xdr:from>
    <xdr:ext cx="534377" cy="259045"/>
    <xdr:sp macro="" textlink="">
      <xdr:nvSpPr>
        <xdr:cNvPr id="453" name="テキスト ボックス 452"/>
        <xdr:cNvSpPr txBox="1"/>
      </xdr:nvSpPr>
      <xdr:spPr>
        <a:xfrm>
          <a:off x="9359411" y="163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59511</xdr:rowOff>
    </xdr:from>
    <xdr:to>
      <xdr:col>12</xdr:col>
      <xdr:colOff>511175</xdr:colOff>
      <xdr:row>98</xdr:row>
      <xdr:rowOff>87285</xdr:rowOff>
    </xdr:to>
    <xdr:cxnSp macro="">
      <xdr:nvCxnSpPr>
        <xdr:cNvPr id="454" name="直線コネクタ 453"/>
        <xdr:cNvCxnSpPr/>
      </xdr:nvCxnSpPr>
      <xdr:spPr>
        <a:xfrm>
          <a:off x="7861300" y="16861611"/>
          <a:ext cx="889000" cy="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45750</xdr:rowOff>
    </xdr:from>
    <xdr:ext cx="534377" cy="259045"/>
    <xdr:sp macro="" textlink="">
      <xdr:nvSpPr>
        <xdr:cNvPr id="456" name="テキスト ボックス 455"/>
        <xdr:cNvSpPr txBox="1"/>
      </xdr:nvSpPr>
      <xdr:spPr>
        <a:xfrm>
          <a:off x="8483111" y="163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59511</xdr:rowOff>
    </xdr:from>
    <xdr:to>
      <xdr:col>11</xdr:col>
      <xdr:colOff>307975</xdr:colOff>
      <xdr:row>98</xdr:row>
      <xdr:rowOff>62711</xdr:rowOff>
    </xdr:to>
    <xdr:cxnSp macro="">
      <xdr:nvCxnSpPr>
        <xdr:cNvPr id="457" name="直線コネクタ 456"/>
        <xdr:cNvCxnSpPr/>
      </xdr:nvCxnSpPr>
      <xdr:spPr>
        <a:xfrm flipV="1">
          <a:off x="6972300" y="1686161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64102</xdr:rowOff>
    </xdr:from>
    <xdr:ext cx="534377" cy="259045"/>
    <xdr:sp macro="" textlink="">
      <xdr:nvSpPr>
        <xdr:cNvPr id="459" name="テキスト ボックス 458"/>
        <xdr:cNvSpPr txBox="1"/>
      </xdr:nvSpPr>
      <xdr:spPr>
        <a:xfrm>
          <a:off x="7594111" y="163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45865</xdr:rowOff>
    </xdr:from>
    <xdr:ext cx="534377" cy="259045"/>
    <xdr:sp macro="" textlink="">
      <xdr:nvSpPr>
        <xdr:cNvPr id="461" name="テキスト ボックス 460"/>
        <xdr:cNvSpPr txBox="1"/>
      </xdr:nvSpPr>
      <xdr:spPr>
        <a:xfrm>
          <a:off x="6705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46642</xdr:rowOff>
    </xdr:from>
    <xdr:to>
      <xdr:col>15</xdr:col>
      <xdr:colOff>231775</xdr:colOff>
      <xdr:row>98</xdr:row>
      <xdr:rowOff>148242</xdr:rowOff>
    </xdr:to>
    <xdr:sp macro="" textlink="">
      <xdr:nvSpPr>
        <xdr:cNvPr id="467" name="円/楕円 466"/>
        <xdr:cNvSpPr/>
      </xdr:nvSpPr>
      <xdr:spPr>
        <a:xfrm>
          <a:off x="10426700" y="168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133019</xdr:rowOff>
    </xdr:from>
    <xdr:ext cx="534377" cy="259045"/>
    <xdr:sp macro="" textlink="">
      <xdr:nvSpPr>
        <xdr:cNvPr id="468" name="土木費該当値テキスト"/>
        <xdr:cNvSpPr txBox="1"/>
      </xdr:nvSpPr>
      <xdr:spPr>
        <a:xfrm>
          <a:off x="10528300" y="167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41156</xdr:rowOff>
    </xdr:from>
    <xdr:to>
      <xdr:col>14</xdr:col>
      <xdr:colOff>79375</xdr:colOff>
      <xdr:row>98</xdr:row>
      <xdr:rowOff>142756</xdr:rowOff>
    </xdr:to>
    <xdr:sp macro="" textlink="">
      <xdr:nvSpPr>
        <xdr:cNvPr id="469" name="円/楕円 468"/>
        <xdr:cNvSpPr/>
      </xdr:nvSpPr>
      <xdr:spPr>
        <a:xfrm>
          <a:off x="9588500" y="168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133883</xdr:rowOff>
    </xdr:from>
    <xdr:ext cx="534377" cy="259045"/>
    <xdr:sp macro="" textlink="">
      <xdr:nvSpPr>
        <xdr:cNvPr id="470" name="テキスト ボックス 469"/>
        <xdr:cNvSpPr txBox="1"/>
      </xdr:nvSpPr>
      <xdr:spPr>
        <a:xfrm>
          <a:off x="9359411" y="16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36485</xdr:rowOff>
    </xdr:from>
    <xdr:to>
      <xdr:col>12</xdr:col>
      <xdr:colOff>561975</xdr:colOff>
      <xdr:row>98</xdr:row>
      <xdr:rowOff>138085</xdr:rowOff>
    </xdr:to>
    <xdr:sp macro="" textlink="">
      <xdr:nvSpPr>
        <xdr:cNvPr id="471" name="円/楕円 470"/>
        <xdr:cNvSpPr/>
      </xdr:nvSpPr>
      <xdr:spPr>
        <a:xfrm>
          <a:off x="8699500" y="168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129212</xdr:rowOff>
    </xdr:from>
    <xdr:ext cx="534377" cy="259045"/>
    <xdr:sp macro="" textlink="">
      <xdr:nvSpPr>
        <xdr:cNvPr id="472" name="テキスト ボックス 471"/>
        <xdr:cNvSpPr txBox="1"/>
      </xdr:nvSpPr>
      <xdr:spPr>
        <a:xfrm>
          <a:off x="8483111" y="1693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8711</xdr:rowOff>
    </xdr:from>
    <xdr:to>
      <xdr:col>11</xdr:col>
      <xdr:colOff>358775</xdr:colOff>
      <xdr:row>98</xdr:row>
      <xdr:rowOff>110311</xdr:rowOff>
    </xdr:to>
    <xdr:sp macro="" textlink="">
      <xdr:nvSpPr>
        <xdr:cNvPr id="473" name="円/楕円 472"/>
        <xdr:cNvSpPr/>
      </xdr:nvSpPr>
      <xdr:spPr>
        <a:xfrm>
          <a:off x="7810500" y="168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101438</xdr:rowOff>
    </xdr:from>
    <xdr:ext cx="534377" cy="259045"/>
    <xdr:sp macro="" textlink="">
      <xdr:nvSpPr>
        <xdr:cNvPr id="474" name="テキスト ボックス 473"/>
        <xdr:cNvSpPr txBox="1"/>
      </xdr:nvSpPr>
      <xdr:spPr>
        <a:xfrm>
          <a:off x="7594111" y="1690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11911</xdr:rowOff>
    </xdr:from>
    <xdr:to>
      <xdr:col>10</xdr:col>
      <xdr:colOff>155575</xdr:colOff>
      <xdr:row>98</xdr:row>
      <xdr:rowOff>113511</xdr:rowOff>
    </xdr:to>
    <xdr:sp macro="" textlink="">
      <xdr:nvSpPr>
        <xdr:cNvPr id="475" name="円/楕円 474"/>
        <xdr:cNvSpPr/>
      </xdr:nvSpPr>
      <xdr:spPr>
        <a:xfrm>
          <a:off x="6921500" y="168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104638</xdr:rowOff>
    </xdr:from>
    <xdr:ext cx="534377" cy="259045"/>
    <xdr:sp macro="" textlink="">
      <xdr:nvSpPr>
        <xdr:cNvPr id="476" name="テキスト ボックス 475"/>
        <xdr:cNvSpPr txBox="1"/>
      </xdr:nvSpPr>
      <xdr:spPr>
        <a:xfrm>
          <a:off x="6705111" y="1690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49022</xdr:rowOff>
    </xdr:from>
    <xdr:to>
      <xdr:col>23</xdr:col>
      <xdr:colOff>517525</xdr:colOff>
      <xdr:row>37</xdr:row>
      <xdr:rowOff>143129</xdr:rowOff>
    </xdr:to>
    <xdr:cxnSp macro="">
      <xdr:nvCxnSpPr>
        <xdr:cNvPr id="504" name="直線コネクタ 503"/>
        <xdr:cNvCxnSpPr/>
      </xdr:nvCxnSpPr>
      <xdr:spPr>
        <a:xfrm flipV="1">
          <a:off x="15481300" y="6392672"/>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5"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143129</xdr:rowOff>
    </xdr:from>
    <xdr:to>
      <xdr:col>22</xdr:col>
      <xdr:colOff>365125</xdr:colOff>
      <xdr:row>38</xdr:row>
      <xdr:rowOff>10414</xdr:rowOff>
    </xdr:to>
    <xdr:cxnSp macro="">
      <xdr:nvCxnSpPr>
        <xdr:cNvPr id="507" name="直線コネクタ 506"/>
        <xdr:cNvCxnSpPr/>
      </xdr:nvCxnSpPr>
      <xdr:spPr>
        <a:xfrm flipV="1">
          <a:off x="14592300" y="6486779"/>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9" name="テキスト ボックス 508"/>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27305</xdr:rowOff>
    </xdr:from>
    <xdr:to>
      <xdr:col>21</xdr:col>
      <xdr:colOff>161925</xdr:colOff>
      <xdr:row>38</xdr:row>
      <xdr:rowOff>10414</xdr:rowOff>
    </xdr:to>
    <xdr:cxnSp macro="">
      <xdr:nvCxnSpPr>
        <xdr:cNvPr id="510" name="直線コネクタ 509"/>
        <xdr:cNvCxnSpPr/>
      </xdr:nvCxnSpPr>
      <xdr:spPr>
        <a:xfrm>
          <a:off x="13703300" y="6370955"/>
          <a:ext cx="889000" cy="1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2" name="テキスト ボックス 511"/>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109220</xdr:rowOff>
    </xdr:from>
    <xdr:to>
      <xdr:col>19</xdr:col>
      <xdr:colOff>644525</xdr:colOff>
      <xdr:row>37</xdr:row>
      <xdr:rowOff>27305</xdr:rowOff>
    </xdr:to>
    <xdr:cxnSp macro="">
      <xdr:nvCxnSpPr>
        <xdr:cNvPr id="513" name="直線コネクタ 512"/>
        <xdr:cNvCxnSpPr/>
      </xdr:nvCxnSpPr>
      <xdr:spPr>
        <a:xfrm>
          <a:off x="12814300" y="62814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5" name="テキスト ボックス 514"/>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16654</xdr:rowOff>
    </xdr:from>
    <xdr:ext cx="534377" cy="259045"/>
    <xdr:sp macro="" textlink="">
      <xdr:nvSpPr>
        <xdr:cNvPr id="517" name="テキスト ボックス 516"/>
        <xdr:cNvSpPr txBox="1"/>
      </xdr:nvSpPr>
      <xdr:spPr>
        <a:xfrm>
          <a:off x="12547111" y="58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169672</xdr:rowOff>
    </xdr:from>
    <xdr:to>
      <xdr:col>23</xdr:col>
      <xdr:colOff>568325</xdr:colOff>
      <xdr:row>37</xdr:row>
      <xdr:rowOff>99822</xdr:rowOff>
    </xdr:to>
    <xdr:sp macro="" textlink="">
      <xdr:nvSpPr>
        <xdr:cNvPr id="523" name="円/楕円 522"/>
        <xdr:cNvSpPr/>
      </xdr:nvSpPr>
      <xdr:spPr>
        <a:xfrm>
          <a:off x="162687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148099</xdr:rowOff>
    </xdr:from>
    <xdr:ext cx="534377" cy="259045"/>
    <xdr:sp macro="" textlink="">
      <xdr:nvSpPr>
        <xdr:cNvPr id="524" name="警察費該当値テキスト"/>
        <xdr:cNvSpPr txBox="1"/>
      </xdr:nvSpPr>
      <xdr:spPr>
        <a:xfrm>
          <a:off x="16370300" y="6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92329</xdr:rowOff>
    </xdr:from>
    <xdr:to>
      <xdr:col>22</xdr:col>
      <xdr:colOff>415925</xdr:colOff>
      <xdr:row>38</xdr:row>
      <xdr:rowOff>22479</xdr:rowOff>
    </xdr:to>
    <xdr:sp macro="" textlink="">
      <xdr:nvSpPr>
        <xdr:cNvPr id="525" name="円/楕円 524"/>
        <xdr:cNvSpPr/>
      </xdr:nvSpPr>
      <xdr:spPr>
        <a:xfrm>
          <a:off x="15430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13606</xdr:rowOff>
    </xdr:from>
    <xdr:ext cx="534377" cy="259045"/>
    <xdr:sp macro="" textlink="">
      <xdr:nvSpPr>
        <xdr:cNvPr id="526" name="テキスト ボックス 525"/>
        <xdr:cNvSpPr txBox="1"/>
      </xdr:nvSpPr>
      <xdr:spPr>
        <a:xfrm>
          <a:off x="152014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131064</xdr:rowOff>
    </xdr:from>
    <xdr:to>
      <xdr:col>21</xdr:col>
      <xdr:colOff>212725</xdr:colOff>
      <xdr:row>38</xdr:row>
      <xdr:rowOff>61214</xdr:rowOff>
    </xdr:to>
    <xdr:sp macro="" textlink="">
      <xdr:nvSpPr>
        <xdr:cNvPr id="527" name="円/楕円 526"/>
        <xdr:cNvSpPr/>
      </xdr:nvSpPr>
      <xdr:spPr>
        <a:xfrm>
          <a:off x="14541500" y="64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52341</xdr:rowOff>
    </xdr:from>
    <xdr:ext cx="534377" cy="259045"/>
    <xdr:sp macro="" textlink="">
      <xdr:nvSpPr>
        <xdr:cNvPr id="528" name="テキスト ボックス 527"/>
        <xdr:cNvSpPr txBox="1"/>
      </xdr:nvSpPr>
      <xdr:spPr>
        <a:xfrm>
          <a:off x="14325111" y="65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147955</xdr:rowOff>
    </xdr:from>
    <xdr:to>
      <xdr:col>20</xdr:col>
      <xdr:colOff>9525</xdr:colOff>
      <xdr:row>37</xdr:row>
      <xdr:rowOff>78105</xdr:rowOff>
    </xdr:to>
    <xdr:sp macro="" textlink="">
      <xdr:nvSpPr>
        <xdr:cNvPr id="529" name="円/楕円 528"/>
        <xdr:cNvSpPr/>
      </xdr:nvSpPr>
      <xdr:spPr>
        <a:xfrm>
          <a:off x="13652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69232</xdr:rowOff>
    </xdr:from>
    <xdr:ext cx="534377" cy="259045"/>
    <xdr:sp macro="" textlink="">
      <xdr:nvSpPr>
        <xdr:cNvPr id="530" name="テキスト ボックス 529"/>
        <xdr:cNvSpPr txBox="1"/>
      </xdr:nvSpPr>
      <xdr:spPr>
        <a:xfrm>
          <a:off x="13436111" y="64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58420</xdr:rowOff>
    </xdr:from>
    <xdr:to>
      <xdr:col>18</xdr:col>
      <xdr:colOff>492125</xdr:colOff>
      <xdr:row>36</xdr:row>
      <xdr:rowOff>160020</xdr:rowOff>
    </xdr:to>
    <xdr:sp macro="" textlink="">
      <xdr:nvSpPr>
        <xdr:cNvPr id="531" name="円/楕円 530"/>
        <xdr:cNvSpPr/>
      </xdr:nvSpPr>
      <xdr:spPr>
        <a:xfrm>
          <a:off x="12763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151147</xdr:rowOff>
    </xdr:from>
    <xdr:ext cx="534377" cy="259045"/>
    <xdr:sp macro="" textlink="">
      <xdr:nvSpPr>
        <xdr:cNvPr id="532" name="テキスト ボックス 531"/>
        <xdr:cNvSpPr txBox="1"/>
      </xdr:nvSpPr>
      <xdr:spPr>
        <a:xfrm>
          <a:off x="12547111" y="6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23274</xdr:rowOff>
    </xdr:from>
    <xdr:to>
      <xdr:col>23</xdr:col>
      <xdr:colOff>517525</xdr:colOff>
      <xdr:row>58</xdr:row>
      <xdr:rowOff>62913</xdr:rowOff>
    </xdr:to>
    <xdr:cxnSp macro="">
      <xdr:nvCxnSpPr>
        <xdr:cNvPr id="558" name="直線コネクタ 557"/>
        <xdr:cNvCxnSpPr/>
      </xdr:nvCxnSpPr>
      <xdr:spPr>
        <a:xfrm flipV="1">
          <a:off x="15481300" y="9967374"/>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163829</xdr:rowOff>
    </xdr:from>
    <xdr:ext cx="534377" cy="259045"/>
    <xdr:sp macro="" textlink="">
      <xdr:nvSpPr>
        <xdr:cNvPr id="559" name="教育費平均値テキスト"/>
        <xdr:cNvSpPr txBox="1"/>
      </xdr:nvSpPr>
      <xdr:spPr>
        <a:xfrm>
          <a:off x="16370300" y="9422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62913</xdr:rowOff>
    </xdr:from>
    <xdr:to>
      <xdr:col>22</xdr:col>
      <xdr:colOff>365125</xdr:colOff>
      <xdr:row>58</xdr:row>
      <xdr:rowOff>84424</xdr:rowOff>
    </xdr:to>
    <xdr:cxnSp macro="">
      <xdr:nvCxnSpPr>
        <xdr:cNvPr id="561" name="直線コネクタ 560"/>
        <xdr:cNvCxnSpPr/>
      </xdr:nvCxnSpPr>
      <xdr:spPr>
        <a:xfrm flipV="1">
          <a:off x="14592300" y="10007013"/>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129349</xdr:rowOff>
    </xdr:from>
    <xdr:ext cx="534377" cy="259045"/>
    <xdr:sp macro="" textlink="">
      <xdr:nvSpPr>
        <xdr:cNvPr id="563" name="テキスト ボックス 562"/>
        <xdr:cNvSpPr txBox="1"/>
      </xdr:nvSpPr>
      <xdr:spPr>
        <a:xfrm>
          <a:off x="15201411" y="93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12964</xdr:rowOff>
    </xdr:from>
    <xdr:to>
      <xdr:col>21</xdr:col>
      <xdr:colOff>161925</xdr:colOff>
      <xdr:row>58</xdr:row>
      <xdr:rowOff>84424</xdr:rowOff>
    </xdr:to>
    <xdr:cxnSp macro="">
      <xdr:nvCxnSpPr>
        <xdr:cNvPr id="564" name="直線コネクタ 563"/>
        <xdr:cNvCxnSpPr/>
      </xdr:nvCxnSpPr>
      <xdr:spPr>
        <a:xfrm>
          <a:off x="13703300" y="9957064"/>
          <a:ext cx="889000" cy="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19026</xdr:rowOff>
    </xdr:from>
    <xdr:ext cx="534377" cy="259045"/>
    <xdr:sp macro="" textlink="">
      <xdr:nvSpPr>
        <xdr:cNvPr id="566" name="テキスト ボックス 565"/>
        <xdr:cNvSpPr txBox="1"/>
      </xdr:nvSpPr>
      <xdr:spPr>
        <a:xfrm>
          <a:off x="14325111" y="94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128224</xdr:rowOff>
    </xdr:from>
    <xdr:to>
      <xdr:col>19</xdr:col>
      <xdr:colOff>644525</xdr:colOff>
      <xdr:row>58</xdr:row>
      <xdr:rowOff>12964</xdr:rowOff>
    </xdr:to>
    <xdr:cxnSp macro="">
      <xdr:nvCxnSpPr>
        <xdr:cNvPr id="567" name="直線コネクタ 566"/>
        <xdr:cNvCxnSpPr/>
      </xdr:nvCxnSpPr>
      <xdr:spPr>
        <a:xfrm>
          <a:off x="12814300" y="9900874"/>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141716</xdr:rowOff>
    </xdr:from>
    <xdr:ext cx="534377" cy="259045"/>
    <xdr:sp macro="" textlink="">
      <xdr:nvSpPr>
        <xdr:cNvPr id="569" name="テキスト ボックス 568"/>
        <xdr:cNvSpPr txBox="1"/>
      </xdr:nvSpPr>
      <xdr:spPr>
        <a:xfrm>
          <a:off x="13436111" y="94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85915</xdr:rowOff>
    </xdr:from>
    <xdr:ext cx="534377" cy="259045"/>
    <xdr:sp macro="" textlink="">
      <xdr:nvSpPr>
        <xdr:cNvPr id="571" name="テキスト ボックス 570"/>
        <xdr:cNvSpPr txBox="1"/>
      </xdr:nvSpPr>
      <xdr:spPr>
        <a:xfrm>
          <a:off x="12547111" y="93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143924</xdr:rowOff>
    </xdr:from>
    <xdr:to>
      <xdr:col>23</xdr:col>
      <xdr:colOff>568325</xdr:colOff>
      <xdr:row>58</xdr:row>
      <xdr:rowOff>74074</xdr:rowOff>
    </xdr:to>
    <xdr:sp macro="" textlink="">
      <xdr:nvSpPr>
        <xdr:cNvPr id="577" name="円/楕円 576"/>
        <xdr:cNvSpPr/>
      </xdr:nvSpPr>
      <xdr:spPr>
        <a:xfrm>
          <a:off x="16268700" y="99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58851</xdr:rowOff>
    </xdr:from>
    <xdr:ext cx="534377" cy="259045"/>
    <xdr:sp macro="" textlink="">
      <xdr:nvSpPr>
        <xdr:cNvPr id="578" name="教育費該当値テキスト"/>
        <xdr:cNvSpPr txBox="1"/>
      </xdr:nvSpPr>
      <xdr:spPr>
        <a:xfrm>
          <a:off x="16370300" y="98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12113</xdr:rowOff>
    </xdr:from>
    <xdr:to>
      <xdr:col>22</xdr:col>
      <xdr:colOff>415925</xdr:colOff>
      <xdr:row>58</xdr:row>
      <xdr:rowOff>113713</xdr:rowOff>
    </xdr:to>
    <xdr:sp macro="" textlink="">
      <xdr:nvSpPr>
        <xdr:cNvPr id="579" name="円/楕円 578"/>
        <xdr:cNvSpPr/>
      </xdr:nvSpPr>
      <xdr:spPr>
        <a:xfrm>
          <a:off x="15430500" y="99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58</xdr:row>
      <xdr:rowOff>104840</xdr:rowOff>
    </xdr:from>
    <xdr:ext cx="534377" cy="259045"/>
    <xdr:sp macro="" textlink="">
      <xdr:nvSpPr>
        <xdr:cNvPr id="580" name="テキスト ボックス 579"/>
        <xdr:cNvSpPr txBox="1"/>
      </xdr:nvSpPr>
      <xdr:spPr>
        <a:xfrm>
          <a:off x="15201411" y="100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33624</xdr:rowOff>
    </xdr:from>
    <xdr:to>
      <xdr:col>21</xdr:col>
      <xdr:colOff>212725</xdr:colOff>
      <xdr:row>58</xdr:row>
      <xdr:rowOff>135224</xdr:rowOff>
    </xdr:to>
    <xdr:sp macro="" textlink="">
      <xdr:nvSpPr>
        <xdr:cNvPr id="581" name="円/楕円 580"/>
        <xdr:cNvSpPr/>
      </xdr:nvSpPr>
      <xdr:spPr>
        <a:xfrm>
          <a:off x="14541500" y="99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126351</xdr:rowOff>
    </xdr:from>
    <xdr:ext cx="534377" cy="259045"/>
    <xdr:sp macro="" textlink="">
      <xdr:nvSpPr>
        <xdr:cNvPr id="582" name="テキスト ボックス 581"/>
        <xdr:cNvSpPr txBox="1"/>
      </xdr:nvSpPr>
      <xdr:spPr>
        <a:xfrm>
          <a:off x="14325111" y="100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133614</xdr:rowOff>
    </xdr:from>
    <xdr:to>
      <xdr:col>20</xdr:col>
      <xdr:colOff>9525</xdr:colOff>
      <xdr:row>58</xdr:row>
      <xdr:rowOff>63764</xdr:rowOff>
    </xdr:to>
    <xdr:sp macro="" textlink="">
      <xdr:nvSpPr>
        <xdr:cNvPr id="583" name="円/楕円 582"/>
        <xdr:cNvSpPr/>
      </xdr:nvSpPr>
      <xdr:spPr>
        <a:xfrm>
          <a:off x="13652500" y="99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54891</xdr:rowOff>
    </xdr:from>
    <xdr:ext cx="534377" cy="259045"/>
    <xdr:sp macro="" textlink="">
      <xdr:nvSpPr>
        <xdr:cNvPr id="584" name="テキスト ボックス 583"/>
        <xdr:cNvSpPr txBox="1"/>
      </xdr:nvSpPr>
      <xdr:spPr>
        <a:xfrm>
          <a:off x="13436111" y="999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77424</xdr:rowOff>
    </xdr:from>
    <xdr:to>
      <xdr:col>18</xdr:col>
      <xdr:colOff>492125</xdr:colOff>
      <xdr:row>58</xdr:row>
      <xdr:rowOff>7574</xdr:rowOff>
    </xdr:to>
    <xdr:sp macro="" textlink="">
      <xdr:nvSpPr>
        <xdr:cNvPr id="585" name="円/楕円 584"/>
        <xdr:cNvSpPr/>
      </xdr:nvSpPr>
      <xdr:spPr>
        <a:xfrm>
          <a:off x="12763500" y="98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170151</xdr:rowOff>
    </xdr:from>
    <xdr:ext cx="534377" cy="259045"/>
    <xdr:sp macro="" textlink="">
      <xdr:nvSpPr>
        <xdr:cNvPr id="586" name="テキスト ボックス 585"/>
        <xdr:cNvSpPr txBox="1"/>
      </xdr:nvSpPr>
      <xdr:spPr>
        <a:xfrm>
          <a:off x="12547111" y="994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138602</xdr:rowOff>
    </xdr:from>
    <xdr:to>
      <xdr:col>23</xdr:col>
      <xdr:colOff>517525</xdr:colOff>
      <xdr:row>78</xdr:row>
      <xdr:rowOff>139540</xdr:rowOff>
    </xdr:to>
    <xdr:cxnSp macro="">
      <xdr:nvCxnSpPr>
        <xdr:cNvPr id="611" name="直線コネクタ 610"/>
        <xdr:cNvCxnSpPr/>
      </xdr:nvCxnSpPr>
      <xdr:spPr>
        <a:xfrm flipV="1">
          <a:off x="15481300" y="13511702"/>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139472</xdr:rowOff>
    </xdr:from>
    <xdr:to>
      <xdr:col>22</xdr:col>
      <xdr:colOff>365125</xdr:colOff>
      <xdr:row>78</xdr:row>
      <xdr:rowOff>139540</xdr:rowOff>
    </xdr:to>
    <xdr:cxnSp macro="">
      <xdr:nvCxnSpPr>
        <xdr:cNvPr id="614" name="直線コネクタ 613"/>
        <xdr:cNvCxnSpPr/>
      </xdr:nvCxnSpPr>
      <xdr:spPr>
        <a:xfrm>
          <a:off x="14592300" y="13512572"/>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139015</xdr:rowOff>
    </xdr:from>
    <xdr:to>
      <xdr:col>21</xdr:col>
      <xdr:colOff>161925</xdr:colOff>
      <xdr:row>78</xdr:row>
      <xdr:rowOff>139472</xdr:rowOff>
    </xdr:to>
    <xdr:cxnSp macro="">
      <xdr:nvCxnSpPr>
        <xdr:cNvPr id="617" name="直線コネクタ 616"/>
        <xdr:cNvCxnSpPr/>
      </xdr:nvCxnSpPr>
      <xdr:spPr>
        <a:xfrm>
          <a:off x="13703300" y="1351211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138466</xdr:rowOff>
    </xdr:from>
    <xdr:to>
      <xdr:col>19</xdr:col>
      <xdr:colOff>644525</xdr:colOff>
      <xdr:row>78</xdr:row>
      <xdr:rowOff>139015</xdr:rowOff>
    </xdr:to>
    <xdr:cxnSp macro="">
      <xdr:nvCxnSpPr>
        <xdr:cNvPr id="620" name="直線コネクタ 619"/>
        <xdr:cNvCxnSpPr/>
      </xdr:nvCxnSpPr>
      <xdr:spPr>
        <a:xfrm>
          <a:off x="12814300" y="1351156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24" name="テキスト ボックス 623"/>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87802</xdr:rowOff>
    </xdr:from>
    <xdr:to>
      <xdr:col>23</xdr:col>
      <xdr:colOff>568325</xdr:colOff>
      <xdr:row>79</xdr:row>
      <xdr:rowOff>17952</xdr:rowOff>
    </xdr:to>
    <xdr:sp macro="" textlink="">
      <xdr:nvSpPr>
        <xdr:cNvPr id="630" name="円/楕円 629"/>
        <xdr:cNvSpPr/>
      </xdr:nvSpPr>
      <xdr:spPr>
        <a:xfrm>
          <a:off x="162687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2729</xdr:rowOff>
    </xdr:from>
    <xdr:ext cx="313932" cy="259045"/>
    <xdr:sp macro="" textlink="">
      <xdr:nvSpPr>
        <xdr:cNvPr id="631" name="災害復旧費該当値テキスト"/>
        <xdr:cNvSpPr txBox="1"/>
      </xdr:nvSpPr>
      <xdr:spPr>
        <a:xfrm>
          <a:off x="16370300" y="13375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88740</xdr:rowOff>
    </xdr:from>
    <xdr:to>
      <xdr:col>22</xdr:col>
      <xdr:colOff>415925</xdr:colOff>
      <xdr:row>79</xdr:row>
      <xdr:rowOff>18890</xdr:rowOff>
    </xdr:to>
    <xdr:sp macro="" textlink="">
      <xdr:nvSpPr>
        <xdr:cNvPr id="632" name="円/楕円 631"/>
        <xdr:cNvSpPr/>
      </xdr:nvSpPr>
      <xdr:spPr>
        <a:xfrm>
          <a:off x="15430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79</xdr:row>
      <xdr:rowOff>10017</xdr:rowOff>
    </xdr:from>
    <xdr:ext cx="249299" cy="259045"/>
    <xdr:sp macro="" textlink="">
      <xdr:nvSpPr>
        <xdr:cNvPr id="633" name="テキスト ボックス 632"/>
        <xdr:cNvSpPr txBox="1"/>
      </xdr:nvSpPr>
      <xdr:spPr>
        <a:xfrm>
          <a:off x="15343949" y="13554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88672</xdr:rowOff>
    </xdr:from>
    <xdr:to>
      <xdr:col>21</xdr:col>
      <xdr:colOff>212725</xdr:colOff>
      <xdr:row>79</xdr:row>
      <xdr:rowOff>18822</xdr:rowOff>
    </xdr:to>
    <xdr:sp macro="" textlink="">
      <xdr:nvSpPr>
        <xdr:cNvPr id="634" name="円/楕円 633"/>
        <xdr:cNvSpPr/>
      </xdr:nvSpPr>
      <xdr:spPr>
        <a:xfrm>
          <a:off x="14541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9949</xdr:rowOff>
    </xdr:from>
    <xdr:ext cx="313932" cy="259045"/>
    <xdr:sp macro="" textlink="">
      <xdr:nvSpPr>
        <xdr:cNvPr id="635" name="テキスト ボックス 634"/>
        <xdr:cNvSpPr txBox="1"/>
      </xdr:nvSpPr>
      <xdr:spPr>
        <a:xfrm>
          <a:off x="14435333" y="13554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88215</xdr:rowOff>
    </xdr:from>
    <xdr:to>
      <xdr:col>20</xdr:col>
      <xdr:colOff>9525</xdr:colOff>
      <xdr:row>79</xdr:row>
      <xdr:rowOff>18365</xdr:rowOff>
    </xdr:to>
    <xdr:sp macro="" textlink="">
      <xdr:nvSpPr>
        <xdr:cNvPr id="636" name="円/楕円 635"/>
        <xdr:cNvSpPr/>
      </xdr:nvSpPr>
      <xdr:spPr>
        <a:xfrm>
          <a:off x="13652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9492</xdr:rowOff>
    </xdr:from>
    <xdr:ext cx="313932" cy="259045"/>
    <xdr:sp macro="" textlink="">
      <xdr:nvSpPr>
        <xdr:cNvPr id="637" name="テキスト ボックス 636"/>
        <xdr:cNvSpPr txBox="1"/>
      </xdr:nvSpPr>
      <xdr:spPr>
        <a:xfrm>
          <a:off x="13546333" y="13554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87666</xdr:rowOff>
    </xdr:from>
    <xdr:to>
      <xdr:col>18</xdr:col>
      <xdr:colOff>492125</xdr:colOff>
      <xdr:row>79</xdr:row>
      <xdr:rowOff>17816</xdr:rowOff>
    </xdr:to>
    <xdr:sp macro="" textlink="">
      <xdr:nvSpPr>
        <xdr:cNvPr id="638" name="円/楕円 637"/>
        <xdr:cNvSpPr/>
      </xdr:nvSpPr>
      <xdr:spPr>
        <a:xfrm>
          <a:off x="12763500" y="134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8943</xdr:rowOff>
    </xdr:from>
    <xdr:ext cx="313932" cy="259045"/>
    <xdr:sp macro="" textlink="">
      <xdr:nvSpPr>
        <xdr:cNvPr id="639" name="テキスト ボックス 638"/>
        <xdr:cNvSpPr txBox="1"/>
      </xdr:nvSpPr>
      <xdr:spPr>
        <a:xfrm>
          <a:off x="12657333" y="13553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0" name="テキスト ボックス 64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2" name="テキスト ボックス 65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4" name="テキスト ボックス 65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6" name="テキスト ボックス 65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32781</xdr:rowOff>
    </xdr:from>
    <xdr:to>
      <xdr:col>23</xdr:col>
      <xdr:colOff>516889</xdr:colOff>
      <xdr:row>97</xdr:row>
      <xdr:rowOff>58644</xdr:rowOff>
    </xdr:to>
    <xdr:cxnSp macro="">
      <xdr:nvCxnSpPr>
        <xdr:cNvPr id="664" name="直線コネクタ 663"/>
        <xdr:cNvCxnSpPr/>
      </xdr:nvCxnSpPr>
      <xdr:spPr>
        <a:xfrm flipV="1">
          <a:off x="16317595" y="15634731"/>
          <a:ext cx="1269" cy="105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62471</xdr:rowOff>
    </xdr:from>
    <xdr:ext cx="534377" cy="259045"/>
    <xdr:sp macro="" textlink="">
      <xdr:nvSpPr>
        <xdr:cNvPr id="665" name="公債費最小値テキスト"/>
        <xdr:cNvSpPr txBox="1"/>
      </xdr:nvSpPr>
      <xdr:spPr>
        <a:xfrm>
          <a:off x="16370300" y="166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97</xdr:row>
      <xdr:rowOff>58644</xdr:rowOff>
    </xdr:from>
    <xdr:to>
      <xdr:col>23</xdr:col>
      <xdr:colOff>606425</xdr:colOff>
      <xdr:row>97</xdr:row>
      <xdr:rowOff>58644</xdr:rowOff>
    </xdr:to>
    <xdr:cxnSp macro="">
      <xdr:nvCxnSpPr>
        <xdr:cNvPr id="666" name="直線コネクタ 665"/>
        <xdr:cNvCxnSpPr/>
      </xdr:nvCxnSpPr>
      <xdr:spPr>
        <a:xfrm>
          <a:off x="16230600" y="1668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150908</xdr:rowOff>
    </xdr:from>
    <xdr:ext cx="534377" cy="259045"/>
    <xdr:sp macro="" textlink="">
      <xdr:nvSpPr>
        <xdr:cNvPr id="667" name="公債費最大値テキスト"/>
        <xdr:cNvSpPr txBox="1"/>
      </xdr:nvSpPr>
      <xdr:spPr>
        <a:xfrm>
          <a:off x="16370300" y="154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32781</xdr:rowOff>
    </xdr:from>
    <xdr:to>
      <xdr:col>23</xdr:col>
      <xdr:colOff>606425</xdr:colOff>
      <xdr:row>91</xdr:row>
      <xdr:rowOff>32781</xdr:rowOff>
    </xdr:to>
    <xdr:cxnSp macro="">
      <xdr:nvCxnSpPr>
        <xdr:cNvPr id="668" name="直線コネクタ 667"/>
        <xdr:cNvCxnSpPr/>
      </xdr:nvCxnSpPr>
      <xdr:spPr>
        <a:xfrm>
          <a:off x="16230600" y="1563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15636</xdr:rowOff>
    </xdr:from>
    <xdr:to>
      <xdr:col>23</xdr:col>
      <xdr:colOff>517525</xdr:colOff>
      <xdr:row>97</xdr:row>
      <xdr:rowOff>25530</xdr:rowOff>
    </xdr:to>
    <xdr:cxnSp macro="">
      <xdr:nvCxnSpPr>
        <xdr:cNvPr id="669" name="直線コネクタ 668"/>
        <xdr:cNvCxnSpPr/>
      </xdr:nvCxnSpPr>
      <xdr:spPr>
        <a:xfrm flipV="1">
          <a:off x="15481300" y="16646286"/>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77226</xdr:rowOff>
    </xdr:from>
    <xdr:ext cx="534377" cy="259045"/>
    <xdr:sp macro="" textlink="">
      <xdr:nvSpPr>
        <xdr:cNvPr id="670" name="公債費平均値テキスト"/>
        <xdr:cNvSpPr txBox="1"/>
      </xdr:nvSpPr>
      <xdr:spPr>
        <a:xfrm>
          <a:off x="16370300" y="1602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54349</xdr:rowOff>
    </xdr:from>
    <xdr:to>
      <xdr:col>23</xdr:col>
      <xdr:colOff>568325</xdr:colOff>
      <xdr:row>94</xdr:row>
      <xdr:rowOff>155949</xdr:rowOff>
    </xdr:to>
    <xdr:sp macro="" textlink="">
      <xdr:nvSpPr>
        <xdr:cNvPr id="671" name="フローチャート : 判断 670"/>
        <xdr:cNvSpPr/>
      </xdr:nvSpPr>
      <xdr:spPr>
        <a:xfrm>
          <a:off x="16268700" y="1617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25530</xdr:rowOff>
    </xdr:from>
    <xdr:to>
      <xdr:col>22</xdr:col>
      <xdr:colOff>365125</xdr:colOff>
      <xdr:row>97</xdr:row>
      <xdr:rowOff>120563</xdr:rowOff>
    </xdr:to>
    <xdr:cxnSp macro="">
      <xdr:nvCxnSpPr>
        <xdr:cNvPr id="672" name="直線コネクタ 671"/>
        <xdr:cNvCxnSpPr/>
      </xdr:nvCxnSpPr>
      <xdr:spPr>
        <a:xfrm flipV="1">
          <a:off x="14592300" y="16656180"/>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69991</xdr:rowOff>
    </xdr:from>
    <xdr:to>
      <xdr:col>22</xdr:col>
      <xdr:colOff>415925</xdr:colOff>
      <xdr:row>95</xdr:row>
      <xdr:rowOff>141</xdr:rowOff>
    </xdr:to>
    <xdr:sp macro="" textlink="">
      <xdr:nvSpPr>
        <xdr:cNvPr id="673" name="フローチャート : 判断 672"/>
        <xdr:cNvSpPr/>
      </xdr:nvSpPr>
      <xdr:spPr>
        <a:xfrm>
          <a:off x="15430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16668</xdr:rowOff>
    </xdr:from>
    <xdr:ext cx="534377" cy="259045"/>
    <xdr:sp macro="" textlink="">
      <xdr:nvSpPr>
        <xdr:cNvPr id="674" name="テキスト ボックス 673"/>
        <xdr:cNvSpPr txBox="1"/>
      </xdr:nvSpPr>
      <xdr:spPr>
        <a:xfrm>
          <a:off x="15201411" y="15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120563</xdr:rowOff>
    </xdr:from>
    <xdr:to>
      <xdr:col>21</xdr:col>
      <xdr:colOff>161925</xdr:colOff>
      <xdr:row>98</xdr:row>
      <xdr:rowOff>65798</xdr:rowOff>
    </xdr:to>
    <xdr:cxnSp macro="">
      <xdr:nvCxnSpPr>
        <xdr:cNvPr id="675" name="直線コネクタ 674"/>
        <xdr:cNvCxnSpPr/>
      </xdr:nvCxnSpPr>
      <xdr:spPr>
        <a:xfrm flipV="1">
          <a:off x="13703300" y="16751213"/>
          <a:ext cx="889000" cy="1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94124</xdr:rowOff>
    </xdr:from>
    <xdr:to>
      <xdr:col>21</xdr:col>
      <xdr:colOff>212725</xdr:colOff>
      <xdr:row>95</xdr:row>
      <xdr:rowOff>24274</xdr:rowOff>
    </xdr:to>
    <xdr:sp macro="" textlink="">
      <xdr:nvSpPr>
        <xdr:cNvPr id="676" name="フローチャート : 判断 675"/>
        <xdr:cNvSpPr/>
      </xdr:nvSpPr>
      <xdr:spPr>
        <a:xfrm>
          <a:off x="14541500" y="1621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40801</xdr:rowOff>
    </xdr:from>
    <xdr:ext cx="534377" cy="259045"/>
    <xdr:sp macro="" textlink="">
      <xdr:nvSpPr>
        <xdr:cNvPr id="677" name="テキスト ボックス 676"/>
        <xdr:cNvSpPr txBox="1"/>
      </xdr:nvSpPr>
      <xdr:spPr>
        <a:xfrm>
          <a:off x="14325111" y="159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65798</xdr:rowOff>
    </xdr:from>
    <xdr:to>
      <xdr:col>19</xdr:col>
      <xdr:colOff>644525</xdr:colOff>
      <xdr:row>98</xdr:row>
      <xdr:rowOff>67723</xdr:rowOff>
    </xdr:to>
    <xdr:cxnSp macro="">
      <xdr:nvCxnSpPr>
        <xdr:cNvPr id="678" name="直線コネクタ 677"/>
        <xdr:cNvCxnSpPr/>
      </xdr:nvCxnSpPr>
      <xdr:spPr>
        <a:xfrm flipV="1">
          <a:off x="12814300" y="16867898"/>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41514</xdr:rowOff>
    </xdr:from>
    <xdr:to>
      <xdr:col>20</xdr:col>
      <xdr:colOff>9525</xdr:colOff>
      <xdr:row>95</xdr:row>
      <xdr:rowOff>143114</xdr:rowOff>
    </xdr:to>
    <xdr:sp macro="" textlink="">
      <xdr:nvSpPr>
        <xdr:cNvPr id="679" name="フローチャート : 判断 678"/>
        <xdr:cNvSpPr/>
      </xdr:nvSpPr>
      <xdr:spPr>
        <a:xfrm>
          <a:off x="13652500" y="1632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159641</xdr:rowOff>
    </xdr:from>
    <xdr:ext cx="534377" cy="259045"/>
    <xdr:sp macro="" textlink="">
      <xdr:nvSpPr>
        <xdr:cNvPr id="680" name="テキスト ボックス 679"/>
        <xdr:cNvSpPr txBox="1"/>
      </xdr:nvSpPr>
      <xdr:spPr>
        <a:xfrm>
          <a:off x="13436111" y="161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51671</xdr:rowOff>
    </xdr:from>
    <xdr:to>
      <xdr:col>18</xdr:col>
      <xdr:colOff>492125</xdr:colOff>
      <xdr:row>95</xdr:row>
      <xdr:rowOff>153271</xdr:rowOff>
    </xdr:to>
    <xdr:sp macro="" textlink="">
      <xdr:nvSpPr>
        <xdr:cNvPr id="681" name="フローチャート : 判断 680"/>
        <xdr:cNvSpPr/>
      </xdr:nvSpPr>
      <xdr:spPr>
        <a:xfrm>
          <a:off x="12763500" y="163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169798</xdr:rowOff>
    </xdr:from>
    <xdr:ext cx="534377" cy="259045"/>
    <xdr:sp macro="" textlink="">
      <xdr:nvSpPr>
        <xdr:cNvPr id="682" name="テキスト ボックス 681"/>
        <xdr:cNvSpPr txBox="1"/>
      </xdr:nvSpPr>
      <xdr:spPr>
        <a:xfrm>
          <a:off x="12547111" y="161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136286</xdr:rowOff>
    </xdr:from>
    <xdr:to>
      <xdr:col>23</xdr:col>
      <xdr:colOff>568325</xdr:colOff>
      <xdr:row>97</xdr:row>
      <xdr:rowOff>66436</xdr:rowOff>
    </xdr:to>
    <xdr:sp macro="" textlink="">
      <xdr:nvSpPr>
        <xdr:cNvPr id="688" name="円/楕円 687"/>
        <xdr:cNvSpPr/>
      </xdr:nvSpPr>
      <xdr:spPr>
        <a:xfrm>
          <a:off x="16268700" y="165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51213</xdr:rowOff>
    </xdr:from>
    <xdr:ext cx="534377" cy="259045"/>
    <xdr:sp macro="" textlink="">
      <xdr:nvSpPr>
        <xdr:cNvPr id="689" name="公債費該当値テキスト"/>
        <xdr:cNvSpPr txBox="1"/>
      </xdr:nvSpPr>
      <xdr:spPr>
        <a:xfrm>
          <a:off x="16370300" y="165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146180</xdr:rowOff>
    </xdr:from>
    <xdr:to>
      <xdr:col>22</xdr:col>
      <xdr:colOff>415925</xdr:colOff>
      <xdr:row>97</xdr:row>
      <xdr:rowOff>76330</xdr:rowOff>
    </xdr:to>
    <xdr:sp macro="" textlink="">
      <xdr:nvSpPr>
        <xdr:cNvPr id="690" name="円/楕円 689"/>
        <xdr:cNvSpPr/>
      </xdr:nvSpPr>
      <xdr:spPr>
        <a:xfrm>
          <a:off x="15430500" y="166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67457</xdr:rowOff>
    </xdr:from>
    <xdr:ext cx="534377" cy="259045"/>
    <xdr:sp macro="" textlink="">
      <xdr:nvSpPr>
        <xdr:cNvPr id="691" name="テキスト ボックス 690"/>
        <xdr:cNvSpPr txBox="1"/>
      </xdr:nvSpPr>
      <xdr:spPr>
        <a:xfrm>
          <a:off x="15201411" y="166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69763</xdr:rowOff>
    </xdr:from>
    <xdr:to>
      <xdr:col>21</xdr:col>
      <xdr:colOff>212725</xdr:colOff>
      <xdr:row>97</xdr:row>
      <xdr:rowOff>171363</xdr:rowOff>
    </xdr:to>
    <xdr:sp macro="" textlink="">
      <xdr:nvSpPr>
        <xdr:cNvPr id="692" name="円/楕円 691"/>
        <xdr:cNvSpPr/>
      </xdr:nvSpPr>
      <xdr:spPr>
        <a:xfrm>
          <a:off x="14541500" y="167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162490</xdr:rowOff>
    </xdr:from>
    <xdr:ext cx="534377" cy="259045"/>
    <xdr:sp macro="" textlink="">
      <xdr:nvSpPr>
        <xdr:cNvPr id="693" name="テキスト ボックス 692"/>
        <xdr:cNvSpPr txBox="1"/>
      </xdr:nvSpPr>
      <xdr:spPr>
        <a:xfrm>
          <a:off x="14325111" y="167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14998</xdr:rowOff>
    </xdr:from>
    <xdr:to>
      <xdr:col>20</xdr:col>
      <xdr:colOff>9525</xdr:colOff>
      <xdr:row>98</xdr:row>
      <xdr:rowOff>116598</xdr:rowOff>
    </xdr:to>
    <xdr:sp macro="" textlink="">
      <xdr:nvSpPr>
        <xdr:cNvPr id="694" name="円/楕円 693"/>
        <xdr:cNvSpPr/>
      </xdr:nvSpPr>
      <xdr:spPr>
        <a:xfrm>
          <a:off x="13652500" y="168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107725</xdr:rowOff>
    </xdr:from>
    <xdr:ext cx="534377" cy="259045"/>
    <xdr:sp macro="" textlink="">
      <xdr:nvSpPr>
        <xdr:cNvPr id="695" name="テキスト ボックス 694"/>
        <xdr:cNvSpPr txBox="1"/>
      </xdr:nvSpPr>
      <xdr:spPr>
        <a:xfrm>
          <a:off x="13436111" y="1690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16923</xdr:rowOff>
    </xdr:from>
    <xdr:to>
      <xdr:col>18</xdr:col>
      <xdr:colOff>492125</xdr:colOff>
      <xdr:row>98</xdr:row>
      <xdr:rowOff>118523</xdr:rowOff>
    </xdr:to>
    <xdr:sp macro="" textlink="">
      <xdr:nvSpPr>
        <xdr:cNvPr id="696" name="円/楕円 695"/>
        <xdr:cNvSpPr/>
      </xdr:nvSpPr>
      <xdr:spPr>
        <a:xfrm>
          <a:off x="12763500" y="168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109650</xdr:rowOff>
    </xdr:from>
    <xdr:ext cx="534377" cy="259045"/>
    <xdr:sp macro="" textlink="">
      <xdr:nvSpPr>
        <xdr:cNvPr id="697" name="テキスト ボックス 696"/>
        <xdr:cNvSpPr txBox="1"/>
      </xdr:nvSpPr>
      <xdr:spPr>
        <a:xfrm>
          <a:off x="12547111" y="169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9" name="テキスト ボックス 708"/>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11" name="テキスト ボックス 710"/>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3" name="テキスト ボックス 712"/>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5" name="テキスト ボックス 71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7" name="直線コネクタ 716"/>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8"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20"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21" name="直線コネクタ 720"/>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3"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4" name="フローチャート : 判断 72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6" name="フローチャート : 判断 725"/>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7" name="テキスト ボックス 726"/>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9" name="フローチャート : 判断 728"/>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30" name="テキスト ボックス 729"/>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2" name="フローチャート : 判断 731"/>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3" name="テキスト ボックス 73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4" name="フローチャート : 判断 733"/>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5" name="テキスト ボックス 734"/>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2"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4" name="テキスト ボックス 743"/>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8" name="テキスト ボックス 747"/>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2" name="正方形/長方形 75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3" name="正方形/長方形 75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4" name="正方形/長方形 75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5" name="正方形/長方形 75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1" name="フローチャート :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3" name="フローチャート :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4" name="テキスト ボックス 773"/>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6" name="フローチャート :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7" name="テキスト ボックス 77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9" name="フローチャート :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0" name="テキスト ボックス 77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1" name="フローチャート :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2" name="テキスト ボックス 78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円/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0" name="円/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1" name="テキスト ボックス 790"/>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2" name="円/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3" name="テキスト ボックス 79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4" name="円/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5" name="テキスト ボックス 79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円/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7" name="テキスト ボックス 79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ysClr val="windowText" lastClr="000000"/>
              </a:solidFill>
              <a:latin typeface="ＭＳ Ｐゴシック"/>
            </a:rPr>
            <a:t>　</a:t>
          </a:r>
          <a:r>
            <a:rPr lang="ja-JP" altLang="ja-JP" sz="1300" u="none">
              <a:solidFill>
                <a:sysClr val="windowText" lastClr="000000"/>
              </a:solidFill>
              <a:latin typeface="+mn-lt"/>
              <a:ea typeface="+mn-ea"/>
              <a:cs typeface="+mn-cs"/>
            </a:rPr>
            <a:t>　教育費</a:t>
          </a:r>
          <a:r>
            <a:rPr lang="ja-JP" altLang="en-US" sz="1300" u="none">
              <a:solidFill>
                <a:sysClr val="windowText" lastClr="000000"/>
              </a:solidFill>
              <a:latin typeface="+mn-lt"/>
              <a:ea typeface="+mn-ea"/>
              <a:cs typeface="+mn-cs"/>
            </a:rPr>
            <a:t>及び</a:t>
          </a:r>
          <a:r>
            <a:rPr lang="ja-JP" altLang="ja-JP" sz="1300" u="none">
              <a:solidFill>
                <a:sysClr val="windowText" lastClr="000000"/>
              </a:solidFill>
              <a:latin typeface="+mn-lt"/>
              <a:ea typeface="+mn-ea"/>
              <a:cs typeface="+mn-cs"/>
            </a:rPr>
            <a:t>警察費</a:t>
          </a:r>
          <a:r>
            <a:rPr lang="ja-JP" altLang="en-US" sz="1300" u="none">
              <a:solidFill>
                <a:sysClr val="windowText" lastClr="000000"/>
              </a:solidFill>
              <a:latin typeface="+mn-lt"/>
              <a:ea typeface="+mn-ea"/>
              <a:cs typeface="+mn-cs"/>
            </a:rPr>
            <a:t>については、</a:t>
          </a:r>
          <a:r>
            <a:rPr lang="ja-JP" altLang="ja-JP" sz="1300" u="none">
              <a:solidFill>
                <a:sysClr val="windowText" lastClr="000000"/>
              </a:solidFill>
              <a:latin typeface="+mn-lt"/>
              <a:ea typeface="+mn-ea"/>
              <a:cs typeface="+mn-cs"/>
            </a:rPr>
            <a:t>平成</a:t>
          </a:r>
          <a:r>
            <a:rPr lang="en-US" altLang="ja-JP" sz="1300" u="none">
              <a:solidFill>
                <a:sysClr val="windowText" lastClr="000000"/>
              </a:solidFill>
              <a:latin typeface="+mn-lt"/>
              <a:ea typeface="+mn-ea"/>
              <a:cs typeface="+mn-cs"/>
            </a:rPr>
            <a:t>25</a:t>
          </a:r>
          <a:r>
            <a:rPr lang="ja-JP" altLang="ja-JP" sz="1300" u="none">
              <a:solidFill>
                <a:sysClr val="windowText" lastClr="000000"/>
              </a:solidFill>
              <a:latin typeface="+mn-lt"/>
              <a:ea typeface="+mn-ea"/>
              <a:cs typeface="+mn-cs"/>
            </a:rPr>
            <a:t>、</a:t>
          </a:r>
          <a:r>
            <a:rPr lang="en-US" altLang="ja-JP" sz="1300" u="none">
              <a:solidFill>
                <a:sysClr val="windowText" lastClr="000000"/>
              </a:solidFill>
              <a:latin typeface="+mn-lt"/>
              <a:ea typeface="+mn-ea"/>
              <a:cs typeface="+mn-cs"/>
            </a:rPr>
            <a:t>26</a:t>
          </a:r>
          <a:r>
            <a:rPr lang="ja-JP" altLang="ja-JP" sz="1300" u="none">
              <a:solidFill>
                <a:sysClr val="windowText" lastClr="000000"/>
              </a:solidFill>
              <a:latin typeface="+mn-lt"/>
              <a:ea typeface="+mn-ea"/>
              <a:cs typeface="+mn-cs"/>
            </a:rPr>
            <a:t>年度に給与減額措置を実施し</a:t>
          </a:r>
          <a:r>
            <a:rPr lang="ja-JP" altLang="en-US" sz="1300" u="none">
              <a:solidFill>
                <a:sysClr val="windowText" lastClr="000000"/>
              </a:solidFill>
              <a:latin typeface="+mn-lt"/>
              <a:ea typeface="+mn-ea"/>
              <a:cs typeface="+mn-cs"/>
            </a:rPr>
            <a:t>たことから減少し</a:t>
          </a:r>
          <a:r>
            <a:rPr lang="ja-JP" altLang="ja-JP" sz="1300" u="none">
              <a:solidFill>
                <a:sysClr val="windowText" lastClr="000000"/>
              </a:solidFill>
              <a:latin typeface="+mn-lt"/>
              <a:ea typeface="+mn-ea"/>
              <a:cs typeface="+mn-cs"/>
            </a:rPr>
            <a:t>、平成</a:t>
          </a:r>
          <a:r>
            <a:rPr lang="en-US" altLang="ja-JP" sz="1300" u="none">
              <a:solidFill>
                <a:sysClr val="windowText" lastClr="000000"/>
              </a:solidFill>
              <a:latin typeface="+mn-lt"/>
              <a:ea typeface="+mn-ea"/>
              <a:cs typeface="+mn-cs"/>
            </a:rPr>
            <a:t>27</a:t>
          </a:r>
          <a:r>
            <a:rPr lang="ja-JP" altLang="ja-JP" sz="1300" u="none">
              <a:solidFill>
                <a:sysClr val="windowText" lastClr="000000"/>
              </a:solidFill>
              <a:latin typeface="+mn-lt"/>
              <a:ea typeface="+mn-ea"/>
              <a:cs typeface="+mn-cs"/>
            </a:rPr>
            <a:t>年度は給与減額措置</a:t>
          </a:r>
          <a:r>
            <a:rPr lang="ja-JP" altLang="en-US" sz="1300" u="none">
              <a:solidFill>
                <a:sysClr val="windowText" lastClr="000000"/>
              </a:solidFill>
              <a:latin typeface="+mn-lt"/>
              <a:ea typeface="+mn-ea"/>
              <a:cs typeface="+mn-cs"/>
            </a:rPr>
            <a:t>が</a:t>
          </a:r>
          <a:r>
            <a:rPr lang="ja-JP" altLang="ja-JP" sz="1300" u="none">
              <a:solidFill>
                <a:sysClr val="windowText" lastClr="000000"/>
              </a:solidFill>
              <a:latin typeface="+mn-lt"/>
              <a:ea typeface="+mn-ea"/>
              <a:cs typeface="+mn-cs"/>
            </a:rPr>
            <a:t>終了</a:t>
          </a:r>
          <a:r>
            <a:rPr lang="ja-JP" altLang="en-US" sz="1300" u="none">
              <a:solidFill>
                <a:sysClr val="windowText" lastClr="000000"/>
              </a:solidFill>
              <a:latin typeface="+mn-lt"/>
              <a:ea typeface="+mn-ea"/>
              <a:cs typeface="+mn-cs"/>
            </a:rPr>
            <a:t>したことによって増加したが、類似団体平均と比べて低い水準で推移している。</a:t>
          </a:r>
          <a:endParaRPr lang="ja-JP" altLang="ja-JP" sz="1300" u="none">
            <a:solidFill>
              <a:sysClr val="windowText" lastClr="000000"/>
            </a:solidFill>
            <a:latin typeface="+mn-lt"/>
            <a:ea typeface="+mn-ea"/>
            <a:cs typeface="+mn-cs"/>
          </a:endParaRPr>
        </a:p>
        <a:p>
          <a:r>
            <a:rPr lang="ja-JP" altLang="en-US" sz="1300" u="none">
              <a:solidFill>
                <a:sysClr val="windowText" lastClr="000000"/>
              </a:solidFill>
              <a:latin typeface="+mn-lt"/>
              <a:ea typeface="+mn-ea"/>
              <a:cs typeface="+mn-cs"/>
            </a:rPr>
            <a:t>　　</a:t>
          </a:r>
          <a:r>
            <a:rPr lang="ja-JP" altLang="ja-JP" sz="1300" u="none">
              <a:solidFill>
                <a:sysClr val="windowText" lastClr="000000"/>
              </a:solidFill>
              <a:latin typeface="+mn-lt"/>
              <a:ea typeface="+mn-ea"/>
              <a:cs typeface="+mn-cs"/>
            </a:rPr>
            <a:t>また、公債費は過去に発行した臨時財政対策債の償還により増加傾向にあるが、県債の発行抑制に取り組んでおり、類似団体平均と比べて低い水準</a:t>
          </a:r>
          <a:r>
            <a:rPr lang="ja-JP" altLang="en-US" sz="1300" u="none">
              <a:solidFill>
                <a:sysClr val="windowText" lastClr="000000"/>
              </a:solidFill>
              <a:latin typeface="+mn-lt"/>
              <a:ea typeface="+mn-ea"/>
              <a:cs typeface="+mn-cs"/>
            </a:rPr>
            <a:t>で推移している</a:t>
          </a:r>
          <a:r>
            <a:rPr lang="ja-JP" altLang="ja-JP" sz="1300" u="none">
              <a:solidFill>
                <a:sysClr val="windowText" lastClr="000000"/>
              </a:solidFill>
              <a:latin typeface="+mn-lt"/>
              <a:ea typeface="+mn-ea"/>
              <a:cs typeface="+mn-cs"/>
            </a:rPr>
            <a:t>。</a:t>
          </a:r>
        </a:p>
        <a:p>
          <a:endParaRPr kumimoji="1" lang="ja-JP" altLang="en-US" sz="1300" u="none">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latin typeface="ＭＳ ゴシック" pitchFamily="49" charset="-128"/>
              <a:ea typeface="ＭＳ ゴシック" pitchFamily="49" charset="-128"/>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年度の普通会計は、好調な企業収益を反映して、県税収入が４年連続の増収となったものの、介護・医療・児童関係費等の歳出が増加したことから実質単年度収支は減少した。なお、平成</a:t>
          </a:r>
          <a:r>
            <a:rPr lang="en-US" altLang="ja-JP" sz="1300">
              <a:solidFill>
                <a:schemeClr val="dk1"/>
              </a:solidFill>
              <a:latin typeface="+mn-lt"/>
              <a:ea typeface="+mn-ea"/>
              <a:cs typeface="+mn-cs"/>
            </a:rPr>
            <a:t>24</a:t>
          </a:r>
          <a:r>
            <a:rPr lang="ja-JP" altLang="ja-JP" sz="1300">
              <a:solidFill>
                <a:schemeClr val="dk1"/>
              </a:solidFill>
              <a:latin typeface="+mn-lt"/>
              <a:ea typeface="+mn-ea"/>
              <a:cs typeface="+mn-cs"/>
            </a:rPr>
            <a:t>年度の実質単年度収支が大きく減少しているのは、臨時特例企業税敗訴判決に伴う返還金財源確保のため財政調整基金を取り崩したことなどによる。</a:t>
          </a:r>
          <a:r>
            <a:rPr lang="en-US" altLang="ja-JP" sz="1300">
              <a:solidFill>
                <a:schemeClr val="dk1"/>
              </a:solidFill>
              <a:latin typeface="+mn-lt"/>
              <a:ea typeface="+mn-ea"/>
              <a:cs typeface="+mn-cs"/>
            </a:rPr>
            <a:t> </a:t>
          </a:r>
          <a:endParaRPr lang="ja-JP" altLang="ja-JP" sz="1300">
            <a:solidFill>
              <a:schemeClr val="dk1"/>
            </a:solidFill>
            <a:latin typeface="+mn-lt"/>
            <a:ea typeface="+mn-ea"/>
            <a:cs typeface="+mn-cs"/>
          </a:endParaRP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今後も引き続き、慎重な財政運営に努めていく。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一般会計の実質収支は黒字である。また、公営企業会計においても、病院事業会計を除き資金不足が生じていない。</a:t>
          </a: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病院事業会計については、県立汐見台病院の民間移譲に伴い借入金の繰上償還を行ったことから、一時的に資金不足となったが、</a:t>
          </a:r>
          <a:r>
            <a:rPr lang="ja-JP" altLang="en-US" sz="1300">
              <a:solidFill>
                <a:schemeClr val="dk1"/>
              </a:solidFill>
              <a:latin typeface="+mn-lt"/>
              <a:ea typeface="+mn-ea"/>
              <a:cs typeface="+mn-cs"/>
            </a:rPr>
            <a:t>移譲完了</a:t>
          </a:r>
          <a:r>
            <a:rPr lang="ja-JP" altLang="ja-JP" sz="1300">
              <a:solidFill>
                <a:schemeClr val="dk1"/>
              </a:solidFill>
              <a:latin typeface="+mn-lt"/>
              <a:ea typeface="+mn-ea"/>
              <a:cs typeface="+mn-cs"/>
            </a:rPr>
            <a:t>により資金不足は解消されている。</a:t>
          </a:r>
        </a:p>
        <a:p>
          <a:r>
            <a:rPr lang="ja-JP" altLang="ja-JP" sz="1300">
              <a:solidFill>
                <a:schemeClr val="dk1"/>
              </a:solidFill>
              <a:latin typeface="+mn-lt"/>
              <a:ea typeface="+mn-ea"/>
              <a:cs typeface="+mn-cs"/>
            </a:rPr>
            <a:t>　今後も引き続き、慎重な財政運営に努めていく。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_H29&#24180;&#24230;/08_&#27770;&#31639;/06_&#36001;&#25919;&#29366;&#27841;&#36039;&#26009;&#38598;/99_HP&#35519;&#25972;/2&#27425;&#20998;/&#12304;&#36001;&#25919;&#29366;&#27841;&#36039;&#26009;&#38598;&#12305;_140007_&#31070;&#22856;&#24029;&#3047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K51"/>
          <cell r="L51"/>
          <cell r="M51"/>
          <cell r="N51"/>
          <cell r="O51"/>
        </row>
        <row r="53">
          <cell r="K53"/>
          <cell r="L53"/>
          <cell r="M53"/>
          <cell r="N53"/>
          <cell r="O53"/>
        </row>
        <row r="55">
          <cell r="G55" t="str">
            <v>グループ内平均値</v>
          </cell>
          <cell r="K55"/>
          <cell r="L55"/>
          <cell r="M55"/>
          <cell r="N55"/>
          <cell r="O55"/>
        </row>
        <row r="57">
          <cell r="K57"/>
          <cell r="L57"/>
          <cell r="M57"/>
          <cell r="N57"/>
          <cell r="O57"/>
        </row>
        <row r="72">
          <cell r="K72" t="str">
            <v>H23</v>
          </cell>
          <cell r="L72" t="str">
            <v>H24</v>
          </cell>
          <cell r="M72" t="str">
            <v>H25</v>
          </cell>
          <cell r="N72" t="str">
            <v>H26</v>
          </cell>
          <cell r="O72" t="str">
            <v>H27</v>
          </cell>
        </row>
        <row r="73">
          <cell r="G73" t="str">
            <v>当該団体値</v>
          </cell>
          <cell r="K73">
            <v>185.1</v>
          </cell>
          <cell r="L73">
            <v>178.8</v>
          </cell>
          <cell r="M73">
            <v>161.4</v>
          </cell>
          <cell r="N73">
            <v>142.9</v>
          </cell>
          <cell r="O73">
            <v>132.30000000000001</v>
          </cell>
        </row>
        <row r="75">
          <cell r="K75">
            <v>10.3</v>
          </cell>
          <cell r="L75">
            <v>10.6</v>
          </cell>
          <cell r="M75">
            <v>11.1</v>
          </cell>
          <cell r="N75">
            <v>11.9</v>
          </cell>
          <cell r="O75">
            <v>12</v>
          </cell>
        </row>
        <row r="77">
          <cell r="G77" t="str">
            <v>グループ内平均値</v>
          </cell>
          <cell r="K77">
            <v>241.4</v>
          </cell>
          <cell r="L77">
            <v>234.7</v>
          </cell>
          <cell r="M77">
            <v>224.2</v>
          </cell>
          <cell r="N77">
            <v>209.6</v>
          </cell>
          <cell r="O77">
            <v>196.3</v>
          </cell>
        </row>
        <row r="79">
          <cell r="K79">
            <v>14.6</v>
          </cell>
          <cell r="L79">
            <v>14.3</v>
          </cell>
          <cell r="M79">
            <v>14.4</v>
          </cell>
          <cell r="N79">
            <v>14.3</v>
          </cell>
          <cell r="O79">
            <v>14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403" t="s">
        <v>58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404" t="s">
        <v>60</v>
      </c>
      <c r="C3" s="405"/>
      <c r="D3" s="406"/>
      <c r="E3" s="406"/>
      <c r="F3" s="406"/>
      <c r="G3" s="406"/>
      <c r="H3" s="406"/>
      <c r="I3" s="406"/>
      <c r="J3" s="406"/>
      <c r="K3" s="406"/>
      <c r="L3" s="406" t="s">
        <v>61</v>
      </c>
      <c r="M3" s="406"/>
      <c r="N3" s="406"/>
      <c r="O3" s="406"/>
      <c r="P3" s="406"/>
      <c r="Q3" s="406"/>
      <c r="R3" s="410"/>
      <c r="S3" s="410"/>
      <c r="T3" s="410"/>
      <c r="U3" s="410"/>
      <c r="V3" s="411"/>
      <c r="W3" s="417" t="s">
        <v>62</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1</v>
      </c>
      <c r="BA3" s="421"/>
      <c r="BB3" s="421"/>
      <c r="BC3" s="421"/>
      <c r="BD3" s="421"/>
      <c r="BE3" s="421"/>
      <c r="BF3" s="421"/>
      <c r="BG3" s="421"/>
      <c r="BH3" s="421"/>
      <c r="BI3" s="421"/>
      <c r="BJ3" s="421"/>
      <c r="BK3" s="421"/>
      <c r="BL3" s="421"/>
      <c r="BM3" s="422"/>
      <c r="BN3" s="423" t="s">
        <v>63</v>
      </c>
      <c r="BO3" s="424"/>
      <c r="BP3" s="424"/>
      <c r="BQ3" s="424"/>
      <c r="BR3" s="424"/>
      <c r="BS3" s="424"/>
      <c r="BT3" s="424"/>
      <c r="BU3" s="425"/>
      <c r="BV3" s="423" t="s">
        <v>64</v>
      </c>
      <c r="BW3" s="424"/>
      <c r="BX3" s="424"/>
      <c r="BY3" s="424"/>
      <c r="BZ3" s="424"/>
      <c r="CA3" s="424"/>
      <c r="CB3" s="424"/>
      <c r="CC3" s="425"/>
      <c r="CD3" s="420" t="s">
        <v>1</v>
      </c>
      <c r="CE3" s="421"/>
      <c r="CF3" s="421"/>
      <c r="CG3" s="421"/>
      <c r="CH3" s="421"/>
      <c r="CI3" s="421"/>
      <c r="CJ3" s="421"/>
      <c r="CK3" s="421"/>
      <c r="CL3" s="421"/>
      <c r="CM3" s="421"/>
      <c r="CN3" s="421"/>
      <c r="CO3" s="421"/>
      <c r="CP3" s="421"/>
      <c r="CQ3" s="421"/>
      <c r="CR3" s="421"/>
      <c r="CS3" s="422"/>
      <c r="CT3" s="423" t="s">
        <v>65</v>
      </c>
      <c r="CU3" s="424"/>
      <c r="CV3" s="424"/>
      <c r="CW3" s="424"/>
      <c r="CX3" s="424"/>
      <c r="CY3" s="424"/>
      <c r="CZ3" s="424"/>
      <c r="DA3" s="425"/>
      <c r="DB3" s="423" t="s">
        <v>66</v>
      </c>
      <c r="DC3" s="424"/>
      <c r="DD3" s="424"/>
      <c r="DE3" s="424"/>
      <c r="DF3" s="424"/>
      <c r="DG3" s="424"/>
      <c r="DH3" s="424"/>
      <c r="DI3" s="425"/>
      <c r="DJ3" s="112"/>
      <c r="DK3" s="112"/>
      <c r="DL3" s="112"/>
      <c r="DM3" s="112"/>
      <c r="DN3" s="112"/>
      <c r="DO3" s="112"/>
    </row>
    <row r="4" spans="1:119" ht="18.75" customHeight="1" x14ac:dyDescent="0.15">
      <c r="A4" s="113"/>
      <c r="B4" s="407"/>
      <c r="C4" s="408"/>
      <c r="D4" s="409"/>
      <c r="E4" s="409"/>
      <c r="F4" s="409"/>
      <c r="G4" s="409"/>
      <c r="H4" s="409"/>
      <c r="I4" s="409"/>
      <c r="J4" s="409"/>
      <c r="K4" s="409"/>
      <c r="L4" s="409"/>
      <c r="M4" s="409"/>
      <c r="N4" s="409"/>
      <c r="O4" s="409"/>
      <c r="P4" s="409"/>
      <c r="Q4" s="409"/>
      <c r="R4" s="412"/>
      <c r="S4" s="412"/>
      <c r="T4" s="412"/>
      <c r="U4" s="412"/>
      <c r="V4" s="413"/>
      <c r="W4" s="477" t="s">
        <v>67</v>
      </c>
      <c r="X4" s="478"/>
      <c r="Y4" s="479"/>
      <c r="Z4" s="486" t="s">
        <v>1</v>
      </c>
      <c r="AA4" s="464"/>
      <c r="AB4" s="464"/>
      <c r="AC4" s="464"/>
      <c r="AD4" s="464"/>
      <c r="AE4" s="464"/>
      <c r="AF4" s="464"/>
      <c r="AG4" s="464"/>
      <c r="AH4" s="465"/>
      <c r="AI4" s="486" t="s">
        <v>68</v>
      </c>
      <c r="AJ4" s="489"/>
      <c r="AK4" s="489"/>
      <c r="AL4" s="489"/>
      <c r="AM4" s="489"/>
      <c r="AN4" s="489"/>
      <c r="AO4" s="489"/>
      <c r="AP4" s="490"/>
      <c r="AQ4" s="494" t="s">
        <v>69</v>
      </c>
      <c r="AR4" s="495"/>
      <c r="AS4" s="489"/>
      <c r="AT4" s="489"/>
      <c r="AU4" s="489"/>
      <c r="AV4" s="489"/>
      <c r="AW4" s="489"/>
      <c r="AX4" s="489"/>
      <c r="AY4" s="496"/>
      <c r="AZ4" s="447" t="s">
        <v>70</v>
      </c>
      <c r="BA4" s="448"/>
      <c r="BB4" s="448"/>
      <c r="BC4" s="448"/>
      <c r="BD4" s="448"/>
      <c r="BE4" s="448"/>
      <c r="BF4" s="448"/>
      <c r="BG4" s="448"/>
      <c r="BH4" s="448"/>
      <c r="BI4" s="448"/>
      <c r="BJ4" s="448"/>
      <c r="BK4" s="448"/>
      <c r="BL4" s="448"/>
      <c r="BM4" s="449"/>
      <c r="BN4" s="426">
        <v>2027344346</v>
      </c>
      <c r="BO4" s="427"/>
      <c r="BP4" s="427"/>
      <c r="BQ4" s="427"/>
      <c r="BR4" s="427"/>
      <c r="BS4" s="427"/>
      <c r="BT4" s="427"/>
      <c r="BU4" s="428"/>
      <c r="BV4" s="426">
        <v>1976774770</v>
      </c>
      <c r="BW4" s="427"/>
      <c r="BX4" s="427"/>
      <c r="BY4" s="427"/>
      <c r="BZ4" s="427"/>
      <c r="CA4" s="427"/>
      <c r="CB4" s="427"/>
      <c r="CC4" s="428"/>
      <c r="CD4" s="429" t="s">
        <v>71</v>
      </c>
      <c r="CE4" s="430"/>
      <c r="CF4" s="430"/>
      <c r="CG4" s="430"/>
      <c r="CH4" s="430"/>
      <c r="CI4" s="430"/>
      <c r="CJ4" s="430"/>
      <c r="CK4" s="430"/>
      <c r="CL4" s="430"/>
      <c r="CM4" s="430"/>
      <c r="CN4" s="430"/>
      <c r="CO4" s="430"/>
      <c r="CP4" s="430"/>
      <c r="CQ4" s="430"/>
      <c r="CR4" s="430"/>
      <c r="CS4" s="431"/>
      <c r="CT4" s="432">
        <v>0.5</v>
      </c>
      <c r="CU4" s="433"/>
      <c r="CV4" s="433"/>
      <c r="CW4" s="433"/>
      <c r="CX4" s="433"/>
      <c r="CY4" s="433"/>
      <c r="CZ4" s="433"/>
      <c r="DA4" s="434"/>
      <c r="DB4" s="432">
        <v>0.6</v>
      </c>
      <c r="DC4" s="433"/>
      <c r="DD4" s="433"/>
      <c r="DE4" s="433"/>
      <c r="DF4" s="433"/>
      <c r="DG4" s="433"/>
      <c r="DH4" s="433"/>
      <c r="DI4" s="434"/>
      <c r="DJ4" s="112"/>
      <c r="DK4" s="112"/>
      <c r="DL4" s="112"/>
      <c r="DM4" s="112"/>
      <c r="DN4" s="112"/>
      <c r="DO4" s="112"/>
    </row>
    <row r="5" spans="1:119" ht="18.75" customHeight="1" thickBot="1" x14ac:dyDescent="0.2">
      <c r="A5" s="113"/>
      <c r="B5" s="407"/>
      <c r="C5" s="408"/>
      <c r="D5" s="409"/>
      <c r="E5" s="409"/>
      <c r="F5" s="409"/>
      <c r="G5" s="409"/>
      <c r="H5" s="409"/>
      <c r="I5" s="409"/>
      <c r="J5" s="409"/>
      <c r="K5" s="409"/>
      <c r="L5" s="414"/>
      <c r="M5" s="414"/>
      <c r="N5" s="414"/>
      <c r="O5" s="414"/>
      <c r="P5" s="414"/>
      <c r="Q5" s="414"/>
      <c r="R5" s="415"/>
      <c r="S5" s="415"/>
      <c r="T5" s="415"/>
      <c r="U5" s="415"/>
      <c r="V5" s="416"/>
      <c r="W5" s="480"/>
      <c r="X5" s="481"/>
      <c r="Y5" s="482"/>
      <c r="Z5" s="415"/>
      <c r="AA5" s="487"/>
      <c r="AB5" s="487"/>
      <c r="AC5" s="487"/>
      <c r="AD5" s="487"/>
      <c r="AE5" s="487"/>
      <c r="AF5" s="487"/>
      <c r="AG5" s="487"/>
      <c r="AH5" s="488"/>
      <c r="AI5" s="491"/>
      <c r="AJ5" s="492"/>
      <c r="AK5" s="492"/>
      <c r="AL5" s="492"/>
      <c r="AM5" s="492"/>
      <c r="AN5" s="492"/>
      <c r="AO5" s="492"/>
      <c r="AP5" s="493"/>
      <c r="AQ5" s="491"/>
      <c r="AR5" s="492"/>
      <c r="AS5" s="492"/>
      <c r="AT5" s="492"/>
      <c r="AU5" s="492"/>
      <c r="AV5" s="492"/>
      <c r="AW5" s="492"/>
      <c r="AX5" s="492"/>
      <c r="AY5" s="497"/>
      <c r="AZ5" s="435" t="s">
        <v>72</v>
      </c>
      <c r="BA5" s="436"/>
      <c r="BB5" s="436"/>
      <c r="BC5" s="436"/>
      <c r="BD5" s="436"/>
      <c r="BE5" s="436"/>
      <c r="BF5" s="436"/>
      <c r="BG5" s="436"/>
      <c r="BH5" s="436"/>
      <c r="BI5" s="436"/>
      <c r="BJ5" s="436"/>
      <c r="BK5" s="436"/>
      <c r="BL5" s="436"/>
      <c r="BM5" s="437"/>
      <c r="BN5" s="438">
        <v>2006372139</v>
      </c>
      <c r="BO5" s="439"/>
      <c r="BP5" s="439"/>
      <c r="BQ5" s="439"/>
      <c r="BR5" s="439"/>
      <c r="BS5" s="439"/>
      <c r="BT5" s="439"/>
      <c r="BU5" s="440"/>
      <c r="BV5" s="438">
        <v>1950050199</v>
      </c>
      <c r="BW5" s="439"/>
      <c r="BX5" s="439"/>
      <c r="BY5" s="439"/>
      <c r="BZ5" s="439"/>
      <c r="CA5" s="439"/>
      <c r="CB5" s="439"/>
      <c r="CC5" s="440"/>
      <c r="CD5" s="441" t="s">
        <v>73</v>
      </c>
      <c r="CE5" s="442"/>
      <c r="CF5" s="442"/>
      <c r="CG5" s="442"/>
      <c r="CH5" s="442"/>
      <c r="CI5" s="442"/>
      <c r="CJ5" s="442"/>
      <c r="CK5" s="442"/>
      <c r="CL5" s="442"/>
      <c r="CM5" s="442"/>
      <c r="CN5" s="442"/>
      <c r="CO5" s="442"/>
      <c r="CP5" s="442"/>
      <c r="CQ5" s="442"/>
      <c r="CR5" s="442"/>
      <c r="CS5" s="443"/>
      <c r="CT5" s="444">
        <v>97.1</v>
      </c>
      <c r="CU5" s="445"/>
      <c r="CV5" s="445"/>
      <c r="CW5" s="445"/>
      <c r="CX5" s="445"/>
      <c r="CY5" s="445"/>
      <c r="CZ5" s="445"/>
      <c r="DA5" s="446"/>
      <c r="DB5" s="444">
        <v>93.3</v>
      </c>
      <c r="DC5" s="445"/>
      <c r="DD5" s="445"/>
      <c r="DE5" s="445"/>
      <c r="DF5" s="445"/>
      <c r="DG5" s="445"/>
      <c r="DH5" s="445"/>
      <c r="DI5" s="446"/>
      <c r="DJ5" s="112"/>
      <c r="DK5" s="112"/>
      <c r="DL5" s="112"/>
      <c r="DM5" s="112"/>
      <c r="DN5" s="112"/>
      <c r="DO5" s="112"/>
    </row>
    <row r="6" spans="1:119" ht="18.75" customHeight="1" x14ac:dyDescent="0.15">
      <c r="A6" s="113"/>
      <c r="B6" s="423" t="s">
        <v>74</v>
      </c>
      <c r="C6" s="424"/>
      <c r="D6" s="424"/>
      <c r="E6" s="424"/>
      <c r="F6" s="424"/>
      <c r="G6" s="424"/>
      <c r="H6" s="424"/>
      <c r="I6" s="424"/>
      <c r="J6" s="424"/>
      <c r="K6" s="405"/>
      <c r="L6" s="406" t="s">
        <v>75</v>
      </c>
      <c r="M6" s="406"/>
      <c r="N6" s="406"/>
      <c r="O6" s="406"/>
      <c r="P6" s="406"/>
      <c r="Q6" s="406"/>
      <c r="R6" s="410"/>
      <c r="S6" s="410"/>
      <c r="T6" s="410"/>
      <c r="U6" s="410"/>
      <c r="V6" s="411"/>
      <c r="W6" s="480"/>
      <c r="X6" s="481"/>
      <c r="Y6" s="482"/>
      <c r="Z6" s="450" t="s">
        <v>76</v>
      </c>
      <c r="AA6" s="451"/>
      <c r="AB6" s="451"/>
      <c r="AC6" s="451"/>
      <c r="AD6" s="451"/>
      <c r="AE6" s="451"/>
      <c r="AF6" s="451"/>
      <c r="AG6" s="451"/>
      <c r="AH6" s="452"/>
      <c r="AI6" s="453">
        <v>1</v>
      </c>
      <c r="AJ6" s="454"/>
      <c r="AK6" s="454"/>
      <c r="AL6" s="454"/>
      <c r="AM6" s="454"/>
      <c r="AN6" s="454"/>
      <c r="AO6" s="454"/>
      <c r="AP6" s="455"/>
      <c r="AQ6" s="453">
        <v>14500</v>
      </c>
      <c r="AR6" s="454"/>
      <c r="AS6" s="454"/>
      <c r="AT6" s="454"/>
      <c r="AU6" s="454"/>
      <c r="AV6" s="454"/>
      <c r="AW6" s="454"/>
      <c r="AX6" s="454"/>
      <c r="AY6" s="456"/>
      <c r="AZ6" s="435" t="s">
        <v>77</v>
      </c>
      <c r="BA6" s="436"/>
      <c r="BB6" s="436"/>
      <c r="BC6" s="436"/>
      <c r="BD6" s="436"/>
      <c r="BE6" s="436"/>
      <c r="BF6" s="436"/>
      <c r="BG6" s="436"/>
      <c r="BH6" s="436"/>
      <c r="BI6" s="436"/>
      <c r="BJ6" s="436"/>
      <c r="BK6" s="436"/>
      <c r="BL6" s="436"/>
      <c r="BM6" s="437"/>
      <c r="BN6" s="438">
        <v>20972207</v>
      </c>
      <c r="BO6" s="439"/>
      <c r="BP6" s="439"/>
      <c r="BQ6" s="439"/>
      <c r="BR6" s="439"/>
      <c r="BS6" s="439"/>
      <c r="BT6" s="439"/>
      <c r="BU6" s="440"/>
      <c r="BV6" s="438">
        <v>26724571</v>
      </c>
      <c r="BW6" s="439"/>
      <c r="BX6" s="439"/>
      <c r="BY6" s="439"/>
      <c r="BZ6" s="439"/>
      <c r="CA6" s="439"/>
      <c r="CB6" s="439"/>
      <c r="CC6" s="440"/>
      <c r="CD6" s="441" t="s">
        <v>78</v>
      </c>
      <c r="CE6" s="442"/>
      <c r="CF6" s="442"/>
      <c r="CG6" s="442"/>
      <c r="CH6" s="442"/>
      <c r="CI6" s="442"/>
      <c r="CJ6" s="442"/>
      <c r="CK6" s="442"/>
      <c r="CL6" s="442"/>
      <c r="CM6" s="442"/>
      <c r="CN6" s="442"/>
      <c r="CO6" s="442"/>
      <c r="CP6" s="442"/>
      <c r="CQ6" s="442"/>
      <c r="CR6" s="442"/>
      <c r="CS6" s="443"/>
      <c r="CT6" s="460">
        <v>108.3</v>
      </c>
      <c r="CU6" s="461"/>
      <c r="CV6" s="461"/>
      <c r="CW6" s="461"/>
      <c r="CX6" s="461"/>
      <c r="CY6" s="461"/>
      <c r="CZ6" s="461"/>
      <c r="DA6" s="462"/>
      <c r="DB6" s="460">
        <v>111.3</v>
      </c>
      <c r="DC6" s="461"/>
      <c r="DD6" s="461"/>
      <c r="DE6" s="461"/>
      <c r="DF6" s="461"/>
      <c r="DG6" s="461"/>
      <c r="DH6" s="461"/>
      <c r="DI6" s="462"/>
      <c r="DJ6" s="112"/>
      <c r="DK6" s="112"/>
      <c r="DL6" s="112"/>
      <c r="DM6" s="112"/>
      <c r="DN6" s="112"/>
      <c r="DO6" s="112"/>
    </row>
    <row r="7" spans="1:119" ht="18.75" customHeight="1" x14ac:dyDescent="0.15">
      <c r="A7" s="113"/>
      <c r="B7" s="466"/>
      <c r="C7" s="467"/>
      <c r="D7" s="467"/>
      <c r="E7" s="467"/>
      <c r="F7" s="467"/>
      <c r="G7" s="467"/>
      <c r="H7" s="467"/>
      <c r="I7" s="467"/>
      <c r="J7" s="467"/>
      <c r="K7" s="408"/>
      <c r="L7" s="409"/>
      <c r="M7" s="409"/>
      <c r="N7" s="409"/>
      <c r="O7" s="409"/>
      <c r="P7" s="409"/>
      <c r="Q7" s="409"/>
      <c r="R7" s="412"/>
      <c r="S7" s="412"/>
      <c r="T7" s="412"/>
      <c r="U7" s="412"/>
      <c r="V7" s="413"/>
      <c r="W7" s="480"/>
      <c r="X7" s="481"/>
      <c r="Y7" s="482"/>
      <c r="Z7" s="450" t="s">
        <v>79</v>
      </c>
      <c r="AA7" s="451"/>
      <c r="AB7" s="451"/>
      <c r="AC7" s="451"/>
      <c r="AD7" s="451"/>
      <c r="AE7" s="451"/>
      <c r="AF7" s="451"/>
      <c r="AG7" s="451"/>
      <c r="AH7" s="452"/>
      <c r="AI7" s="453">
        <v>3</v>
      </c>
      <c r="AJ7" s="454"/>
      <c r="AK7" s="454"/>
      <c r="AL7" s="454"/>
      <c r="AM7" s="454"/>
      <c r="AN7" s="454"/>
      <c r="AO7" s="454"/>
      <c r="AP7" s="455"/>
      <c r="AQ7" s="453">
        <v>11600</v>
      </c>
      <c r="AR7" s="454"/>
      <c r="AS7" s="454"/>
      <c r="AT7" s="454"/>
      <c r="AU7" s="454"/>
      <c r="AV7" s="454"/>
      <c r="AW7" s="454"/>
      <c r="AX7" s="454"/>
      <c r="AY7" s="456"/>
      <c r="AZ7" s="435" t="s">
        <v>80</v>
      </c>
      <c r="BA7" s="436"/>
      <c r="BB7" s="436"/>
      <c r="BC7" s="436"/>
      <c r="BD7" s="436"/>
      <c r="BE7" s="436"/>
      <c r="BF7" s="436"/>
      <c r="BG7" s="436"/>
      <c r="BH7" s="436"/>
      <c r="BI7" s="436"/>
      <c r="BJ7" s="436"/>
      <c r="BK7" s="436"/>
      <c r="BL7" s="436"/>
      <c r="BM7" s="437"/>
      <c r="BN7" s="438">
        <v>13858916</v>
      </c>
      <c r="BO7" s="439"/>
      <c r="BP7" s="439"/>
      <c r="BQ7" s="439"/>
      <c r="BR7" s="439"/>
      <c r="BS7" s="439"/>
      <c r="BT7" s="439"/>
      <c r="BU7" s="440"/>
      <c r="BV7" s="438">
        <v>19176803</v>
      </c>
      <c r="BW7" s="439"/>
      <c r="BX7" s="439"/>
      <c r="BY7" s="439"/>
      <c r="BZ7" s="439"/>
      <c r="CA7" s="439"/>
      <c r="CB7" s="439"/>
      <c r="CC7" s="440"/>
      <c r="CD7" s="441" t="s">
        <v>81</v>
      </c>
      <c r="CE7" s="442"/>
      <c r="CF7" s="442"/>
      <c r="CG7" s="442"/>
      <c r="CH7" s="442"/>
      <c r="CI7" s="442"/>
      <c r="CJ7" s="442"/>
      <c r="CK7" s="442"/>
      <c r="CL7" s="442"/>
      <c r="CM7" s="442"/>
      <c r="CN7" s="442"/>
      <c r="CO7" s="442"/>
      <c r="CP7" s="442"/>
      <c r="CQ7" s="442"/>
      <c r="CR7" s="442"/>
      <c r="CS7" s="443"/>
      <c r="CT7" s="438">
        <v>1418896657</v>
      </c>
      <c r="CU7" s="439"/>
      <c r="CV7" s="439"/>
      <c r="CW7" s="439"/>
      <c r="CX7" s="439"/>
      <c r="CY7" s="439"/>
      <c r="CZ7" s="439"/>
      <c r="DA7" s="440"/>
      <c r="DB7" s="438">
        <v>1371078618</v>
      </c>
      <c r="DC7" s="439"/>
      <c r="DD7" s="439"/>
      <c r="DE7" s="439"/>
      <c r="DF7" s="439"/>
      <c r="DG7" s="439"/>
      <c r="DH7" s="439"/>
      <c r="DI7" s="440"/>
      <c r="DJ7" s="112"/>
      <c r="DK7" s="112"/>
      <c r="DL7" s="112"/>
      <c r="DM7" s="112"/>
      <c r="DN7" s="112"/>
      <c r="DO7" s="112"/>
    </row>
    <row r="8" spans="1:119" ht="18.75" customHeight="1" thickBot="1" x14ac:dyDescent="0.2">
      <c r="A8" s="113"/>
      <c r="B8" s="468"/>
      <c r="C8" s="469"/>
      <c r="D8" s="469"/>
      <c r="E8" s="469"/>
      <c r="F8" s="469"/>
      <c r="G8" s="469"/>
      <c r="H8" s="469"/>
      <c r="I8" s="469"/>
      <c r="J8" s="469"/>
      <c r="K8" s="470"/>
      <c r="L8" s="414"/>
      <c r="M8" s="414"/>
      <c r="N8" s="414"/>
      <c r="O8" s="414"/>
      <c r="P8" s="414"/>
      <c r="Q8" s="414"/>
      <c r="R8" s="415"/>
      <c r="S8" s="415"/>
      <c r="T8" s="415"/>
      <c r="U8" s="415"/>
      <c r="V8" s="416"/>
      <c r="W8" s="480"/>
      <c r="X8" s="481"/>
      <c r="Y8" s="482"/>
      <c r="Z8" s="450" t="s">
        <v>82</v>
      </c>
      <c r="AA8" s="451"/>
      <c r="AB8" s="451"/>
      <c r="AC8" s="451"/>
      <c r="AD8" s="451"/>
      <c r="AE8" s="451"/>
      <c r="AF8" s="451"/>
      <c r="AG8" s="451"/>
      <c r="AH8" s="452"/>
      <c r="AI8" s="453">
        <v>1</v>
      </c>
      <c r="AJ8" s="454"/>
      <c r="AK8" s="454"/>
      <c r="AL8" s="454"/>
      <c r="AM8" s="454"/>
      <c r="AN8" s="454"/>
      <c r="AO8" s="454"/>
      <c r="AP8" s="455"/>
      <c r="AQ8" s="453">
        <v>9500</v>
      </c>
      <c r="AR8" s="454"/>
      <c r="AS8" s="454"/>
      <c r="AT8" s="454"/>
      <c r="AU8" s="454"/>
      <c r="AV8" s="454"/>
      <c r="AW8" s="454"/>
      <c r="AX8" s="454"/>
      <c r="AY8" s="456"/>
      <c r="AZ8" s="435" t="s">
        <v>83</v>
      </c>
      <c r="BA8" s="436"/>
      <c r="BB8" s="436"/>
      <c r="BC8" s="436"/>
      <c r="BD8" s="436"/>
      <c r="BE8" s="436"/>
      <c r="BF8" s="436"/>
      <c r="BG8" s="436"/>
      <c r="BH8" s="436"/>
      <c r="BI8" s="436"/>
      <c r="BJ8" s="436"/>
      <c r="BK8" s="436"/>
      <c r="BL8" s="436"/>
      <c r="BM8" s="437"/>
      <c r="BN8" s="438">
        <v>7113291</v>
      </c>
      <c r="BO8" s="439"/>
      <c r="BP8" s="439"/>
      <c r="BQ8" s="439"/>
      <c r="BR8" s="439"/>
      <c r="BS8" s="439"/>
      <c r="BT8" s="439"/>
      <c r="BU8" s="440"/>
      <c r="BV8" s="438">
        <v>7547768</v>
      </c>
      <c r="BW8" s="439"/>
      <c r="BX8" s="439"/>
      <c r="BY8" s="439"/>
      <c r="BZ8" s="439"/>
      <c r="CA8" s="439"/>
      <c r="CB8" s="439"/>
      <c r="CC8" s="440"/>
      <c r="CD8" s="441" t="s">
        <v>84</v>
      </c>
      <c r="CE8" s="442"/>
      <c r="CF8" s="442"/>
      <c r="CG8" s="442"/>
      <c r="CH8" s="442"/>
      <c r="CI8" s="442"/>
      <c r="CJ8" s="442"/>
      <c r="CK8" s="442"/>
      <c r="CL8" s="442"/>
      <c r="CM8" s="442"/>
      <c r="CN8" s="442"/>
      <c r="CO8" s="442"/>
      <c r="CP8" s="442"/>
      <c r="CQ8" s="442"/>
      <c r="CR8" s="442"/>
      <c r="CS8" s="443"/>
      <c r="CT8" s="457">
        <v>0.91744999999999999</v>
      </c>
      <c r="CU8" s="458"/>
      <c r="CV8" s="458"/>
      <c r="CW8" s="458"/>
      <c r="CX8" s="458"/>
      <c r="CY8" s="458"/>
      <c r="CZ8" s="458"/>
      <c r="DA8" s="459"/>
      <c r="DB8" s="457">
        <v>0.91657999999999995</v>
      </c>
      <c r="DC8" s="458"/>
      <c r="DD8" s="458"/>
      <c r="DE8" s="458"/>
      <c r="DF8" s="458"/>
      <c r="DG8" s="458"/>
      <c r="DH8" s="458"/>
      <c r="DI8" s="459"/>
      <c r="DJ8" s="112"/>
      <c r="DK8" s="112"/>
      <c r="DL8" s="112"/>
      <c r="DM8" s="112"/>
      <c r="DN8" s="112"/>
      <c r="DO8" s="112"/>
    </row>
    <row r="9" spans="1:119" ht="18.75" customHeight="1" thickBot="1" x14ac:dyDescent="0.2">
      <c r="A9" s="113"/>
      <c r="B9" s="463" t="s">
        <v>85</v>
      </c>
      <c r="C9" s="464"/>
      <c r="D9" s="464"/>
      <c r="E9" s="464"/>
      <c r="F9" s="464"/>
      <c r="G9" s="464"/>
      <c r="H9" s="464"/>
      <c r="I9" s="464"/>
      <c r="J9" s="464"/>
      <c r="K9" s="465"/>
      <c r="L9" s="471" t="s">
        <v>86</v>
      </c>
      <c r="M9" s="472"/>
      <c r="N9" s="472"/>
      <c r="O9" s="472"/>
      <c r="P9" s="472"/>
      <c r="Q9" s="473"/>
      <c r="R9" s="474">
        <v>9126214</v>
      </c>
      <c r="S9" s="475"/>
      <c r="T9" s="475"/>
      <c r="U9" s="475"/>
      <c r="V9" s="476"/>
      <c r="W9" s="480"/>
      <c r="X9" s="481"/>
      <c r="Y9" s="482"/>
      <c r="Z9" s="450" t="s">
        <v>87</v>
      </c>
      <c r="AA9" s="451"/>
      <c r="AB9" s="451"/>
      <c r="AC9" s="451"/>
      <c r="AD9" s="451"/>
      <c r="AE9" s="451"/>
      <c r="AF9" s="451"/>
      <c r="AG9" s="451"/>
      <c r="AH9" s="452"/>
      <c r="AI9" s="453">
        <v>1</v>
      </c>
      <c r="AJ9" s="454"/>
      <c r="AK9" s="454"/>
      <c r="AL9" s="454"/>
      <c r="AM9" s="454"/>
      <c r="AN9" s="454"/>
      <c r="AO9" s="454"/>
      <c r="AP9" s="455"/>
      <c r="AQ9" s="453">
        <v>12000</v>
      </c>
      <c r="AR9" s="454"/>
      <c r="AS9" s="454"/>
      <c r="AT9" s="454"/>
      <c r="AU9" s="454"/>
      <c r="AV9" s="454"/>
      <c r="AW9" s="454"/>
      <c r="AX9" s="454"/>
      <c r="AY9" s="456"/>
      <c r="AZ9" s="435" t="s">
        <v>88</v>
      </c>
      <c r="BA9" s="436"/>
      <c r="BB9" s="436"/>
      <c r="BC9" s="436"/>
      <c r="BD9" s="436"/>
      <c r="BE9" s="436"/>
      <c r="BF9" s="436"/>
      <c r="BG9" s="436"/>
      <c r="BH9" s="436"/>
      <c r="BI9" s="436"/>
      <c r="BJ9" s="436"/>
      <c r="BK9" s="436"/>
      <c r="BL9" s="436"/>
      <c r="BM9" s="437"/>
      <c r="BN9" s="438">
        <v>-434477</v>
      </c>
      <c r="BO9" s="439"/>
      <c r="BP9" s="439"/>
      <c r="BQ9" s="439"/>
      <c r="BR9" s="439"/>
      <c r="BS9" s="439"/>
      <c r="BT9" s="439"/>
      <c r="BU9" s="440"/>
      <c r="BV9" s="438">
        <v>528750</v>
      </c>
      <c r="BW9" s="439"/>
      <c r="BX9" s="439"/>
      <c r="BY9" s="439"/>
      <c r="BZ9" s="439"/>
      <c r="CA9" s="439"/>
      <c r="CB9" s="439"/>
      <c r="CC9" s="440"/>
      <c r="CD9" s="504" t="s">
        <v>89</v>
      </c>
      <c r="CE9" s="505"/>
      <c r="CF9" s="505"/>
      <c r="CG9" s="505"/>
      <c r="CH9" s="505"/>
      <c r="CI9" s="505"/>
      <c r="CJ9" s="505"/>
      <c r="CK9" s="505"/>
      <c r="CL9" s="505"/>
      <c r="CM9" s="505"/>
      <c r="CN9" s="505"/>
      <c r="CO9" s="505"/>
      <c r="CP9" s="505"/>
      <c r="CQ9" s="505"/>
      <c r="CR9" s="505"/>
      <c r="CS9" s="506"/>
      <c r="CT9" s="444">
        <v>17.2</v>
      </c>
      <c r="CU9" s="445"/>
      <c r="CV9" s="445"/>
      <c r="CW9" s="445"/>
      <c r="CX9" s="445"/>
      <c r="CY9" s="445"/>
      <c r="CZ9" s="445"/>
      <c r="DA9" s="446"/>
      <c r="DB9" s="444">
        <v>17.5</v>
      </c>
      <c r="DC9" s="445"/>
      <c r="DD9" s="445"/>
      <c r="DE9" s="445"/>
      <c r="DF9" s="445"/>
      <c r="DG9" s="445"/>
      <c r="DH9" s="445"/>
      <c r="DI9" s="446"/>
      <c r="DJ9" s="112"/>
      <c r="DK9" s="112"/>
      <c r="DL9" s="112"/>
      <c r="DM9" s="112"/>
      <c r="DN9" s="112"/>
      <c r="DO9" s="112"/>
    </row>
    <row r="10" spans="1:119" ht="18.75" customHeight="1" x14ac:dyDescent="0.15">
      <c r="A10" s="113"/>
      <c r="B10" s="466"/>
      <c r="C10" s="467"/>
      <c r="D10" s="467"/>
      <c r="E10" s="467"/>
      <c r="F10" s="467"/>
      <c r="G10" s="467"/>
      <c r="H10" s="467"/>
      <c r="I10" s="467"/>
      <c r="J10" s="467"/>
      <c r="K10" s="408"/>
      <c r="L10" s="507" t="s">
        <v>90</v>
      </c>
      <c r="M10" s="508"/>
      <c r="N10" s="508"/>
      <c r="O10" s="508"/>
      <c r="P10" s="508"/>
      <c r="Q10" s="509"/>
      <c r="R10" s="453">
        <v>9048302</v>
      </c>
      <c r="S10" s="454"/>
      <c r="T10" s="454"/>
      <c r="U10" s="454"/>
      <c r="V10" s="456"/>
      <c r="W10" s="480"/>
      <c r="X10" s="481"/>
      <c r="Y10" s="482"/>
      <c r="Z10" s="450" t="s">
        <v>91</v>
      </c>
      <c r="AA10" s="451"/>
      <c r="AB10" s="451"/>
      <c r="AC10" s="451"/>
      <c r="AD10" s="451"/>
      <c r="AE10" s="451"/>
      <c r="AF10" s="451"/>
      <c r="AG10" s="451"/>
      <c r="AH10" s="452"/>
      <c r="AI10" s="453">
        <v>1</v>
      </c>
      <c r="AJ10" s="454"/>
      <c r="AK10" s="454"/>
      <c r="AL10" s="454"/>
      <c r="AM10" s="454"/>
      <c r="AN10" s="454"/>
      <c r="AO10" s="454"/>
      <c r="AP10" s="455"/>
      <c r="AQ10" s="453">
        <v>10800</v>
      </c>
      <c r="AR10" s="454"/>
      <c r="AS10" s="454"/>
      <c r="AT10" s="454"/>
      <c r="AU10" s="454"/>
      <c r="AV10" s="454"/>
      <c r="AW10" s="454"/>
      <c r="AX10" s="454"/>
      <c r="AY10" s="456"/>
      <c r="AZ10" s="435" t="s">
        <v>92</v>
      </c>
      <c r="BA10" s="436"/>
      <c r="BB10" s="436"/>
      <c r="BC10" s="436"/>
      <c r="BD10" s="436"/>
      <c r="BE10" s="436"/>
      <c r="BF10" s="436"/>
      <c r="BG10" s="436"/>
      <c r="BH10" s="436"/>
      <c r="BI10" s="436"/>
      <c r="BJ10" s="436"/>
      <c r="BK10" s="436"/>
      <c r="BL10" s="436"/>
      <c r="BM10" s="437"/>
      <c r="BN10" s="438">
        <v>3883278</v>
      </c>
      <c r="BO10" s="439"/>
      <c r="BP10" s="439"/>
      <c r="BQ10" s="439"/>
      <c r="BR10" s="439"/>
      <c r="BS10" s="439"/>
      <c r="BT10" s="439"/>
      <c r="BU10" s="440"/>
      <c r="BV10" s="438">
        <v>4393104</v>
      </c>
      <c r="BW10" s="439"/>
      <c r="BX10" s="439"/>
      <c r="BY10" s="439"/>
      <c r="BZ10" s="439"/>
      <c r="CA10" s="439"/>
      <c r="CB10" s="439"/>
      <c r="CC10" s="440"/>
      <c r="CD10" s="429" t="s">
        <v>93</v>
      </c>
      <c r="CE10" s="430"/>
      <c r="CF10" s="430"/>
      <c r="CG10" s="430"/>
      <c r="CH10" s="430"/>
      <c r="CI10" s="430"/>
      <c r="CJ10" s="430"/>
      <c r="CK10" s="430"/>
      <c r="CL10" s="430"/>
      <c r="CM10" s="430"/>
      <c r="CN10" s="430"/>
      <c r="CO10" s="430"/>
      <c r="CP10" s="430"/>
      <c r="CQ10" s="430"/>
      <c r="CR10" s="430"/>
      <c r="CS10" s="43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68"/>
      <c r="C11" s="469"/>
      <c r="D11" s="469"/>
      <c r="E11" s="469"/>
      <c r="F11" s="469"/>
      <c r="G11" s="469"/>
      <c r="H11" s="469"/>
      <c r="I11" s="469"/>
      <c r="J11" s="469"/>
      <c r="K11" s="470"/>
      <c r="L11" s="498" t="s">
        <v>94</v>
      </c>
      <c r="M11" s="499"/>
      <c r="N11" s="499"/>
      <c r="O11" s="499"/>
      <c r="P11" s="499"/>
      <c r="Q11" s="500"/>
      <c r="R11" s="501" t="s">
        <v>95</v>
      </c>
      <c r="S11" s="502"/>
      <c r="T11" s="502"/>
      <c r="U11" s="502"/>
      <c r="V11" s="503"/>
      <c r="W11" s="483"/>
      <c r="X11" s="484"/>
      <c r="Y11" s="485"/>
      <c r="Z11" s="450" t="s">
        <v>96</v>
      </c>
      <c r="AA11" s="451"/>
      <c r="AB11" s="451"/>
      <c r="AC11" s="451"/>
      <c r="AD11" s="451"/>
      <c r="AE11" s="451"/>
      <c r="AF11" s="451"/>
      <c r="AG11" s="451"/>
      <c r="AH11" s="452"/>
      <c r="AI11" s="453">
        <v>103</v>
      </c>
      <c r="AJ11" s="454"/>
      <c r="AK11" s="454"/>
      <c r="AL11" s="454"/>
      <c r="AM11" s="454"/>
      <c r="AN11" s="454"/>
      <c r="AO11" s="454"/>
      <c r="AP11" s="455"/>
      <c r="AQ11" s="453">
        <v>9700</v>
      </c>
      <c r="AR11" s="454"/>
      <c r="AS11" s="454"/>
      <c r="AT11" s="454"/>
      <c r="AU11" s="454"/>
      <c r="AV11" s="454"/>
      <c r="AW11" s="454"/>
      <c r="AX11" s="454"/>
      <c r="AY11" s="456"/>
      <c r="AZ11" s="435" t="s">
        <v>97</v>
      </c>
      <c r="BA11" s="436"/>
      <c r="BB11" s="436"/>
      <c r="BC11" s="436"/>
      <c r="BD11" s="436"/>
      <c r="BE11" s="436"/>
      <c r="BF11" s="436"/>
      <c r="BG11" s="436"/>
      <c r="BH11" s="436"/>
      <c r="BI11" s="436"/>
      <c r="BJ11" s="436"/>
      <c r="BK11" s="436"/>
      <c r="BL11" s="436"/>
      <c r="BM11" s="437"/>
      <c r="BN11" s="438" t="s">
        <v>98</v>
      </c>
      <c r="BO11" s="439"/>
      <c r="BP11" s="439"/>
      <c r="BQ11" s="439"/>
      <c r="BR11" s="439"/>
      <c r="BS11" s="439"/>
      <c r="BT11" s="439"/>
      <c r="BU11" s="440"/>
      <c r="BV11" s="438" t="s">
        <v>98</v>
      </c>
      <c r="BW11" s="439"/>
      <c r="BX11" s="439"/>
      <c r="BY11" s="439"/>
      <c r="BZ11" s="439"/>
      <c r="CA11" s="439"/>
      <c r="CB11" s="439"/>
      <c r="CC11" s="440"/>
      <c r="CD11" s="441" t="s">
        <v>99</v>
      </c>
      <c r="CE11" s="442"/>
      <c r="CF11" s="442"/>
      <c r="CG11" s="442"/>
      <c r="CH11" s="442"/>
      <c r="CI11" s="442"/>
      <c r="CJ11" s="442"/>
      <c r="CK11" s="442"/>
      <c r="CL11" s="442"/>
      <c r="CM11" s="442"/>
      <c r="CN11" s="442"/>
      <c r="CO11" s="442"/>
      <c r="CP11" s="442"/>
      <c r="CQ11" s="442"/>
      <c r="CR11" s="442"/>
      <c r="CS11" s="443"/>
      <c r="CT11" s="510" t="s">
        <v>98</v>
      </c>
      <c r="CU11" s="511"/>
      <c r="CV11" s="511"/>
      <c r="CW11" s="511"/>
      <c r="CX11" s="511"/>
      <c r="CY11" s="511"/>
      <c r="CZ11" s="511"/>
      <c r="DA11" s="512"/>
      <c r="DB11" s="510" t="s">
        <v>98</v>
      </c>
      <c r="DC11" s="511"/>
      <c r="DD11" s="511"/>
      <c r="DE11" s="511"/>
      <c r="DF11" s="511"/>
      <c r="DG11" s="511"/>
      <c r="DH11" s="511"/>
      <c r="DI11" s="512"/>
      <c r="DJ11" s="112"/>
      <c r="DK11" s="112"/>
      <c r="DL11" s="112"/>
      <c r="DM11" s="112"/>
      <c r="DN11" s="112"/>
      <c r="DO11" s="112"/>
    </row>
    <row r="12" spans="1:119" ht="18.75" customHeight="1" x14ac:dyDescent="0.15">
      <c r="A12" s="113"/>
      <c r="B12" s="513" t="s">
        <v>100</v>
      </c>
      <c r="C12" s="514"/>
      <c r="D12" s="514"/>
      <c r="E12" s="514"/>
      <c r="F12" s="514"/>
      <c r="G12" s="514"/>
      <c r="H12" s="514"/>
      <c r="I12" s="514"/>
      <c r="J12" s="514"/>
      <c r="K12" s="515"/>
      <c r="L12" s="522" t="s">
        <v>101</v>
      </c>
      <c r="M12" s="523"/>
      <c r="N12" s="523"/>
      <c r="O12" s="523"/>
      <c r="P12" s="523"/>
      <c r="Q12" s="524"/>
      <c r="R12" s="525">
        <v>9136151</v>
      </c>
      <c r="S12" s="526"/>
      <c r="T12" s="526"/>
      <c r="U12" s="526"/>
      <c r="V12" s="527"/>
      <c r="W12" s="477" t="s">
        <v>102</v>
      </c>
      <c r="X12" s="478"/>
      <c r="Y12" s="479"/>
      <c r="Z12" s="486" t="s">
        <v>1</v>
      </c>
      <c r="AA12" s="464"/>
      <c r="AB12" s="464"/>
      <c r="AC12" s="464"/>
      <c r="AD12" s="464"/>
      <c r="AE12" s="464"/>
      <c r="AF12" s="464"/>
      <c r="AG12" s="464"/>
      <c r="AH12" s="465"/>
      <c r="AI12" s="494" t="s">
        <v>103</v>
      </c>
      <c r="AJ12" s="464"/>
      <c r="AK12" s="464"/>
      <c r="AL12" s="464"/>
      <c r="AM12" s="465"/>
      <c r="AN12" s="494" t="s">
        <v>104</v>
      </c>
      <c r="AO12" s="495"/>
      <c r="AP12" s="495"/>
      <c r="AQ12" s="495"/>
      <c r="AR12" s="495"/>
      <c r="AS12" s="528"/>
      <c r="AT12" s="541" t="s">
        <v>105</v>
      </c>
      <c r="AU12" s="542"/>
      <c r="AV12" s="542"/>
      <c r="AW12" s="542"/>
      <c r="AX12" s="542"/>
      <c r="AY12" s="543"/>
      <c r="AZ12" s="435" t="s">
        <v>106</v>
      </c>
      <c r="BA12" s="436"/>
      <c r="BB12" s="436"/>
      <c r="BC12" s="436"/>
      <c r="BD12" s="436"/>
      <c r="BE12" s="436"/>
      <c r="BF12" s="436"/>
      <c r="BG12" s="436"/>
      <c r="BH12" s="436"/>
      <c r="BI12" s="436"/>
      <c r="BJ12" s="436"/>
      <c r="BK12" s="436"/>
      <c r="BL12" s="436"/>
      <c r="BM12" s="437"/>
      <c r="BN12" s="438">
        <v>3300000</v>
      </c>
      <c r="BO12" s="439"/>
      <c r="BP12" s="439"/>
      <c r="BQ12" s="439"/>
      <c r="BR12" s="439"/>
      <c r="BS12" s="439"/>
      <c r="BT12" s="439"/>
      <c r="BU12" s="440"/>
      <c r="BV12" s="438" t="s">
        <v>107</v>
      </c>
      <c r="BW12" s="439"/>
      <c r="BX12" s="439"/>
      <c r="BY12" s="439"/>
      <c r="BZ12" s="439"/>
      <c r="CA12" s="439"/>
      <c r="CB12" s="439"/>
      <c r="CC12" s="440"/>
      <c r="CD12" s="441" t="s">
        <v>108</v>
      </c>
      <c r="CE12" s="442"/>
      <c r="CF12" s="442"/>
      <c r="CG12" s="442"/>
      <c r="CH12" s="442"/>
      <c r="CI12" s="442"/>
      <c r="CJ12" s="442"/>
      <c r="CK12" s="442"/>
      <c r="CL12" s="442"/>
      <c r="CM12" s="442"/>
      <c r="CN12" s="442"/>
      <c r="CO12" s="442"/>
      <c r="CP12" s="442"/>
      <c r="CQ12" s="442"/>
      <c r="CR12" s="442"/>
      <c r="CS12" s="443"/>
      <c r="CT12" s="510" t="s">
        <v>107</v>
      </c>
      <c r="CU12" s="511"/>
      <c r="CV12" s="511"/>
      <c r="CW12" s="511"/>
      <c r="CX12" s="511"/>
      <c r="CY12" s="511"/>
      <c r="CZ12" s="511"/>
      <c r="DA12" s="512"/>
      <c r="DB12" s="510" t="s">
        <v>107</v>
      </c>
      <c r="DC12" s="511"/>
      <c r="DD12" s="511"/>
      <c r="DE12" s="511"/>
      <c r="DF12" s="511"/>
      <c r="DG12" s="511"/>
      <c r="DH12" s="511"/>
      <c r="DI12" s="512"/>
      <c r="DJ12" s="112"/>
      <c r="DK12" s="112"/>
      <c r="DL12" s="112"/>
      <c r="DM12" s="112"/>
      <c r="DN12" s="112"/>
      <c r="DO12" s="112"/>
    </row>
    <row r="13" spans="1:119" ht="18.75" customHeight="1" thickBot="1" x14ac:dyDescent="0.2">
      <c r="A13" s="113"/>
      <c r="B13" s="516"/>
      <c r="C13" s="517"/>
      <c r="D13" s="517"/>
      <c r="E13" s="517"/>
      <c r="F13" s="517"/>
      <c r="G13" s="517"/>
      <c r="H13" s="517"/>
      <c r="I13" s="517"/>
      <c r="J13" s="517"/>
      <c r="K13" s="518"/>
      <c r="L13" s="120"/>
      <c r="M13" s="532" t="s">
        <v>109</v>
      </c>
      <c r="N13" s="533"/>
      <c r="O13" s="533"/>
      <c r="P13" s="533"/>
      <c r="Q13" s="534"/>
      <c r="R13" s="535">
        <v>8961724</v>
      </c>
      <c r="S13" s="536"/>
      <c r="T13" s="536"/>
      <c r="U13" s="536"/>
      <c r="V13" s="537"/>
      <c r="W13" s="480"/>
      <c r="X13" s="481"/>
      <c r="Y13" s="482"/>
      <c r="Z13" s="415"/>
      <c r="AA13" s="487"/>
      <c r="AB13" s="487"/>
      <c r="AC13" s="487"/>
      <c r="AD13" s="487"/>
      <c r="AE13" s="487"/>
      <c r="AF13" s="487"/>
      <c r="AG13" s="487"/>
      <c r="AH13" s="488"/>
      <c r="AI13" s="415"/>
      <c r="AJ13" s="487"/>
      <c r="AK13" s="487"/>
      <c r="AL13" s="487"/>
      <c r="AM13" s="488"/>
      <c r="AN13" s="529"/>
      <c r="AO13" s="530"/>
      <c r="AP13" s="530"/>
      <c r="AQ13" s="530"/>
      <c r="AR13" s="530"/>
      <c r="AS13" s="531"/>
      <c r="AT13" s="544"/>
      <c r="AU13" s="545"/>
      <c r="AV13" s="545"/>
      <c r="AW13" s="545"/>
      <c r="AX13" s="545"/>
      <c r="AY13" s="546"/>
      <c r="AZ13" s="538" t="s">
        <v>110</v>
      </c>
      <c r="BA13" s="539"/>
      <c r="BB13" s="539"/>
      <c r="BC13" s="539"/>
      <c r="BD13" s="539"/>
      <c r="BE13" s="539"/>
      <c r="BF13" s="539"/>
      <c r="BG13" s="539"/>
      <c r="BH13" s="539"/>
      <c r="BI13" s="539"/>
      <c r="BJ13" s="539"/>
      <c r="BK13" s="539"/>
      <c r="BL13" s="539"/>
      <c r="BM13" s="540"/>
      <c r="BN13" s="438">
        <v>148801</v>
      </c>
      <c r="BO13" s="439"/>
      <c r="BP13" s="439"/>
      <c r="BQ13" s="439"/>
      <c r="BR13" s="439"/>
      <c r="BS13" s="439"/>
      <c r="BT13" s="439"/>
      <c r="BU13" s="440"/>
      <c r="BV13" s="438">
        <v>4921854</v>
      </c>
      <c r="BW13" s="439"/>
      <c r="BX13" s="439"/>
      <c r="BY13" s="439"/>
      <c r="BZ13" s="439"/>
      <c r="CA13" s="439"/>
      <c r="CB13" s="439"/>
      <c r="CC13" s="440"/>
      <c r="CD13" s="441" t="s">
        <v>111</v>
      </c>
      <c r="CE13" s="442"/>
      <c r="CF13" s="442"/>
      <c r="CG13" s="442"/>
      <c r="CH13" s="442"/>
      <c r="CI13" s="442"/>
      <c r="CJ13" s="442"/>
      <c r="CK13" s="442"/>
      <c r="CL13" s="442"/>
      <c r="CM13" s="442"/>
      <c r="CN13" s="442"/>
      <c r="CO13" s="442"/>
      <c r="CP13" s="442"/>
      <c r="CQ13" s="442"/>
      <c r="CR13" s="442"/>
      <c r="CS13" s="443"/>
      <c r="CT13" s="444">
        <v>12</v>
      </c>
      <c r="CU13" s="445"/>
      <c r="CV13" s="445"/>
      <c r="CW13" s="445"/>
      <c r="CX13" s="445"/>
      <c r="CY13" s="445"/>
      <c r="CZ13" s="445"/>
      <c r="DA13" s="446"/>
      <c r="DB13" s="444">
        <v>11.9</v>
      </c>
      <c r="DC13" s="445"/>
      <c r="DD13" s="445"/>
      <c r="DE13" s="445"/>
      <c r="DF13" s="445"/>
      <c r="DG13" s="445"/>
      <c r="DH13" s="445"/>
      <c r="DI13" s="446"/>
      <c r="DJ13" s="112"/>
      <c r="DK13" s="112"/>
      <c r="DL13" s="112"/>
      <c r="DM13" s="112"/>
      <c r="DN13" s="112"/>
      <c r="DO13" s="112"/>
    </row>
    <row r="14" spans="1:119" ht="18.75" customHeight="1" thickBot="1" x14ac:dyDescent="0.2">
      <c r="A14" s="113"/>
      <c r="B14" s="516"/>
      <c r="C14" s="517"/>
      <c r="D14" s="517"/>
      <c r="E14" s="517"/>
      <c r="F14" s="517"/>
      <c r="G14" s="517"/>
      <c r="H14" s="517"/>
      <c r="I14" s="517"/>
      <c r="J14" s="517"/>
      <c r="K14" s="518"/>
      <c r="L14" s="550" t="s">
        <v>112</v>
      </c>
      <c r="M14" s="551"/>
      <c r="N14" s="551"/>
      <c r="O14" s="551"/>
      <c r="P14" s="551"/>
      <c r="Q14" s="552"/>
      <c r="R14" s="553">
        <v>9116666</v>
      </c>
      <c r="S14" s="554"/>
      <c r="T14" s="554"/>
      <c r="U14" s="554"/>
      <c r="V14" s="555"/>
      <c r="W14" s="480"/>
      <c r="X14" s="481"/>
      <c r="Y14" s="482"/>
      <c r="Z14" s="507" t="s">
        <v>113</v>
      </c>
      <c r="AA14" s="508"/>
      <c r="AB14" s="508"/>
      <c r="AC14" s="508"/>
      <c r="AD14" s="508"/>
      <c r="AE14" s="508"/>
      <c r="AF14" s="508"/>
      <c r="AG14" s="508"/>
      <c r="AH14" s="509"/>
      <c r="AI14" s="453">
        <v>11993</v>
      </c>
      <c r="AJ14" s="454"/>
      <c r="AK14" s="454"/>
      <c r="AL14" s="454"/>
      <c r="AM14" s="455"/>
      <c r="AN14" s="453">
        <v>40428403</v>
      </c>
      <c r="AO14" s="454"/>
      <c r="AP14" s="454"/>
      <c r="AQ14" s="454"/>
      <c r="AR14" s="454"/>
      <c r="AS14" s="455"/>
      <c r="AT14" s="453">
        <v>3371</v>
      </c>
      <c r="AU14" s="454"/>
      <c r="AV14" s="454"/>
      <c r="AW14" s="454"/>
      <c r="AX14" s="454"/>
      <c r="AY14" s="456"/>
      <c r="AZ14" s="447" t="s">
        <v>114</v>
      </c>
      <c r="BA14" s="448"/>
      <c r="BB14" s="448"/>
      <c r="BC14" s="448"/>
      <c r="BD14" s="448"/>
      <c r="BE14" s="448"/>
      <c r="BF14" s="448"/>
      <c r="BG14" s="448"/>
      <c r="BH14" s="448"/>
      <c r="BI14" s="448"/>
      <c r="BJ14" s="448"/>
      <c r="BK14" s="448"/>
      <c r="BL14" s="448"/>
      <c r="BM14" s="449"/>
      <c r="BN14" s="426">
        <v>947912066</v>
      </c>
      <c r="BO14" s="427"/>
      <c r="BP14" s="427"/>
      <c r="BQ14" s="427"/>
      <c r="BR14" s="427"/>
      <c r="BS14" s="427"/>
      <c r="BT14" s="427"/>
      <c r="BU14" s="428"/>
      <c r="BV14" s="426">
        <v>854943785</v>
      </c>
      <c r="BW14" s="427"/>
      <c r="BX14" s="427"/>
      <c r="BY14" s="427"/>
      <c r="BZ14" s="427"/>
      <c r="CA14" s="427"/>
      <c r="CB14" s="427"/>
      <c r="CC14" s="428"/>
      <c r="CD14" s="504" t="s">
        <v>115</v>
      </c>
      <c r="CE14" s="505"/>
      <c r="CF14" s="505"/>
      <c r="CG14" s="505"/>
      <c r="CH14" s="505"/>
      <c r="CI14" s="505"/>
      <c r="CJ14" s="505"/>
      <c r="CK14" s="505"/>
      <c r="CL14" s="505"/>
      <c r="CM14" s="505"/>
      <c r="CN14" s="505"/>
      <c r="CO14" s="505"/>
      <c r="CP14" s="505"/>
      <c r="CQ14" s="505"/>
      <c r="CR14" s="505"/>
      <c r="CS14" s="506"/>
      <c r="CT14" s="547">
        <v>132.30000000000001</v>
      </c>
      <c r="CU14" s="548"/>
      <c r="CV14" s="548"/>
      <c r="CW14" s="548"/>
      <c r="CX14" s="548"/>
      <c r="CY14" s="548"/>
      <c r="CZ14" s="548"/>
      <c r="DA14" s="549"/>
      <c r="DB14" s="547">
        <v>142.9</v>
      </c>
      <c r="DC14" s="548"/>
      <c r="DD14" s="548"/>
      <c r="DE14" s="548"/>
      <c r="DF14" s="548"/>
      <c r="DG14" s="548"/>
      <c r="DH14" s="548"/>
      <c r="DI14" s="549"/>
      <c r="DJ14" s="112"/>
      <c r="DK14" s="112"/>
      <c r="DL14" s="112"/>
      <c r="DM14" s="112"/>
      <c r="DN14" s="112"/>
      <c r="DO14" s="112"/>
    </row>
    <row r="15" spans="1:119" ht="18.75" customHeight="1" x14ac:dyDescent="0.15">
      <c r="A15" s="113"/>
      <c r="B15" s="516"/>
      <c r="C15" s="517"/>
      <c r="D15" s="517"/>
      <c r="E15" s="517"/>
      <c r="F15" s="517"/>
      <c r="G15" s="517"/>
      <c r="H15" s="517"/>
      <c r="I15" s="517"/>
      <c r="J15" s="517"/>
      <c r="K15" s="518"/>
      <c r="L15" s="120"/>
      <c r="M15" s="532" t="s">
        <v>109</v>
      </c>
      <c r="N15" s="533"/>
      <c r="O15" s="533"/>
      <c r="P15" s="533"/>
      <c r="Q15" s="534"/>
      <c r="R15" s="553">
        <v>8950660</v>
      </c>
      <c r="S15" s="554"/>
      <c r="T15" s="554"/>
      <c r="U15" s="554"/>
      <c r="V15" s="555"/>
      <c r="W15" s="480"/>
      <c r="X15" s="481"/>
      <c r="Y15" s="482"/>
      <c r="Z15" s="507" t="s">
        <v>116</v>
      </c>
      <c r="AA15" s="508"/>
      <c r="AB15" s="508"/>
      <c r="AC15" s="508"/>
      <c r="AD15" s="508"/>
      <c r="AE15" s="508"/>
      <c r="AF15" s="508"/>
      <c r="AG15" s="508"/>
      <c r="AH15" s="509"/>
      <c r="AI15" s="453" t="s">
        <v>107</v>
      </c>
      <c r="AJ15" s="454"/>
      <c r="AK15" s="454"/>
      <c r="AL15" s="454"/>
      <c r="AM15" s="455"/>
      <c r="AN15" s="453" t="s">
        <v>107</v>
      </c>
      <c r="AO15" s="454"/>
      <c r="AP15" s="454"/>
      <c r="AQ15" s="454"/>
      <c r="AR15" s="454"/>
      <c r="AS15" s="455"/>
      <c r="AT15" s="453" t="s">
        <v>107</v>
      </c>
      <c r="AU15" s="454"/>
      <c r="AV15" s="454"/>
      <c r="AW15" s="454"/>
      <c r="AX15" s="454"/>
      <c r="AY15" s="456"/>
      <c r="AZ15" s="435" t="s">
        <v>117</v>
      </c>
      <c r="BA15" s="436"/>
      <c r="BB15" s="436"/>
      <c r="BC15" s="436"/>
      <c r="BD15" s="436"/>
      <c r="BE15" s="436"/>
      <c r="BF15" s="436"/>
      <c r="BG15" s="436"/>
      <c r="BH15" s="436"/>
      <c r="BI15" s="436"/>
      <c r="BJ15" s="436"/>
      <c r="BK15" s="436"/>
      <c r="BL15" s="436"/>
      <c r="BM15" s="437"/>
      <c r="BN15" s="438">
        <v>1047374413</v>
      </c>
      <c r="BO15" s="439"/>
      <c r="BP15" s="439"/>
      <c r="BQ15" s="439"/>
      <c r="BR15" s="439"/>
      <c r="BS15" s="439"/>
      <c r="BT15" s="439"/>
      <c r="BU15" s="440"/>
      <c r="BV15" s="438">
        <v>932374572</v>
      </c>
      <c r="BW15" s="439"/>
      <c r="BX15" s="439"/>
      <c r="BY15" s="439"/>
      <c r="BZ15" s="439"/>
      <c r="CA15" s="439"/>
      <c r="CB15" s="439"/>
      <c r="CC15" s="440"/>
      <c r="CD15" s="558" t="s">
        <v>118</v>
      </c>
      <c r="CE15" s="559"/>
      <c r="CF15" s="559"/>
      <c r="CG15" s="559"/>
      <c r="CH15" s="559"/>
      <c r="CI15" s="559"/>
      <c r="CJ15" s="559"/>
      <c r="CK15" s="559"/>
      <c r="CL15" s="559"/>
      <c r="CM15" s="559"/>
      <c r="CN15" s="559"/>
      <c r="CO15" s="559"/>
      <c r="CP15" s="559"/>
      <c r="CQ15" s="559"/>
      <c r="CR15" s="559"/>
      <c r="CS15" s="560"/>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516"/>
      <c r="C16" s="517"/>
      <c r="D16" s="517"/>
      <c r="E16" s="517"/>
      <c r="F16" s="517"/>
      <c r="G16" s="517"/>
      <c r="H16" s="517"/>
      <c r="I16" s="517"/>
      <c r="J16" s="517"/>
      <c r="K16" s="518"/>
      <c r="L16" s="550" t="s">
        <v>119</v>
      </c>
      <c r="M16" s="567"/>
      <c r="N16" s="567"/>
      <c r="O16" s="567"/>
      <c r="P16" s="567"/>
      <c r="Q16" s="568"/>
      <c r="R16" s="564" t="s">
        <v>120</v>
      </c>
      <c r="S16" s="565"/>
      <c r="T16" s="565"/>
      <c r="U16" s="565"/>
      <c r="V16" s="566"/>
      <c r="W16" s="480"/>
      <c r="X16" s="481"/>
      <c r="Y16" s="482"/>
      <c r="Z16" s="507" t="s">
        <v>121</v>
      </c>
      <c r="AA16" s="508"/>
      <c r="AB16" s="508"/>
      <c r="AC16" s="508"/>
      <c r="AD16" s="508"/>
      <c r="AE16" s="508"/>
      <c r="AF16" s="508"/>
      <c r="AG16" s="508"/>
      <c r="AH16" s="509"/>
      <c r="AI16" s="453">
        <v>315</v>
      </c>
      <c r="AJ16" s="454"/>
      <c r="AK16" s="454"/>
      <c r="AL16" s="454"/>
      <c r="AM16" s="455"/>
      <c r="AN16" s="453">
        <v>1109430</v>
      </c>
      <c r="AO16" s="454"/>
      <c r="AP16" s="454"/>
      <c r="AQ16" s="454"/>
      <c r="AR16" s="454"/>
      <c r="AS16" s="455"/>
      <c r="AT16" s="453">
        <v>3522</v>
      </c>
      <c r="AU16" s="454"/>
      <c r="AV16" s="454"/>
      <c r="AW16" s="454"/>
      <c r="AX16" s="454"/>
      <c r="AY16" s="456"/>
      <c r="AZ16" s="435" t="s">
        <v>122</v>
      </c>
      <c r="BA16" s="436"/>
      <c r="BB16" s="436"/>
      <c r="BC16" s="436"/>
      <c r="BD16" s="436"/>
      <c r="BE16" s="436"/>
      <c r="BF16" s="436"/>
      <c r="BG16" s="436"/>
      <c r="BH16" s="436"/>
      <c r="BI16" s="436"/>
      <c r="BJ16" s="436"/>
      <c r="BK16" s="436"/>
      <c r="BL16" s="436"/>
      <c r="BM16" s="437"/>
      <c r="BN16" s="438">
        <v>1173217839</v>
      </c>
      <c r="BO16" s="439"/>
      <c r="BP16" s="439"/>
      <c r="BQ16" s="439"/>
      <c r="BR16" s="439"/>
      <c r="BS16" s="439"/>
      <c r="BT16" s="439"/>
      <c r="BU16" s="440"/>
      <c r="BV16" s="438">
        <v>1066702339</v>
      </c>
      <c r="BW16" s="439"/>
      <c r="BX16" s="439"/>
      <c r="BY16" s="439"/>
      <c r="BZ16" s="439"/>
      <c r="CA16" s="439"/>
      <c r="CB16" s="439"/>
      <c r="CC16" s="440"/>
      <c r="CD16" s="124"/>
      <c r="CE16" s="556" t="s">
        <v>123</v>
      </c>
      <c r="CF16" s="556"/>
      <c r="CG16" s="556"/>
      <c r="CH16" s="556"/>
      <c r="CI16" s="556"/>
      <c r="CJ16" s="556"/>
      <c r="CK16" s="556"/>
      <c r="CL16" s="556"/>
      <c r="CM16" s="556"/>
      <c r="CN16" s="556"/>
      <c r="CO16" s="556"/>
      <c r="CP16" s="556"/>
      <c r="CQ16" s="556"/>
      <c r="CR16" s="556"/>
      <c r="CS16" s="557"/>
      <c r="CT16" s="444">
        <v>2.8</v>
      </c>
      <c r="CU16" s="445"/>
      <c r="CV16" s="445"/>
      <c r="CW16" s="445"/>
      <c r="CX16" s="445"/>
      <c r="CY16" s="445"/>
      <c r="CZ16" s="445"/>
      <c r="DA16" s="446"/>
      <c r="DB16" s="444" t="s">
        <v>107</v>
      </c>
      <c r="DC16" s="445"/>
      <c r="DD16" s="445"/>
      <c r="DE16" s="445"/>
      <c r="DF16" s="445"/>
      <c r="DG16" s="445"/>
      <c r="DH16" s="445"/>
      <c r="DI16" s="446"/>
      <c r="DJ16" s="112"/>
      <c r="DK16" s="112"/>
      <c r="DL16" s="112"/>
      <c r="DM16" s="112"/>
      <c r="DN16" s="112"/>
      <c r="DO16" s="112"/>
    </row>
    <row r="17" spans="1:119" ht="18.75" customHeight="1" thickBot="1" x14ac:dyDescent="0.2">
      <c r="A17" s="113"/>
      <c r="B17" s="519"/>
      <c r="C17" s="520"/>
      <c r="D17" s="520"/>
      <c r="E17" s="520"/>
      <c r="F17" s="520"/>
      <c r="G17" s="520"/>
      <c r="H17" s="520"/>
      <c r="I17" s="520"/>
      <c r="J17" s="520"/>
      <c r="K17" s="521"/>
      <c r="L17" s="125"/>
      <c r="M17" s="561" t="s">
        <v>124</v>
      </c>
      <c r="N17" s="562"/>
      <c r="O17" s="562"/>
      <c r="P17" s="562"/>
      <c r="Q17" s="563"/>
      <c r="R17" s="564" t="s">
        <v>125</v>
      </c>
      <c r="S17" s="565"/>
      <c r="T17" s="565"/>
      <c r="U17" s="565"/>
      <c r="V17" s="566"/>
      <c r="W17" s="480"/>
      <c r="X17" s="481"/>
      <c r="Y17" s="482"/>
      <c r="Z17" s="507" t="s">
        <v>126</v>
      </c>
      <c r="AA17" s="508"/>
      <c r="AB17" s="508"/>
      <c r="AC17" s="508"/>
      <c r="AD17" s="508"/>
      <c r="AE17" s="508"/>
      <c r="AF17" s="508"/>
      <c r="AG17" s="508"/>
      <c r="AH17" s="509"/>
      <c r="AI17" s="453">
        <v>15593</v>
      </c>
      <c r="AJ17" s="454"/>
      <c r="AK17" s="454"/>
      <c r="AL17" s="454"/>
      <c r="AM17" s="455"/>
      <c r="AN17" s="453">
        <v>50100309</v>
      </c>
      <c r="AO17" s="454"/>
      <c r="AP17" s="454"/>
      <c r="AQ17" s="454"/>
      <c r="AR17" s="454"/>
      <c r="AS17" s="455"/>
      <c r="AT17" s="453">
        <v>3213</v>
      </c>
      <c r="AU17" s="454"/>
      <c r="AV17" s="454"/>
      <c r="AW17" s="454"/>
      <c r="AX17" s="454"/>
      <c r="AY17" s="456"/>
      <c r="AZ17" s="435" t="s">
        <v>127</v>
      </c>
      <c r="BA17" s="436"/>
      <c r="BB17" s="436"/>
      <c r="BC17" s="436"/>
      <c r="BD17" s="436"/>
      <c r="BE17" s="436"/>
      <c r="BF17" s="436"/>
      <c r="BG17" s="436"/>
      <c r="BH17" s="436"/>
      <c r="BI17" s="436"/>
      <c r="BJ17" s="436"/>
      <c r="BK17" s="436"/>
      <c r="BL17" s="436"/>
      <c r="BM17" s="437"/>
      <c r="BN17" s="438">
        <v>1369286411</v>
      </c>
      <c r="BO17" s="439"/>
      <c r="BP17" s="439"/>
      <c r="BQ17" s="439"/>
      <c r="BR17" s="439"/>
      <c r="BS17" s="439"/>
      <c r="BT17" s="439"/>
      <c r="BU17" s="440"/>
      <c r="BV17" s="438">
        <v>1311975682</v>
      </c>
      <c r="BW17" s="439"/>
      <c r="BX17" s="439"/>
      <c r="BY17" s="439"/>
      <c r="BZ17" s="439"/>
      <c r="CA17" s="439"/>
      <c r="CB17" s="439"/>
      <c r="CC17" s="440"/>
      <c r="CD17" s="124"/>
      <c r="CE17" s="556"/>
      <c r="CF17" s="556"/>
      <c r="CG17" s="556"/>
      <c r="CH17" s="556"/>
      <c r="CI17" s="556"/>
      <c r="CJ17" s="556"/>
      <c r="CK17" s="556"/>
      <c r="CL17" s="556"/>
      <c r="CM17" s="556"/>
      <c r="CN17" s="556"/>
      <c r="CO17" s="556"/>
      <c r="CP17" s="556"/>
      <c r="CQ17" s="556"/>
      <c r="CR17" s="556"/>
      <c r="CS17" s="557"/>
      <c r="CT17" s="444"/>
      <c r="CU17" s="445"/>
      <c r="CV17" s="445"/>
      <c r="CW17" s="445"/>
      <c r="CX17" s="445"/>
      <c r="CY17" s="445"/>
      <c r="CZ17" s="445"/>
      <c r="DA17" s="446"/>
      <c r="DB17" s="444"/>
      <c r="DC17" s="445"/>
      <c r="DD17" s="445"/>
      <c r="DE17" s="445"/>
      <c r="DF17" s="445"/>
      <c r="DG17" s="445"/>
      <c r="DH17" s="445"/>
      <c r="DI17" s="446"/>
      <c r="DJ17" s="112"/>
      <c r="DK17" s="112"/>
      <c r="DL17" s="112"/>
      <c r="DM17" s="112"/>
      <c r="DN17" s="112"/>
      <c r="DO17" s="112"/>
    </row>
    <row r="18" spans="1:119" ht="18.75" customHeight="1" thickBot="1" x14ac:dyDescent="0.2">
      <c r="A18" s="113"/>
      <c r="B18" s="420" t="s">
        <v>128</v>
      </c>
      <c r="C18" s="421"/>
      <c r="D18" s="421"/>
      <c r="E18" s="421"/>
      <c r="F18" s="421"/>
      <c r="G18" s="421"/>
      <c r="H18" s="421"/>
      <c r="I18" s="421"/>
      <c r="J18" s="421"/>
      <c r="K18" s="569"/>
      <c r="L18" s="570">
        <v>2416</v>
      </c>
      <c r="M18" s="571"/>
      <c r="N18" s="571"/>
      <c r="O18" s="571"/>
      <c r="P18" s="571"/>
      <c r="Q18" s="571"/>
      <c r="R18" s="571"/>
      <c r="S18" s="571"/>
      <c r="T18" s="571"/>
      <c r="U18" s="571"/>
      <c r="V18" s="571"/>
      <c r="W18" s="480"/>
      <c r="X18" s="481"/>
      <c r="Y18" s="482"/>
      <c r="Z18" s="507" t="s">
        <v>129</v>
      </c>
      <c r="AA18" s="508"/>
      <c r="AB18" s="508"/>
      <c r="AC18" s="508"/>
      <c r="AD18" s="508"/>
      <c r="AE18" s="508"/>
      <c r="AF18" s="508"/>
      <c r="AG18" s="508"/>
      <c r="AH18" s="509"/>
      <c r="AI18" s="453">
        <v>45785</v>
      </c>
      <c r="AJ18" s="454"/>
      <c r="AK18" s="454"/>
      <c r="AL18" s="454"/>
      <c r="AM18" s="455"/>
      <c r="AN18" s="453">
        <v>161582911</v>
      </c>
      <c r="AO18" s="454"/>
      <c r="AP18" s="454"/>
      <c r="AQ18" s="454"/>
      <c r="AR18" s="454"/>
      <c r="AS18" s="455"/>
      <c r="AT18" s="453">
        <v>3529</v>
      </c>
      <c r="AU18" s="454"/>
      <c r="AV18" s="454"/>
      <c r="AW18" s="454"/>
      <c r="AX18" s="454"/>
      <c r="AY18" s="456"/>
      <c r="AZ18" s="538" t="s">
        <v>130</v>
      </c>
      <c r="BA18" s="539"/>
      <c r="BB18" s="539"/>
      <c r="BC18" s="539"/>
      <c r="BD18" s="539"/>
      <c r="BE18" s="539"/>
      <c r="BF18" s="539"/>
      <c r="BG18" s="539"/>
      <c r="BH18" s="539"/>
      <c r="BI18" s="539"/>
      <c r="BJ18" s="539"/>
      <c r="BK18" s="539"/>
      <c r="BL18" s="539"/>
      <c r="BM18" s="540"/>
      <c r="BN18" s="572">
        <v>1698089128</v>
      </c>
      <c r="BO18" s="573"/>
      <c r="BP18" s="573"/>
      <c r="BQ18" s="573"/>
      <c r="BR18" s="573"/>
      <c r="BS18" s="573"/>
      <c r="BT18" s="573"/>
      <c r="BU18" s="574"/>
      <c r="BV18" s="572">
        <v>1647263114</v>
      </c>
      <c r="BW18" s="573"/>
      <c r="BX18" s="573"/>
      <c r="BY18" s="573"/>
      <c r="BZ18" s="573"/>
      <c r="CA18" s="573"/>
      <c r="CB18" s="573"/>
      <c r="CC18" s="574"/>
      <c r="CD18" s="124"/>
      <c r="CE18" s="556"/>
      <c r="CF18" s="556"/>
      <c r="CG18" s="556"/>
      <c r="CH18" s="556"/>
      <c r="CI18" s="556"/>
      <c r="CJ18" s="556"/>
      <c r="CK18" s="556"/>
      <c r="CL18" s="556"/>
      <c r="CM18" s="556"/>
      <c r="CN18" s="556"/>
      <c r="CO18" s="556"/>
      <c r="CP18" s="556"/>
      <c r="CQ18" s="556"/>
      <c r="CR18" s="556"/>
      <c r="CS18" s="557"/>
      <c r="CT18" s="444"/>
      <c r="CU18" s="445"/>
      <c r="CV18" s="445"/>
      <c r="CW18" s="445"/>
      <c r="CX18" s="445"/>
      <c r="CY18" s="445"/>
      <c r="CZ18" s="445"/>
      <c r="DA18" s="446"/>
      <c r="DB18" s="444"/>
      <c r="DC18" s="445"/>
      <c r="DD18" s="445"/>
      <c r="DE18" s="445"/>
      <c r="DF18" s="445"/>
      <c r="DG18" s="445"/>
      <c r="DH18" s="445"/>
      <c r="DI18" s="446"/>
      <c r="DJ18" s="112"/>
      <c r="DK18" s="112"/>
      <c r="DL18" s="112"/>
      <c r="DM18" s="112"/>
      <c r="DN18" s="112"/>
      <c r="DO18" s="112"/>
    </row>
    <row r="19" spans="1:119" ht="18.75" customHeight="1" thickBot="1" x14ac:dyDescent="0.2">
      <c r="A19" s="113"/>
      <c r="B19" s="420" t="s">
        <v>131</v>
      </c>
      <c r="C19" s="421"/>
      <c r="D19" s="421"/>
      <c r="E19" s="421"/>
      <c r="F19" s="421"/>
      <c r="G19" s="421"/>
      <c r="H19" s="421"/>
      <c r="I19" s="421"/>
      <c r="J19" s="421"/>
      <c r="K19" s="569"/>
      <c r="L19" s="570">
        <v>3782</v>
      </c>
      <c r="M19" s="571"/>
      <c r="N19" s="571"/>
      <c r="O19" s="571"/>
      <c r="P19" s="571"/>
      <c r="Q19" s="571"/>
      <c r="R19" s="571"/>
      <c r="S19" s="571"/>
      <c r="T19" s="571"/>
      <c r="U19" s="571"/>
      <c r="V19" s="571"/>
      <c r="W19" s="480"/>
      <c r="X19" s="481"/>
      <c r="Y19" s="482"/>
      <c r="Z19" s="507" t="s">
        <v>132</v>
      </c>
      <c r="AA19" s="508"/>
      <c r="AB19" s="508"/>
      <c r="AC19" s="508"/>
      <c r="AD19" s="508"/>
      <c r="AE19" s="508"/>
      <c r="AF19" s="508"/>
      <c r="AG19" s="508"/>
      <c r="AH19" s="509"/>
      <c r="AI19" s="453" t="s">
        <v>98</v>
      </c>
      <c r="AJ19" s="454"/>
      <c r="AK19" s="454"/>
      <c r="AL19" s="454"/>
      <c r="AM19" s="455"/>
      <c r="AN19" s="453" t="s">
        <v>98</v>
      </c>
      <c r="AO19" s="454"/>
      <c r="AP19" s="454"/>
      <c r="AQ19" s="454"/>
      <c r="AR19" s="454"/>
      <c r="AS19" s="455"/>
      <c r="AT19" s="453" t="s">
        <v>98</v>
      </c>
      <c r="AU19" s="454"/>
      <c r="AV19" s="454"/>
      <c r="AW19" s="454"/>
      <c r="AX19" s="454"/>
      <c r="AY19" s="456"/>
      <c r="AZ19" s="447" t="s">
        <v>133</v>
      </c>
      <c r="BA19" s="448"/>
      <c r="BB19" s="448"/>
      <c r="BC19" s="448"/>
      <c r="BD19" s="448"/>
      <c r="BE19" s="448"/>
      <c r="BF19" s="448"/>
      <c r="BG19" s="448"/>
      <c r="BH19" s="448"/>
      <c r="BI19" s="448"/>
      <c r="BJ19" s="448"/>
      <c r="BK19" s="448"/>
      <c r="BL19" s="448"/>
      <c r="BM19" s="449"/>
      <c r="BN19" s="426">
        <v>3700173082</v>
      </c>
      <c r="BO19" s="427"/>
      <c r="BP19" s="427"/>
      <c r="BQ19" s="427"/>
      <c r="BR19" s="427"/>
      <c r="BS19" s="427"/>
      <c r="BT19" s="427"/>
      <c r="BU19" s="428"/>
      <c r="BV19" s="426">
        <v>3753772282</v>
      </c>
      <c r="BW19" s="427"/>
      <c r="BX19" s="427"/>
      <c r="BY19" s="427"/>
      <c r="BZ19" s="427"/>
      <c r="CA19" s="427"/>
      <c r="CB19" s="427"/>
      <c r="CC19" s="428"/>
      <c r="CD19" s="124"/>
      <c r="CE19" s="556"/>
      <c r="CF19" s="556"/>
      <c r="CG19" s="556"/>
      <c r="CH19" s="556"/>
      <c r="CI19" s="556"/>
      <c r="CJ19" s="556"/>
      <c r="CK19" s="556"/>
      <c r="CL19" s="556"/>
      <c r="CM19" s="556"/>
      <c r="CN19" s="556"/>
      <c r="CO19" s="556"/>
      <c r="CP19" s="556"/>
      <c r="CQ19" s="556"/>
      <c r="CR19" s="556"/>
      <c r="CS19" s="557"/>
      <c r="CT19" s="444"/>
      <c r="CU19" s="445"/>
      <c r="CV19" s="445"/>
      <c r="CW19" s="445"/>
      <c r="CX19" s="445"/>
      <c r="CY19" s="445"/>
      <c r="CZ19" s="445"/>
      <c r="DA19" s="446"/>
      <c r="DB19" s="444"/>
      <c r="DC19" s="445"/>
      <c r="DD19" s="445"/>
      <c r="DE19" s="445"/>
      <c r="DF19" s="445"/>
      <c r="DG19" s="445"/>
      <c r="DH19" s="445"/>
      <c r="DI19" s="446"/>
      <c r="DJ19" s="112"/>
      <c r="DK19" s="112"/>
      <c r="DL19" s="112"/>
      <c r="DM19" s="112"/>
      <c r="DN19" s="112"/>
      <c r="DO19" s="112"/>
    </row>
    <row r="20" spans="1:119" ht="18.75" customHeight="1" thickBot="1" x14ac:dyDescent="0.2">
      <c r="A20" s="113"/>
      <c r="B20" s="420" t="s">
        <v>134</v>
      </c>
      <c r="C20" s="421"/>
      <c r="D20" s="421"/>
      <c r="E20" s="421"/>
      <c r="F20" s="421"/>
      <c r="G20" s="421"/>
      <c r="H20" s="421"/>
      <c r="I20" s="421"/>
      <c r="J20" s="421"/>
      <c r="K20" s="569"/>
      <c r="L20" s="570">
        <v>3979278</v>
      </c>
      <c r="M20" s="571"/>
      <c r="N20" s="571"/>
      <c r="O20" s="571"/>
      <c r="P20" s="571"/>
      <c r="Q20" s="571"/>
      <c r="R20" s="571"/>
      <c r="S20" s="571"/>
      <c r="T20" s="571"/>
      <c r="U20" s="571"/>
      <c r="V20" s="571"/>
      <c r="W20" s="483"/>
      <c r="X20" s="484"/>
      <c r="Y20" s="485"/>
      <c r="Z20" s="507" t="s">
        <v>135</v>
      </c>
      <c r="AA20" s="508"/>
      <c r="AB20" s="508"/>
      <c r="AC20" s="508"/>
      <c r="AD20" s="508"/>
      <c r="AE20" s="508"/>
      <c r="AF20" s="508"/>
      <c r="AG20" s="508"/>
      <c r="AH20" s="509"/>
      <c r="AI20" s="453">
        <v>73371</v>
      </c>
      <c r="AJ20" s="454"/>
      <c r="AK20" s="454"/>
      <c r="AL20" s="454"/>
      <c r="AM20" s="455"/>
      <c r="AN20" s="453">
        <v>252111623</v>
      </c>
      <c r="AO20" s="454"/>
      <c r="AP20" s="454"/>
      <c r="AQ20" s="454"/>
      <c r="AR20" s="454"/>
      <c r="AS20" s="455"/>
      <c r="AT20" s="453">
        <v>3436</v>
      </c>
      <c r="AU20" s="454"/>
      <c r="AV20" s="454"/>
      <c r="AW20" s="454"/>
      <c r="AX20" s="454"/>
      <c r="AY20" s="456"/>
      <c r="AZ20" s="538" t="s">
        <v>136</v>
      </c>
      <c r="BA20" s="539"/>
      <c r="BB20" s="539"/>
      <c r="BC20" s="539"/>
      <c r="BD20" s="539"/>
      <c r="BE20" s="539"/>
      <c r="BF20" s="539"/>
      <c r="BG20" s="539"/>
      <c r="BH20" s="539"/>
      <c r="BI20" s="539"/>
      <c r="BJ20" s="539"/>
      <c r="BK20" s="539"/>
      <c r="BL20" s="539"/>
      <c r="BM20" s="540"/>
      <c r="BN20" s="572">
        <v>330821700</v>
      </c>
      <c r="BO20" s="573"/>
      <c r="BP20" s="573"/>
      <c r="BQ20" s="573"/>
      <c r="BR20" s="573"/>
      <c r="BS20" s="573"/>
      <c r="BT20" s="573"/>
      <c r="BU20" s="574"/>
      <c r="BV20" s="572">
        <v>335495073</v>
      </c>
      <c r="BW20" s="573"/>
      <c r="BX20" s="573"/>
      <c r="BY20" s="573"/>
      <c r="BZ20" s="573"/>
      <c r="CA20" s="573"/>
      <c r="CB20" s="573"/>
      <c r="CC20" s="574"/>
      <c r="CD20" s="124"/>
      <c r="CE20" s="556"/>
      <c r="CF20" s="556"/>
      <c r="CG20" s="556"/>
      <c r="CH20" s="556"/>
      <c r="CI20" s="556"/>
      <c r="CJ20" s="556"/>
      <c r="CK20" s="556"/>
      <c r="CL20" s="556"/>
      <c r="CM20" s="556"/>
      <c r="CN20" s="556"/>
      <c r="CO20" s="556"/>
      <c r="CP20" s="556"/>
      <c r="CQ20" s="556"/>
      <c r="CR20" s="556"/>
      <c r="CS20" s="557"/>
      <c r="CT20" s="444"/>
      <c r="CU20" s="445"/>
      <c r="CV20" s="445"/>
      <c r="CW20" s="445"/>
      <c r="CX20" s="445"/>
      <c r="CY20" s="445"/>
      <c r="CZ20" s="445"/>
      <c r="DA20" s="446"/>
      <c r="DB20" s="444"/>
      <c r="DC20" s="445"/>
      <c r="DD20" s="445"/>
      <c r="DE20" s="445"/>
      <c r="DF20" s="445"/>
      <c r="DG20" s="445"/>
      <c r="DH20" s="445"/>
      <c r="DI20" s="446"/>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75" t="s">
        <v>137</v>
      </c>
      <c r="X21" s="576"/>
      <c r="Y21" s="576"/>
      <c r="Z21" s="576"/>
      <c r="AA21" s="576"/>
      <c r="AB21" s="576"/>
      <c r="AC21" s="576"/>
      <c r="AD21" s="576"/>
      <c r="AE21" s="576"/>
      <c r="AF21" s="576"/>
      <c r="AG21" s="576"/>
      <c r="AH21" s="577"/>
      <c r="AI21" s="578">
        <v>103.6</v>
      </c>
      <c r="AJ21" s="579"/>
      <c r="AK21" s="579"/>
      <c r="AL21" s="579"/>
      <c r="AM21" s="579"/>
      <c r="AN21" s="579"/>
      <c r="AO21" s="579"/>
      <c r="AP21" s="579"/>
      <c r="AQ21" s="579"/>
      <c r="AR21" s="579"/>
      <c r="AS21" s="579"/>
      <c r="AT21" s="579"/>
      <c r="AU21" s="579"/>
      <c r="AV21" s="579"/>
      <c r="AW21" s="579"/>
      <c r="AX21" s="579"/>
      <c r="AY21" s="580"/>
      <c r="AZ21" s="447" t="s">
        <v>138</v>
      </c>
      <c r="BA21" s="448"/>
      <c r="BB21" s="448"/>
      <c r="BC21" s="448"/>
      <c r="BD21" s="448"/>
      <c r="BE21" s="448"/>
      <c r="BF21" s="448"/>
      <c r="BG21" s="448"/>
      <c r="BH21" s="448"/>
      <c r="BI21" s="448"/>
      <c r="BJ21" s="448"/>
      <c r="BK21" s="448"/>
      <c r="BL21" s="448"/>
      <c r="BM21" s="449"/>
      <c r="BN21" s="426">
        <v>355960296</v>
      </c>
      <c r="BO21" s="427"/>
      <c r="BP21" s="427"/>
      <c r="BQ21" s="427"/>
      <c r="BR21" s="427"/>
      <c r="BS21" s="427"/>
      <c r="BT21" s="427"/>
      <c r="BU21" s="428"/>
      <c r="BV21" s="426">
        <v>337414066</v>
      </c>
      <c r="BW21" s="427"/>
      <c r="BX21" s="427"/>
      <c r="BY21" s="427"/>
      <c r="BZ21" s="427"/>
      <c r="CA21" s="427"/>
      <c r="CB21" s="427"/>
      <c r="CC21" s="428"/>
      <c r="CD21" s="124"/>
      <c r="CE21" s="556"/>
      <c r="CF21" s="556"/>
      <c r="CG21" s="556"/>
      <c r="CH21" s="556"/>
      <c r="CI21" s="556"/>
      <c r="CJ21" s="556"/>
      <c r="CK21" s="556"/>
      <c r="CL21" s="556"/>
      <c r="CM21" s="556"/>
      <c r="CN21" s="556"/>
      <c r="CO21" s="556"/>
      <c r="CP21" s="556"/>
      <c r="CQ21" s="556"/>
      <c r="CR21" s="556"/>
      <c r="CS21" s="557"/>
      <c r="CT21" s="444"/>
      <c r="CU21" s="445"/>
      <c r="CV21" s="445"/>
      <c r="CW21" s="445"/>
      <c r="CX21" s="445"/>
      <c r="CY21" s="445"/>
      <c r="CZ21" s="445"/>
      <c r="DA21" s="446"/>
      <c r="DB21" s="444"/>
      <c r="DC21" s="445"/>
      <c r="DD21" s="445"/>
      <c r="DE21" s="445"/>
      <c r="DF21" s="445"/>
      <c r="DG21" s="445"/>
      <c r="DH21" s="445"/>
      <c r="DI21" s="446"/>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35" t="s">
        <v>139</v>
      </c>
      <c r="BA22" s="436"/>
      <c r="BB22" s="436"/>
      <c r="BC22" s="436"/>
      <c r="BD22" s="436"/>
      <c r="BE22" s="436"/>
      <c r="BF22" s="436"/>
      <c r="BG22" s="436"/>
      <c r="BH22" s="436"/>
      <c r="BI22" s="436"/>
      <c r="BJ22" s="436"/>
      <c r="BK22" s="436"/>
      <c r="BL22" s="436"/>
      <c r="BM22" s="437"/>
      <c r="BN22" s="438">
        <v>9238986</v>
      </c>
      <c r="BO22" s="439"/>
      <c r="BP22" s="439"/>
      <c r="BQ22" s="439"/>
      <c r="BR22" s="439"/>
      <c r="BS22" s="439"/>
      <c r="BT22" s="439"/>
      <c r="BU22" s="440"/>
      <c r="BV22" s="438">
        <v>9149096</v>
      </c>
      <c r="BW22" s="439"/>
      <c r="BX22" s="439"/>
      <c r="BY22" s="439"/>
      <c r="BZ22" s="439"/>
      <c r="CA22" s="439"/>
      <c r="CB22" s="439"/>
      <c r="CC22" s="440"/>
      <c r="CD22" s="124"/>
      <c r="CE22" s="556"/>
      <c r="CF22" s="556"/>
      <c r="CG22" s="556"/>
      <c r="CH22" s="556"/>
      <c r="CI22" s="556"/>
      <c r="CJ22" s="556"/>
      <c r="CK22" s="556"/>
      <c r="CL22" s="556"/>
      <c r="CM22" s="556"/>
      <c r="CN22" s="556"/>
      <c r="CO22" s="556"/>
      <c r="CP22" s="556"/>
      <c r="CQ22" s="556"/>
      <c r="CR22" s="556"/>
      <c r="CS22" s="557"/>
      <c r="CT22" s="444"/>
      <c r="CU22" s="445"/>
      <c r="CV22" s="445"/>
      <c r="CW22" s="445"/>
      <c r="CX22" s="445"/>
      <c r="CY22" s="445"/>
      <c r="CZ22" s="445"/>
      <c r="DA22" s="446"/>
      <c r="DB22" s="444"/>
      <c r="DC22" s="445"/>
      <c r="DD22" s="445"/>
      <c r="DE22" s="445"/>
      <c r="DF22" s="445"/>
      <c r="DG22" s="445"/>
      <c r="DH22" s="445"/>
      <c r="DI22" s="446"/>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435" t="s">
        <v>140</v>
      </c>
      <c r="BA23" s="436"/>
      <c r="BB23" s="436"/>
      <c r="BC23" s="436"/>
      <c r="BD23" s="436"/>
      <c r="BE23" s="436"/>
      <c r="BF23" s="436"/>
      <c r="BG23" s="436"/>
      <c r="BH23" s="436"/>
      <c r="BI23" s="436"/>
      <c r="BJ23" s="436"/>
      <c r="BK23" s="436"/>
      <c r="BL23" s="436"/>
      <c r="BM23" s="437"/>
      <c r="BN23" s="438" t="s">
        <v>98</v>
      </c>
      <c r="BO23" s="439"/>
      <c r="BP23" s="439"/>
      <c r="BQ23" s="439"/>
      <c r="BR23" s="439"/>
      <c r="BS23" s="439"/>
      <c r="BT23" s="439"/>
      <c r="BU23" s="440"/>
      <c r="BV23" s="438" t="s">
        <v>98</v>
      </c>
      <c r="BW23" s="439"/>
      <c r="BX23" s="439"/>
      <c r="BY23" s="439"/>
      <c r="BZ23" s="439"/>
      <c r="CA23" s="439"/>
      <c r="CB23" s="439"/>
      <c r="CC23" s="440"/>
      <c r="CD23" s="124"/>
      <c r="CE23" s="556"/>
      <c r="CF23" s="556"/>
      <c r="CG23" s="556"/>
      <c r="CH23" s="556"/>
      <c r="CI23" s="556"/>
      <c r="CJ23" s="556"/>
      <c r="CK23" s="556"/>
      <c r="CL23" s="556"/>
      <c r="CM23" s="556"/>
      <c r="CN23" s="556"/>
      <c r="CO23" s="556"/>
      <c r="CP23" s="556"/>
      <c r="CQ23" s="556"/>
      <c r="CR23" s="556"/>
      <c r="CS23" s="557"/>
      <c r="CT23" s="444"/>
      <c r="CU23" s="445"/>
      <c r="CV23" s="445"/>
      <c r="CW23" s="445"/>
      <c r="CX23" s="445"/>
      <c r="CY23" s="445"/>
      <c r="CZ23" s="445"/>
      <c r="DA23" s="446"/>
      <c r="DB23" s="444"/>
      <c r="DC23" s="445"/>
      <c r="DD23" s="445"/>
      <c r="DE23" s="445"/>
      <c r="DF23" s="445"/>
      <c r="DG23" s="445"/>
      <c r="DH23" s="445"/>
      <c r="DI23" s="446"/>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504" t="s">
        <v>141</v>
      </c>
      <c r="BA24" s="505"/>
      <c r="BB24" s="505"/>
      <c r="BC24" s="505"/>
      <c r="BD24" s="505"/>
      <c r="BE24" s="505"/>
      <c r="BF24" s="505"/>
      <c r="BG24" s="505"/>
      <c r="BH24" s="505"/>
      <c r="BI24" s="505"/>
      <c r="BJ24" s="505"/>
      <c r="BK24" s="505"/>
      <c r="BL24" s="505"/>
      <c r="BM24" s="506"/>
      <c r="BN24" s="572" t="s">
        <v>98</v>
      </c>
      <c r="BO24" s="573"/>
      <c r="BP24" s="573"/>
      <c r="BQ24" s="573"/>
      <c r="BR24" s="573"/>
      <c r="BS24" s="573"/>
      <c r="BT24" s="573"/>
      <c r="BU24" s="574"/>
      <c r="BV24" s="572" t="s">
        <v>98</v>
      </c>
      <c r="BW24" s="573"/>
      <c r="BX24" s="573"/>
      <c r="BY24" s="573"/>
      <c r="BZ24" s="573"/>
      <c r="CA24" s="573"/>
      <c r="CB24" s="573"/>
      <c r="CC24" s="574"/>
      <c r="CD24" s="124"/>
      <c r="CE24" s="556"/>
      <c r="CF24" s="556"/>
      <c r="CG24" s="556"/>
      <c r="CH24" s="556"/>
      <c r="CI24" s="556"/>
      <c r="CJ24" s="556"/>
      <c r="CK24" s="556"/>
      <c r="CL24" s="556"/>
      <c r="CM24" s="556"/>
      <c r="CN24" s="556"/>
      <c r="CO24" s="556"/>
      <c r="CP24" s="556"/>
      <c r="CQ24" s="556"/>
      <c r="CR24" s="556"/>
      <c r="CS24" s="557"/>
      <c r="CT24" s="444"/>
      <c r="CU24" s="445"/>
      <c r="CV24" s="445"/>
      <c r="CW24" s="445"/>
      <c r="CX24" s="445"/>
      <c r="CY24" s="445"/>
      <c r="CZ24" s="445"/>
      <c r="DA24" s="446"/>
      <c r="DB24" s="444"/>
      <c r="DC24" s="445"/>
      <c r="DD24" s="445"/>
      <c r="DE24" s="445"/>
      <c r="DF24" s="445"/>
      <c r="DG24" s="445"/>
      <c r="DH24" s="445"/>
      <c r="DI24" s="446"/>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81" t="s">
        <v>142</v>
      </c>
      <c r="BA25" s="582"/>
      <c r="BB25" s="582"/>
      <c r="BC25" s="583"/>
      <c r="BD25" s="447" t="s">
        <v>143</v>
      </c>
      <c r="BE25" s="448"/>
      <c r="BF25" s="448"/>
      <c r="BG25" s="448"/>
      <c r="BH25" s="448"/>
      <c r="BI25" s="448"/>
      <c r="BJ25" s="448"/>
      <c r="BK25" s="448"/>
      <c r="BL25" s="448"/>
      <c r="BM25" s="449"/>
      <c r="BN25" s="426">
        <v>72504227</v>
      </c>
      <c r="BO25" s="427"/>
      <c r="BP25" s="427"/>
      <c r="BQ25" s="427"/>
      <c r="BR25" s="427"/>
      <c r="BS25" s="427"/>
      <c r="BT25" s="427"/>
      <c r="BU25" s="428"/>
      <c r="BV25" s="426">
        <v>71920949</v>
      </c>
      <c r="BW25" s="427"/>
      <c r="BX25" s="427"/>
      <c r="BY25" s="427"/>
      <c r="BZ25" s="427"/>
      <c r="CA25" s="427"/>
      <c r="CB25" s="427"/>
      <c r="CC25" s="428"/>
      <c r="CD25" s="124"/>
      <c r="CE25" s="556"/>
      <c r="CF25" s="556"/>
      <c r="CG25" s="556"/>
      <c r="CH25" s="556"/>
      <c r="CI25" s="556"/>
      <c r="CJ25" s="556"/>
      <c r="CK25" s="556"/>
      <c r="CL25" s="556"/>
      <c r="CM25" s="556"/>
      <c r="CN25" s="556"/>
      <c r="CO25" s="556"/>
      <c r="CP25" s="556"/>
      <c r="CQ25" s="556"/>
      <c r="CR25" s="556"/>
      <c r="CS25" s="557"/>
      <c r="CT25" s="444"/>
      <c r="CU25" s="445"/>
      <c r="CV25" s="445"/>
      <c r="CW25" s="445"/>
      <c r="CX25" s="445"/>
      <c r="CY25" s="445"/>
      <c r="CZ25" s="445"/>
      <c r="DA25" s="446"/>
      <c r="DB25" s="444"/>
      <c r="DC25" s="445"/>
      <c r="DD25" s="445"/>
      <c r="DE25" s="445"/>
      <c r="DF25" s="445"/>
      <c r="DG25" s="445"/>
      <c r="DH25" s="445"/>
      <c r="DI25" s="446"/>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84"/>
      <c r="BA26" s="585"/>
      <c r="BB26" s="585"/>
      <c r="BC26" s="586"/>
      <c r="BD26" s="435" t="s">
        <v>144</v>
      </c>
      <c r="BE26" s="436"/>
      <c r="BF26" s="436"/>
      <c r="BG26" s="436"/>
      <c r="BH26" s="436"/>
      <c r="BI26" s="436"/>
      <c r="BJ26" s="436"/>
      <c r="BK26" s="436"/>
      <c r="BL26" s="436"/>
      <c r="BM26" s="437"/>
      <c r="BN26" s="438">
        <v>72646342</v>
      </c>
      <c r="BO26" s="439"/>
      <c r="BP26" s="439"/>
      <c r="BQ26" s="439"/>
      <c r="BR26" s="439"/>
      <c r="BS26" s="439"/>
      <c r="BT26" s="439"/>
      <c r="BU26" s="440"/>
      <c r="BV26" s="438">
        <v>73270740</v>
      </c>
      <c r="BW26" s="439"/>
      <c r="BX26" s="439"/>
      <c r="BY26" s="439"/>
      <c r="BZ26" s="439"/>
      <c r="CA26" s="439"/>
      <c r="CB26" s="439"/>
      <c r="CC26" s="440"/>
      <c r="CD26" s="124"/>
      <c r="CE26" s="556"/>
      <c r="CF26" s="556"/>
      <c r="CG26" s="556"/>
      <c r="CH26" s="556"/>
      <c r="CI26" s="556"/>
      <c r="CJ26" s="556"/>
      <c r="CK26" s="556"/>
      <c r="CL26" s="556"/>
      <c r="CM26" s="556"/>
      <c r="CN26" s="556"/>
      <c r="CO26" s="556"/>
      <c r="CP26" s="556"/>
      <c r="CQ26" s="556"/>
      <c r="CR26" s="556"/>
      <c r="CS26" s="557"/>
      <c r="CT26" s="444"/>
      <c r="CU26" s="445"/>
      <c r="CV26" s="445"/>
      <c r="CW26" s="445"/>
      <c r="CX26" s="445"/>
      <c r="CY26" s="445"/>
      <c r="CZ26" s="445"/>
      <c r="DA26" s="446"/>
      <c r="DB26" s="444"/>
      <c r="DC26" s="445"/>
      <c r="DD26" s="445"/>
      <c r="DE26" s="445"/>
      <c r="DF26" s="445"/>
      <c r="DG26" s="445"/>
      <c r="DH26" s="445"/>
      <c r="DI26" s="446"/>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87"/>
      <c r="BA27" s="588"/>
      <c r="BB27" s="588"/>
      <c r="BC27" s="589"/>
      <c r="BD27" s="538" t="s">
        <v>145</v>
      </c>
      <c r="BE27" s="539"/>
      <c r="BF27" s="539"/>
      <c r="BG27" s="539"/>
      <c r="BH27" s="539"/>
      <c r="BI27" s="539"/>
      <c r="BJ27" s="539"/>
      <c r="BK27" s="539"/>
      <c r="BL27" s="539"/>
      <c r="BM27" s="540"/>
      <c r="BN27" s="572">
        <v>76190535</v>
      </c>
      <c r="BO27" s="573"/>
      <c r="BP27" s="573"/>
      <c r="BQ27" s="573"/>
      <c r="BR27" s="573"/>
      <c r="BS27" s="573"/>
      <c r="BT27" s="573"/>
      <c r="BU27" s="574"/>
      <c r="BV27" s="572">
        <v>74425062</v>
      </c>
      <c r="BW27" s="573"/>
      <c r="BX27" s="573"/>
      <c r="BY27" s="573"/>
      <c r="BZ27" s="573"/>
      <c r="CA27" s="573"/>
      <c r="CB27" s="573"/>
      <c r="CC27" s="574"/>
      <c r="CD27" s="144"/>
      <c r="CE27" s="590"/>
      <c r="CF27" s="590"/>
      <c r="CG27" s="590"/>
      <c r="CH27" s="590"/>
      <c r="CI27" s="590"/>
      <c r="CJ27" s="590"/>
      <c r="CK27" s="590"/>
      <c r="CL27" s="590"/>
      <c r="CM27" s="590"/>
      <c r="CN27" s="590"/>
      <c r="CO27" s="590"/>
      <c r="CP27" s="590"/>
      <c r="CQ27" s="590"/>
      <c r="CR27" s="590"/>
      <c r="CS27" s="591"/>
      <c r="CT27" s="547"/>
      <c r="CU27" s="548"/>
      <c r="CV27" s="548"/>
      <c r="CW27" s="548"/>
      <c r="CX27" s="548"/>
      <c r="CY27" s="548"/>
      <c r="CZ27" s="548"/>
      <c r="DA27" s="549"/>
      <c r="DB27" s="547"/>
      <c r="DC27" s="548"/>
      <c r="DD27" s="548"/>
      <c r="DE27" s="548"/>
      <c r="DF27" s="548"/>
      <c r="DG27" s="548"/>
      <c r="DH27" s="548"/>
      <c r="DI27" s="549"/>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94" t="s">
        <v>152</v>
      </c>
      <c r="D30" s="594"/>
      <c r="E30" s="467" t="s">
        <v>153</v>
      </c>
      <c r="F30" s="467"/>
      <c r="G30" s="467"/>
      <c r="H30" s="467"/>
      <c r="I30" s="467"/>
      <c r="J30" s="467"/>
      <c r="K30" s="467"/>
      <c r="L30" s="467"/>
      <c r="M30" s="467"/>
      <c r="N30" s="467"/>
      <c r="O30" s="467"/>
      <c r="P30" s="467"/>
      <c r="Q30" s="467"/>
      <c r="R30" s="467"/>
      <c r="S30" s="467"/>
      <c r="T30" s="130"/>
      <c r="U30" s="594" t="s">
        <v>152</v>
      </c>
      <c r="V30" s="594"/>
      <c r="W30" s="467" t="s">
        <v>153</v>
      </c>
      <c r="X30" s="467"/>
      <c r="Y30" s="467"/>
      <c r="Z30" s="467"/>
      <c r="AA30" s="467"/>
      <c r="AB30" s="467"/>
      <c r="AC30" s="467"/>
      <c r="AD30" s="467"/>
      <c r="AE30" s="467"/>
      <c r="AF30" s="467"/>
      <c r="AG30" s="467"/>
      <c r="AH30" s="467"/>
      <c r="AI30" s="467"/>
      <c r="AJ30" s="467"/>
      <c r="AK30" s="467"/>
      <c r="AL30" s="130"/>
      <c r="AM30" s="594" t="s">
        <v>152</v>
      </c>
      <c r="AN30" s="594"/>
      <c r="AO30" s="467" t="s">
        <v>153</v>
      </c>
      <c r="AP30" s="467"/>
      <c r="AQ30" s="467"/>
      <c r="AR30" s="467"/>
      <c r="AS30" s="467"/>
      <c r="AT30" s="467"/>
      <c r="AU30" s="467"/>
      <c r="AV30" s="467"/>
      <c r="AW30" s="467"/>
      <c r="AX30" s="467"/>
      <c r="AY30" s="467"/>
      <c r="AZ30" s="467"/>
      <c r="BA30" s="467"/>
      <c r="BB30" s="467"/>
      <c r="BC30" s="467"/>
      <c r="BD30" s="155"/>
      <c r="BE30" s="594" t="s">
        <v>152</v>
      </c>
      <c r="BF30" s="594"/>
      <c r="BG30" s="467" t="s">
        <v>153</v>
      </c>
      <c r="BH30" s="467"/>
      <c r="BI30" s="467"/>
      <c r="BJ30" s="467"/>
      <c r="BK30" s="467"/>
      <c r="BL30" s="467"/>
      <c r="BM30" s="467"/>
      <c r="BN30" s="467"/>
      <c r="BO30" s="467"/>
      <c r="BP30" s="467"/>
      <c r="BQ30" s="467"/>
      <c r="BR30" s="467"/>
      <c r="BS30" s="467"/>
      <c r="BT30" s="467"/>
      <c r="BU30" s="467"/>
      <c r="BV30" s="156"/>
      <c r="BW30" s="594" t="s">
        <v>152</v>
      </c>
      <c r="BX30" s="594"/>
      <c r="BY30" s="467" t="s">
        <v>154</v>
      </c>
      <c r="BZ30" s="467"/>
      <c r="CA30" s="467"/>
      <c r="CB30" s="467"/>
      <c r="CC30" s="467"/>
      <c r="CD30" s="467"/>
      <c r="CE30" s="467"/>
      <c r="CF30" s="467"/>
      <c r="CG30" s="467"/>
      <c r="CH30" s="467"/>
      <c r="CI30" s="467"/>
      <c r="CJ30" s="467"/>
      <c r="CK30" s="467"/>
      <c r="CL30" s="467"/>
      <c r="CM30" s="467"/>
      <c r="CN30" s="130"/>
      <c r="CO30" s="594" t="s">
        <v>152</v>
      </c>
      <c r="CP30" s="594"/>
      <c r="CQ30" s="467" t="s">
        <v>155</v>
      </c>
      <c r="CR30" s="467"/>
      <c r="CS30" s="467"/>
      <c r="CT30" s="467"/>
      <c r="CU30" s="467"/>
      <c r="CV30" s="467"/>
      <c r="CW30" s="467"/>
      <c r="CX30" s="467"/>
      <c r="CY30" s="467"/>
      <c r="CZ30" s="467"/>
      <c r="DA30" s="467"/>
      <c r="DB30" s="467"/>
      <c r="DC30" s="467"/>
      <c r="DD30" s="467"/>
      <c r="DE30" s="467"/>
      <c r="DF30" s="130"/>
      <c r="DG30" s="467" t="s">
        <v>156</v>
      </c>
      <c r="DH30" s="467"/>
      <c r="DI30" s="157"/>
      <c r="DJ30" s="112"/>
      <c r="DK30" s="112"/>
      <c r="DL30" s="112"/>
      <c r="DM30" s="112"/>
      <c r="DN30" s="112"/>
      <c r="DO30" s="112"/>
    </row>
    <row r="31" spans="1:119" ht="32.25" customHeight="1" x14ac:dyDescent="0.15">
      <c r="A31" s="113"/>
      <c r="B31" s="153"/>
      <c r="C31" s="592">
        <f>IF(E31="","",1)</f>
        <v>1</v>
      </c>
      <c r="D31" s="592"/>
      <c r="E31" s="593" t="str">
        <f>IF('各会計、関係団体の財政状況及び健全化判断比率'!B7="","",'各会計、関係団体の財政状況及び健全化判断比率'!B7)</f>
        <v>一般会計</v>
      </c>
      <c r="F31" s="593"/>
      <c r="G31" s="593"/>
      <c r="H31" s="593"/>
      <c r="I31" s="593"/>
      <c r="J31" s="593"/>
      <c r="K31" s="593"/>
      <c r="L31" s="593"/>
      <c r="M31" s="593"/>
      <c r="N31" s="593"/>
      <c r="O31" s="593"/>
      <c r="P31" s="593"/>
      <c r="Q31" s="593"/>
      <c r="R31" s="593"/>
      <c r="S31" s="593"/>
      <c r="T31" s="154"/>
      <c r="U31" s="592" t="str">
        <f>IF(W31="","",MAX(C31:D40)+1)</f>
        <v/>
      </c>
      <c r="V31" s="592"/>
      <c r="W31" s="593"/>
      <c r="X31" s="593"/>
      <c r="Y31" s="593"/>
      <c r="Z31" s="593"/>
      <c r="AA31" s="593"/>
      <c r="AB31" s="593"/>
      <c r="AC31" s="593"/>
      <c r="AD31" s="593"/>
      <c r="AE31" s="593"/>
      <c r="AF31" s="593"/>
      <c r="AG31" s="593"/>
      <c r="AH31" s="593"/>
      <c r="AI31" s="593"/>
      <c r="AJ31" s="593"/>
      <c r="AK31" s="593"/>
      <c r="AL31" s="154"/>
      <c r="AM31" s="592">
        <f>IF(AO31="","",MAX(C31:D40,U31:V40)+1)</f>
        <v>11</v>
      </c>
      <c r="AN31" s="592"/>
      <c r="AO31" s="593" t="str">
        <f>IF('各会計、関係団体の財政状況及び健全化判断比率'!B28="","",'各会計、関係団体の財政状況及び健全化判断比率'!B28)</f>
        <v>水道事業会計</v>
      </c>
      <c r="AP31" s="593"/>
      <c r="AQ31" s="593"/>
      <c r="AR31" s="593"/>
      <c r="AS31" s="593"/>
      <c r="AT31" s="593"/>
      <c r="AU31" s="593"/>
      <c r="AV31" s="593"/>
      <c r="AW31" s="593"/>
      <c r="AX31" s="593"/>
      <c r="AY31" s="593"/>
      <c r="AZ31" s="593"/>
      <c r="BA31" s="593"/>
      <c r="BB31" s="593"/>
      <c r="BC31" s="593"/>
      <c r="BD31" s="154"/>
      <c r="BE31" s="592">
        <f>IF(BG31="","",MAX(C31:D40,U31:V40,AM31:AN40)+1)</f>
        <v>17</v>
      </c>
      <c r="BF31" s="592"/>
      <c r="BG31" s="593" t="str">
        <f>IF('各会計、関係団体の財政状況及び健全化判断比率'!B34="","",'各会計、関係団体の財政状況及び健全化判断比率'!B34)</f>
        <v>流域下水道事業会計</v>
      </c>
      <c r="BH31" s="593"/>
      <c r="BI31" s="593"/>
      <c r="BJ31" s="593"/>
      <c r="BK31" s="593"/>
      <c r="BL31" s="593"/>
      <c r="BM31" s="593"/>
      <c r="BN31" s="593"/>
      <c r="BO31" s="593"/>
      <c r="BP31" s="593"/>
      <c r="BQ31" s="593"/>
      <c r="BR31" s="593"/>
      <c r="BS31" s="593"/>
      <c r="BT31" s="593"/>
      <c r="BU31" s="593"/>
      <c r="BV31" s="154"/>
      <c r="BW31" s="592">
        <f>IF(BY31="","",MAX(C31:D40,U31:V40,AM31:AN40,BE31:BF40)+1)</f>
        <v>18</v>
      </c>
      <c r="BX31" s="592"/>
      <c r="BY31" s="593" t="str">
        <f>IF('各会計、関係団体の財政状況及び健全化判断比率'!B68="","",'各会計、関係団体の財政状況及び健全化判断比率'!B68)</f>
        <v>神奈川県内広域水道企業団</v>
      </c>
      <c r="BZ31" s="593"/>
      <c r="CA31" s="593"/>
      <c r="CB31" s="593"/>
      <c r="CC31" s="593"/>
      <c r="CD31" s="593"/>
      <c r="CE31" s="593"/>
      <c r="CF31" s="593"/>
      <c r="CG31" s="593"/>
      <c r="CH31" s="593"/>
      <c r="CI31" s="593"/>
      <c r="CJ31" s="593"/>
      <c r="CK31" s="593"/>
      <c r="CL31" s="593"/>
      <c r="CM31" s="593"/>
      <c r="CN31" s="154"/>
      <c r="CO31" s="592">
        <f>IF(CQ31="","",MAX(C31:D40,U31:V40,AM31:AN40,BE31:BF40,BW31:BX40)+1)</f>
        <v>20</v>
      </c>
      <c r="CP31" s="592"/>
      <c r="CQ31" s="593" t="str">
        <f>IF('各会計、関係団体の財政状況及び健全化判断比率'!BS7="","",'各会計、関係団体の財政状況及び健全化判断比率'!BS7)</f>
        <v>（一財）神奈川県厚生福利振興会</v>
      </c>
      <c r="CR31" s="593"/>
      <c r="CS31" s="593"/>
      <c r="CT31" s="593"/>
      <c r="CU31" s="593"/>
      <c r="CV31" s="593"/>
      <c r="CW31" s="593"/>
      <c r="CX31" s="593"/>
      <c r="CY31" s="593"/>
      <c r="CZ31" s="593"/>
      <c r="DA31" s="593"/>
      <c r="DB31" s="593"/>
      <c r="DC31" s="593"/>
      <c r="DD31" s="593"/>
      <c r="DE31" s="593"/>
      <c r="DF31" s="146"/>
      <c r="DG31" s="595" t="str">
        <f>IF('各会計、関係団体の財政状況及び健全化判断比率'!BR7="","",'各会計、関係団体の財政状況及び健全化判断比率'!BR7)</f>
        <v>○</v>
      </c>
      <c r="DH31" s="595"/>
      <c r="DI31" s="157"/>
      <c r="DJ31" s="112"/>
      <c r="DK31" s="112"/>
      <c r="DL31" s="112"/>
      <c r="DM31" s="112"/>
      <c r="DN31" s="112"/>
      <c r="DO31" s="112"/>
    </row>
    <row r="32" spans="1:119" ht="32.25" customHeight="1" x14ac:dyDescent="0.15">
      <c r="A32" s="113"/>
      <c r="B32" s="153"/>
      <c r="C32" s="592">
        <f>IF(E32="","",C31+1)</f>
        <v>2</v>
      </c>
      <c r="D32" s="592"/>
      <c r="E32" s="593" t="str">
        <f>IF('各会計、関係団体の財政状況及び健全化判断比率'!B8="","",'各会計、関係団体の財政状況及び健全化判断比率'!B8)</f>
        <v>公債管理特別会計</v>
      </c>
      <c r="F32" s="593"/>
      <c r="G32" s="593"/>
      <c r="H32" s="593"/>
      <c r="I32" s="593"/>
      <c r="J32" s="593"/>
      <c r="K32" s="593"/>
      <c r="L32" s="593"/>
      <c r="M32" s="593"/>
      <c r="N32" s="593"/>
      <c r="O32" s="593"/>
      <c r="P32" s="593"/>
      <c r="Q32" s="593"/>
      <c r="R32" s="593"/>
      <c r="S32" s="593"/>
      <c r="T32" s="154"/>
      <c r="U32" s="592" t="str">
        <f t="shared" ref="U32:U40" si="0">IF(W32="","",U31+1)</f>
        <v/>
      </c>
      <c r="V32" s="592"/>
      <c r="W32" s="593"/>
      <c r="X32" s="593"/>
      <c r="Y32" s="593"/>
      <c r="Z32" s="593"/>
      <c r="AA32" s="593"/>
      <c r="AB32" s="593"/>
      <c r="AC32" s="593"/>
      <c r="AD32" s="593"/>
      <c r="AE32" s="593"/>
      <c r="AF32" s="593"/>
      <c r="AG32" s="593"/>
      <c r="AH32" s="593"/>
      <c r="AI32" s="593"/>
      <c r="AJ32" s="593"/>
      <c r="AK32" s="593"/>
      <c r="AL32" s="154"/>
      <c r="AM32" s="592">
        <f t="shared" ref="AM32:AM40" si="1">IF(AO32="","",AM31+1)</f>
        <v>12</v>
      </c>
      <c r="AN32" s="592"/>
      <c r="AO32" s="593" t="str">
        <f>IF('各会計、関係団体の財政状況及び健全化判断比率'!B29="","",'各会計、関係団体の財政状況及び健全化判断比率'!B29)</f>
        <v>電気事業会計</v>
      </c>
      <c r="AP32" s="593"/>
      <c r="AQ32" s="593"/>
      <c r="AR32" s="593"/>
      <c r="AS32" s="593"/>
      <c r="AT32" s="593"/>
      <c r="AU32" s="593"/>
      <c r="AV32" s="593"/>
      <c r="AW32" s="593"/>
      <c r="AX32" s="593"/>
      <c r="AY32" s="593"/>
      <c r="AZ32" s="593"/>
      <c r="BA32" s="593"/>
      <c r="BB32" s="593"/>
      <c r="BC32" s="593"/>
      <c r="BD32" s="154"/>
      <c r="BE32" s="592" t="str">
        <f t="shared" ref="BE32:BE40" si="2">IF(BG32="","",BE31+1)</f>
        <v/>
      </c>
      <c r="BF32" s="592"/>
      <c r="BG32" s="593"/>
      <c r="BH32" s="593"/>
      <c r="BI32" s="593"/>
      <c r="BJ32" s="593"/>
      <c r="BK32" s="593"/>
      <c r="BL32" s="593"/>
      <c r="BM32" s="593"/>
      <c r="BN32" s="593"/>
      <c r="BO32" s="593"/>
      <c r="BP32" s="593"/>
      <c r="BQ32" s="593"/>
      <c r="BR32" s="593"/>
      <c r="BS32" s="593"/>
      <c r="BT32" s="593"/>
      <c r="BU32" s="593"/>
      <c r="BV32" s="154"/>
      <c r="BW32" s="592">
        <f t="shared" ref="BW32:BW40" si="3">IF(BY32="","",BW31+1)</f>
        <v>19</v>
      </c>
      <c r="BX32" s="592"/>
      <c r="BY32" s="593" t="str">
        <f>IF('各会計、関係団体の財政状況及び健全化判断比率'!B69="","",'各会計、関係団体の財政状況及び健全化判断比率'!B69)</f>
        <v>神奈川県川崎競馬組合</v>
      </c>
      <c r="BZ32" s="593"/>
      <c r="CA32" s="593"/>
      <c r="CB32" s="593"/>
      <c r="CC32" s="593"/>
      <c r="CD32" s="593"/>
      <c r="CE32" s="593"/>
      <c r="CF32" s="593"/>
      <c r="CG32" s="593"/>
      <c r="CH32" s="593"/>
      <c r="CI32" s="593"/>
      <c r="CJ32" s="593"/>
      <c r="CK32" s="593"/>
      <c r="CL32" s="593"/>
      <c r="CM32" s="593"/>
      <c r="CN32" s="154"/>
      <c r="CO32" s="592">
        <f t="shared" ref="CO32:CO40" si="4">IF(CQ32="","",CO31+1)</f>
        <v>21</v>
      </c>
      <c r="CP32" s="592"/>
      <c r="CQ32" s="593" t="str">
        <f>IF('各会計、関係団体の財政状況及び健全化判断比率'!BS8="","",'各会計、関係団体の財政状況及び健全化判断比率'!BS8)</f>
        <v>（公財）神奈川科学技術アカデミー</v>
      </c>
      <c r="CR32" s="593"/>
      <c r="CS32" s="593"/>
      <c r="CT32" s="593"/>
      <c r="CU32" s="593"/>
      <c r="CV32" s="593"/>
      <c r="CW32" s="593"/>
      <c r="CX32" s="593"/>
      <c r="CY32" s="593"/>
      <c r="CZ32" s="593"/>
      <c r="DA32" s="593"/>
      <c r="DB32" s="593"/>
      <c r="DC32" s="593"/>
      <c r="DD32" s="593"/>
      <c r="DE32" s="593"/>
      <c r="DF32" s="146"/>
      <c r="DG32" s="595" t="str">
        <f>IF('各会計、関係団体の財政状況及び健全化判断比率'!BR8="","",'各会計、関係団体の財政状況及び健全化判断比率'!BR8)</f>
        <v/>
      </c>
      <c r="DH32" s="595"/>
      <c r="DI32" s="157"/>
      <c r="DJ32" s="112"/>
      <c r="DK32" s="112"/>
      <c r="DL32" s="112"/>
      <c r="DM32" s="112"/>
      <c r="DN32" s="112"/>
      <c r="DO32" s="112"/>
    </row>
    <row r="33" spans="1:119" ht="32.25" customHeight="1" x14ac:dyDescent="0.15">
      <c r="A33" s="113"/>
      <c r="B33" s="153"/>
      <c r="C33" s="592">
        <f>IF(E33="","",C32+1)</f>
        <v>3</v>
      </c>
      <c r="D33" s="592"/>
      <c r="E33" s="593" t="str">
        <f>IF('各会計、関係団体の財政状況及び健全化判断比率'!B9="","",'各会計、関係団体の財政状況及び健全化判断比率'!B9)</f>
        <v>公営競技収益配分金等管理会計</v>
      </c>
      <c r="F33" s="593"/>
      <c r="G33" s="593"/>
      <c r="H33" s="593"/>
      <c r="I33" s="593"/>
      <c r="J33" s="593"/>
      <c r="K33" s="593"/>
      <c r="L33" s="593"/>
      <c r="M33" s="593"/>
      <c r="N33" s="593"/>
      <c r="O33" s="593"/>
      <c r="P33" s="593"/>
      <c r="Q33" s="593"/>
      <c r="R33" s="593"/>
      <c r="S33" s="593"/>
      <c r="T33" s="154"/>
      <c r="U33" s="592" t="str">
        <f t="shared" si="0"/>
        <v/>
      </c>
      <c r="V33" s="592"/>
      <c r="W33" s="593"/>
      <c r="X33" s="593"/>
      <c r="Y33" s="593"/>
      <c r="Z33" s="593"/>
      <c r="AA33" s="593"/>
      <c r="AB33" s="593"/>
      <c r="AC33" s="593"/>
      <c r="AD33" s="593"/>
      <c r="AE33" s="593"/>
      <c r="AF33" s="593"/>
      <c r="AG33" s="593"/>
      <c r="AH33" s="593"/>
      <c r="AI33" s="593"/>
      <c r="AJ33" s="593"/>
      <c r="AK33" s="593"/>
      <c r="AL33" s="154"/>
      <c r="AM33" s="592">
        <f t="shared" si="1"/>
        <v>13</v>
      </c>
      <c r="AN33" s="592"/>
      <c r="AO33" s="593" t="str">
        <f>IF('各会計、関係団体の財政状況及び健全化判断比率'!B30="","",'各会計、関係団体の財政状況及び健全化判断比率'!B30)</f>
        <v>公営企業資金等運用事業会計</v>
      </c>
      <c r="AP33" s="593"/>
      <c r="AQ33" s="593"/>
      <c r="AR33" s="593"/>
      <c r="AS33" s="593"/>
      <c r="AT33" s="593"/>
      <c r="AU33" s="593"/>
      <c r="AV33" s="593"/>
      <c r="AW33" s="593"/>
      <c r="AX33" s="593"/>
      <c r="AY33" s="593"/>
      <c r="AZ33" s="593"/>
      <c r="BA33" s="593"/>
      <c r="BB33" s="593"/>
      <c r="BC33" s="593"/>
      <c r="BD33" s="154"/>
      <c r="BE33" s="592" t="str">
        <f t="shared" si="2"/>
        <v/>
      </c>
      <c r="BF33" s="592"/>
      <c r="BG33" s="593"/>
      <c r="BH33" s="593"/>
      <c r="BI33" s="593"/>
      <c r="BJ33" s="593"/>
      <c r="BK33" s="593"/>
      <c r="BL33" s="593"/>
      <c r="BM33" s="593"/>
      <c r="BN33" s="593"/>
      <c r="BO33" s="593"/>
      <c r="BP33" s="593"/>
      <c r="BQ33" s="593"/>
      <c r="BR33" s="593"/>
      <c r="BS33" s="593"/>
      <c r="BT33" s="593"/>
      <c r="BU33" s="593"/>
      <c r="BV33" s="154"/>
      <c r="BW33" s="592" t="str">
        <f t="shared" si="3"/>
        <v/>
      </c>
      <c r="BX33" s="592"/>
      <c r="BY33" s="593" t="str">
        <f>IF('各会計、関係団体の財政状況及び健全化判断比率'!B70="","",'各会計、関係団体の財政状況及び健全化判断比率'!B70)</f>
        <v/>
      </c>
      <c r="BZ33" s="593"/>
      <c r="CA33" s="593"/>
      <c r="CB33" s="593"/>
      <c r="CC33" s="593"/>
      <c r="CD33" s="593"/>
      <c r="CE33" s="593"/>
      <c r="CF33" s="593"/>
      <c r="CG33" s="593"/>
      <c r="CH33" s="593"/>
      <c r="CI33" s="593"/>
      <c r="CJ33" s="593"/>
      <c r="CK33" s="593"/>
      <c r="CL33" s="593"/>
      <c r="CM33" s="593"/>
      <c r="CN33" s="154"/>
      <c r="CO33" s="592">
        <f t="shared" si="4"/>
        <v>22</v>
      </c>
      <c r="CP33" s="592"/>
      <c r="CQ33" s="593" t="str">
        <f>IF('各会計、関係団体の財政状況及び健全化判断比率'!BS9="","",'各会計、関係団体の財政状況及び健全化判断比率'!BS9)</f>
        <v>（株）湘南国際村
協会</v>
      </c>
      <c r="CR33" s="593"/>
      <c r="CS33" s="593"/>
      <c r="CT33" s="593"/>
      <c r="CU33" s="593"/>
      <c r="CV33" s="593"/>
      <c r="CW33" s="593"/>
      <c r="CX33" s="593"/>
      <c r="CY33" s="593"/>
      <c r="CZ33" s="593"/>
      <c r="DA33" s="593"/>
      <c r="DB33" s="593"/>
      <c r="DC33" s="593"/>
      <c r="DD33" s="593"/>
      <c r="DE33" s="593"/>
      <c r="DF33" s="146"/>
      <c r="DG33" s="595" t="str">
        <f>IF('各会計、関係団体の財政状況及び健全化判断比率'!BR9="","",'各会計、関係団体の財政状況及び健全化判断比率'!BR9)</f>
        <v/>
      </c>
      <c r="DH33" s="595"/>
      <c r="DI33" s="157"/>
      <c r="DJ33" s="112"/>
      <c r="DK33" s="112"/>
      <c r="DL33" s="112"/>
      <c r="DM33" s="112"/>
      <c r="DN33" s="112"/>
      <c r="DO33" s="112"/>
    </row>
    <row r="34" spans="1:119" ht="32.25" customHeight="1" x14ac:dyDescent="0.15">
      <c r="A34" s="113"/>
      <c r="B34" s="153"/>
      <c r="C34" s="592">
        <f>IF(E34="","",C33+1)</f>
        <v>4</v>
      </c>
      <c r="D34" s="592"/>
      <c r="E34" s="593" t="str">
        <f>IF('各会計、関係団体の財政状況及び健全化判断比率'!B10="","",'各会計、関係団体の財政状況及び健全化判断比率'!B10)</f>
        <v>地方消費税清算会計</v>
      </c>
      <c r="F34" s="593"/>
      <c r="G34" s="593"/>
      <c r="H34" s="593"/>
      <c r="I34" s="593"/>
      <c r="J34" s="593"/>
      <c r="K34" s="593"/>
      <c r="L34" s="593"/>
      <c r="M34" s="593"/>
      <c r="N34" s="593"/>
      <c r="O34" s="593"/>
      <c r="P34" s="593"/>
      <c r="Q34" s="593"/>
      <c r="R34" s="593"/>
      <c r="S34" s="593"/>
      <c r="T34" s="154"/>
      <c r="U34" s="592" t="str">
        <f t="shared" si="0"/>
        <v/>
      </c>
      <c r="V34" s="592"/>
      <c r="W34" s="593"/>
      <c r="X34" s="593"/>
      <c r="Y34" s="593"/>
      <c r="Z34" s="593"/>
      <c r="AA34" s="593"/>
      <c r="AB34" s="593"/>
      <c r="AC34" s="593"/>
      <c r="AD34" s="593"/>
      <c r="AE34" s="593"/>
      <c r="AF34" s="593"/>
      <c r="AG34" s="593"/>
      <c r="AH34" s="593"/>
      <c r="AI34" s="593"/>
      <c r="AJ34" s="593"/>
      <c r="AK34" s="593"/>
      <c r="AL34" s="154"/>
      <c r="AM34" s="592">
        <f t="shared" si="1"/>
        <v>14</v>
      </c>
      <c r="AN34" s="592"/>
      <c r="AO34" s="593" t="str">
        <f>IF('各会計、関係団体の財政状況及び健全化判断比率'!B31="","",'各会計、関係団体の財政状況及び健全化判断比率'!B31)</f>
        <v>相模川総合開発共同事業会計</v>
      </c>
      <c r="AP34" s="593"/>
      <c r="AQ34" s="593"/>
      <c r="AR34" s="593"/>
      <c r="AS34" s="593"/>
      <c r="AT34" s="593"/>
      <c r="AU34" s="593"/>
      <c r="AV34" s="593"/>
      <c r="AW34" s="593"/>
      <c r="AX34" s="593"/>
      <c r="AY34" s="593"/>
      <c r="AZ34" s="593"/>
      <c r="BA34" s="593"/>
      <c r="BB34" s="593"/>
      <c r="BC34" s="593"/>
      <c r="BD34" s="154"/>
      <c r="BE34" s="592" t="str">
        <f t="shared" si="2"/>
        <v/>
      </c>
      <c r="BF34" s="592"/>
      <c r="BG34" s="593"/>
      <c r="BH34" s="593"/>
      <c r="BI34" s="593"/>
      <c r="BJ34" s="593"/>
      <c r="BK34" s="593"/>
      <c r="BL34" s="593"/>
      <c r="BM34" s="593"/>
      <c r="BN34" s="593"/>
      <c r="BO34" s="593"/>
      <c r="BP34" s="593"/>
      <c r="BQ34" s="593"/>
      <c r="BR34" s="593"/>
      <c r="BS34" s="593"/>
      <c r="BT34" s="593"/>
      <c r="BU34" s="593"/>
      <c r="BV34" s="154"/>
      <c r="BW34" s="592" t="str">
        <f t="shared" si="3"/>
        <v/>
      </c>
      <c r="BX34" s="592"/>
      <c r="BY34" s="593" t="str">
        <f>IF('各会計、関係団体の財政状況及び健全化判断比率'!B71="","",'各会計、関係団体の財政状況及び健全化判断比率'!B71)</f>
        <v/>
      </c>
      <c r="BZ34" s="593"/>
      <c r="CA34" s="593"/>
      <c r="CB34" s="593"/>
      <c r="CC34" s="593"/>
      <c r="CD34" s="593"/>
      <c r="CE34" s="593"/>
      <c r="CF34" s="593"/>
      <c r="CG34" s="593"/>
      <c r="CH34" s="593"/>
      <c r="CI34" s="593"/>
      <c r="CJ34" s="593"/>
      <c r="CK34" s="593"/>
      <c r="CL34" s="593"/>
      <c r="CM34" s="593"/>
      <c r="CN34" s="154"/>
      <c r="CO34" s="592">
        <f t="shared" si="4"/>
        <v>23</v>
      </c>
      <c r="CP34" s="592"/>
      <c r="CQ34" s="593" t="str">
        <f>IF('各会計、関係団体の財政状況及び健全化判断比率'!BS10="","",'各会計、関係団体の財政状況及び健全化判断比率'!BS10)</f>
        <v>（公財）宮ヶ瀬ダム周辺振興財団</v>
      </c>
      <c r="CR34" s="593"/>
      <c r="CS34" s="593"/>
      <c r="CT34" s="593"/>
      <c r="CU34" s="593"/>
      <c r="CV34" s="593"/>
      <c r="CW34" s="593"/>
      <c r="CX34" s="593"/>
      <c r="CY34" s="593"/>
      <c r="CZ34" s="593"/>
      <c r="DA34" s="593"/>
      <c r="DB34" s="593"/>
      <c r="DC34" s="593"/>
      <c r="DD34" s="593"/>
      <c r="DE34" s="593"/>
      <c r="DF34" s="146"/>
      <c r="DG34" s="595" t="str">
        <f>IF('各会計、関係団体の財政状況及び健全化判断比率'!BR10="","",'各会計、関係団体の財政状況及び健全化判断比率'!BR10)</f>
        <v/>
      </c>
      <c r="DH34" s="595"/>
      <c r="DI34" s="157"/>
      <c r="DJ34" s="112"/>
      <c r="DK34" s="112"/>
      <c r="DL34" s="112"/>
      <c r="DM34" s="112"/>
      <c r="DN34" s="112"/>
      <c r="DO34" s="112"/>
    </row>
    <row r="35" spans="1:119" ht="32.25" customHeight="1" x14ac:dyDescent="0.15">
      <c r="A35" s="113"/>
      <c r="B35" s="153"/>
      <c r="C35" s="592">
        <f t="shared" ref="C35:C40" si="5">IF(E35="","",C34+1)</f>
        <v>5</v>
      </c>
      <c r="D35" s="592"/>
      <c r="E35" s="593" t="str">
        <f>IF('各会計、関係団体の財政状況及び健全化判断比率'!B11="","",'各会計、関係団体の財政状況及び健全化判断比率'!B11)</f>
        <v>市町村自治振興事業会計</v>
      </c>
      <c r="F35" s="593"/>
      <c r="G35" s="593"/>
      <c r="H35" s="593"/>
      <c r="I35" s="593"/>
      <c r="J35" s="593"/>
      <c r="K35" s="593"/>
      <c r="L35" s="593"/>
      <c r="M35" s="593"/>
      <c r="N35" s="593"/>
      <c r="O35" s="593"/>
      <c r="P35" s="593"/>
      <c r="Q35" s="593"/>
      <c r="R35" s="593"/>
      <c r="S35" s="593"/>
      <c r="T35" s="154"/>
      <c r="U35" s="592" t="str">
        <f t="shared" si="0"/>
        <v/>
      </c>
      <c r="V35" s="592"/>
      <c r="W35" s="593"/>
      <c r="X35" s="593"/>
      <c r="Y35" s="593"/>
      <c r="Z35" s="593"/>
      <c r="AA35" s="593"/>
      <c r="AB35" s="593"/>
      <c r="AC35" s="593"/>
      <c r="AD35" s="593"/>
      <c r="AE35" s="593"/>
      <c r="AF35" s="593"/>
      <c r="AG35" s="593"/>
      <c r="AH35" s="593"/>
      <c r="AI35" s="593"/>
      <c r="AJ35" s="593"/>
      <c r="AK35" s="593"/>
      <c r="AL35" s="154"/>
      <c r="AM35" s="592">
        <f t="shared" si="1"/>
        <v>15</v>
      </c>
      <c r="AN35" s="592"/>
      <c r="AO35" s="593" t="str">
        <f>IF('各会計、関係団体の財政状況及び健全化判断比率'!B32="","",'各会計、関係団体の財政状況及び健全化判断比率'!B32)</f>
        <v>酒匂川総合開発事業会計</v>
      </c>
      <c r="AP35" s="593"/>
      <c r="AQ35" s="593"/>
      <c r="AR35" s="593"/>
      <c r="AS35" s="593"/>
      <c r="AT35" s="593"/>
      <c r="AU35" s="593"/>
      <c r="AV35" s="593"/>
      <c r="AW35" s="593"/>
      <c r="AX35" s="593"/>
      <c r="AY35" s="593"/>
      <c r="AZ35" s="593"/>
      <c r="BA35" s="593"/>
      <c r="BB35" s="593"/>
      <c r="BC35" s="593"/>
      <c r="BD35" s="154"/>
      <c r="BE35" s="592" t="str">
        <f t="shared" si="2"/>
        <v/>
      </c>
      <c r="BF35" s="592"/>
      <c r="BG35" s="593"/>
      <c r="BH35" s="593"/>
      <c r="BI35" s="593"/>
      <c r="BJ35" s="593"/>
      <c r="BK35" s="593"/>
      <c r="BL35" s="593"/>
      <c r="BM35" s="593"/>
      <c r="BN35" s="593"/>
      <c r="BO35" s="593"/>
      <c r="BP35" s="593"/>
      <c r="BQ35" s="593"/>
      <c r="BR35" s="593"/>
      <c r="BS35" s="593"/>
      <c r="BT35" s="593"/>
      <c r="BU35" s="593"/>
      <c r="BV35" s="154"/>
      <c r="BW35" s="592" t="str">
        <f t="shared" si="3"/>
        <v/>
      </c>
      <c r="BX35" s="592"/>
      <c r="BY35" s="593" t="str">
        <f>IF('各会計、関係団体の財政状況及び健全化判断比率'!B72="","",'各会計、関係団体の財政状況及び健全化判断比率'!B72)</f>
        <v/>
      </c>
      <c r="BZ35" s="593"/>
      <c r="CA35" s="593"/>
      <c r="CB35" s="593"/>
      <c r="CC35" s="593"/>
      <c r="CD35" s="593"/>
      <c r="CE35" s="593"/>
      <c r="CF35" s="593"/>
      <c r="CG35" s="593"/>
      <c r="CH35" s="593"/>
      <c r="CI35" s="593"/>
      <c r="CJ35" s="593"/>
      <c r="CK35" s="593"/>
      <c r="CL35" s="593"/>
      <c r="CM35" s="593"/>
      <c r="CN35" s="154"/>
      <c r="CO35" s="592">
        <f t="shared" si="4"/>
        <v>24</v>
      </c>
      <c r="CP35" s="592"/>
      <c r="CQ35" s="593" t="str">
        <f>IF('各会計、関係団体の財政状況及び健全化判断比率'!BS11="","",'各会計、関係団体の財政状況及び健全化判断比率'!BS11)</f>
        <v>（公財）かながわ国際交流財団</v>
      </c>
      <c r="CR35" s="593"/>
      <c r="CS35" s="593"/>
      <c r="CT35" s="593"/>
      <c r="CU35" s="593"/>
      <c r="CV35" s="593"/>
      <c r="CW35" s="593"/>
      <c r="CX35" s="593"/>
      <c r="CY35" s="593"/>
      <c r="CZ35" s="593"/>
      <c r="DA35" s="593"/>
      <c r="DB35" s="593"/>
      <c r="DC35" s="593"/>
      <c r="DD35" s="593"/>
      <c r="DE35" s="593"/>
      <c r="DF35" s="146"/>
      <c r="DG35" s="595" t="str">
        <f>IF('各会計、関係団体の財政状況及び健全化判断比率'!BR11="","",'各会計、関係団体の財政状況及び健全化判断比率'!BR11)</f>
        <v/>
      </c>
      <c r="DH35" s="595"/>
      <c r="DI35" s="157"/>
      <c r="DJ35" s="112"/>
      <c r="DK35" s="112"/>
      <c r="DL35" s="112"/>
      <c r="DM35" s="112"/>
      <c r="DN35" s="112"/>
      <c r="DO35" s="112"/>
    </row>
    <row r="36" spans="1:119" ht="32.25" customHeight="1" x14ac:dyDescent="0.15">
      <c r="A36" s="113"/>
      <c r="B36" s="153"/>
      <c r="C36" s="592">
        <f t="shared" si="5"/>
        <v>6</v>
      </c>
      <c r="D36" s="592"/>
      <c r="E36" s="593" t="str">
        <f>IF('各会計、関係団体の財政状況及び健全化判断比率'!B12="","",'各会計、関係団体の財政状況及び健全化判断比率'!B12)</f>
        <v>災害救助基金会計</v>
      </c>
      <c r="F36" s="593"/>
      <c r="G36" s="593"/>
      <c r="H36" s="593"/>
      <c r="I36" s="593"/>
      <c r="J36" s="593"/>
      <c r="K36" s="593"/>
      <c r="L36" s="593"/>
      <c r="M36" s="593"/>
      <c r="N36" s="593"/>
      <c r="O36" s="593"/>
      <c r="P36" s="593"/>
      <c r="Q36" s="593"/>
      <c r="R36" s="593"/>
      <c r="S36" s="593"/>
      <c r="T36" s="154"/>
      <c r="U36" s="592" t="str">
        <f t="shared" si="0"/>
        <v/>
      </c>
      <c r="V36" s="592"/>
      <c r="W36" s="593"/>
      <c r="X36" s="593"/>
      <c r="Y36" s="593"/>
      <c r="Z36" s="593"/>
      <c r="AA36" s="593"/>
      <c r="AB36" s="593"/>
      <c r="AC36" s="593"/>
      <c r="AD36" s="593"/>
      <c r="AE36" s="593"/>
      <c r="AF36" s="593"/>
      <c r="AG36" s="593"/>
      <c r="AH36" s="593"/>
      <c r="AI36" s="593"/>
      <c r="AJ36" s="593"/>
      <c r="AK36" s="593"/>
      <c r="AL36" s="154"/>
      <c r="AM36" s="592">
        <f t="shared" si="1"/>
        <v>16</v>
      </c>
      <c r="AN36" s="592"/>
      <c r="AO36" s="593" t="str">
        <f>IF('各会計、関係団体の財政状況及び健全化判断比率'!B33="","",'各会計、関係団体の財政状況及び健全化判断比率'!B33)</f>
        <v>病院事業会計</v>
      </c>
      <c r="AP36" s="593"/>
      <c r="AQ36" s="593"/>
      <c r="AR36" s="593"/>
      <c r="AS36" s="593"/>
      <c r="AT36" s="593"/>
      <c r="AU36" s="593"/>
      <c r="AV36" s="593"/>
      <c r="AW36" s="593"/>
      <c r="AX36" s="593"/>
      <c r="AY36" s="593"/>
      <c r="AZ36" s="593"/>
      <c r="BA36" s="593"/>
      <c r="BB36" s="593"/>
      <c r="BC36" s="593"/>
      <c r="BD36" s="154"/>
      <c r="BE36" s="592" t="str">
        <f t="shared" si="2"/>
        <v/>
      </c>
      <c r="BF36" s="592"/>
      <c r="BG36" s="593"/>
      <c r="BH36" s="593"/>
      <c r="BI36" s="593"/>
      <c r="BJ36" s="593"/>
      <c r="BK36" s="593"/>
      <c r="BL36" s="593"/>
      <c r="BM36" s="593"/>
      <c r="BN36" s="593"/>
      <c r="BO36" s="593"/>
      <c r="BP36" s="593"/>
      <c r="BQ36" s="593"/>
      <c r="BR36" s="593"/>
      <c r="BS36" s="593"/>
      <c r="BT36" s="593"/>
      <c r="BU36" s="593"/>
      <c r="BV36" s="154"/>
      <c r="BW36" s="592" t="str">
        <f t="shared" si="3"/>
        <v/>
      </c>
      <c r="BX36" s="592"/>
      <c r="BY36" s="593" t="str">
        <f>IF('各会計、関係団体の財政状況及び健全化判断比率'!B73="","",'各会計、関係団体の財政状況及び健全化判断比率'!B73)</f>
        <v/>
      </c>
      <c r="BZ36" s="593"/>
      <c r="CA36" s="593"/>
      <c r="CB36" s="593"/>
      <c r="CC36" s="593"/>
      <c r="CD36" s="593"/>
      <c r="CE36" s="593"/>
      <c r="CF36" s="593"/>
      <c r="CG36" s="593"/>
      <c r="CH36" s="593"/>
      <c r="CI36" s="593"/>
      <c r="CJ36" s="593"/>
      <c r="CK36" s="593"/>
      <c r="CL36" s="593"/>
      <c r="CM36" s="593"/>
      <c r="CN36" s="154"/>
      <c r="CO36" s="592">
        <f t="shared" si="4"/>
        <v>25</v>
      </c>
      <c r="CP36" s="592"/>
      <c r="CQ36" s="593" t="str">
        <f>IF('各会計、関係団体の財政状況及び健全化判断比率'!BS12="","",'各会計、関係団体の財政状況及び健全化判断比率'!BS12)</f>
        <v>（公財）神奈川文学振興会</v>
      </c>
      <c r="CR36" s="593"/>
      <c r="CS36" s="593"/>
      <c r="CT36" s="593"/>
      <c r="CU36" s="593"/>
      <c r="CV36" s="593"/>
      <c r="CW36" s="593"/>
      <c r="CX36" s="593"/>
      <c r="CY36" s="593"/>
      <c r="CZ36" s="593"/>
      <c r="DA36" s="593"/>
      <c r="DB36" s="593"/>
      <c r="DC36" s="593"/>
      <c r="DD36" s="593"/>
      <c r="DE36" s="593"/>
      <c r="DF36" s="146"/>
      <c r="DG36" s="595" t="str">
        <f>IF('各会計、関係団体の財政状況及び健全化判断比率'!BR12="","",'各会計、関係団体の財政状況及び健全化判断比率'!BR12)</f>
        <v/>
      </c>
      <c r="DH36" s="595"/>
      <c r="DI36" s="157"/>
      <c r="DJ36" s="112"/>
      <c r="DK36" s="112"/>
      <c r="DL36" s="112"/>
      <c r="DM36" s="112"/>
      <c r="DN36" s="112"/>
      <c r="DO36" s="112"/>
    </row>
    <row r="37" spans="1:119" ht="32.25" customHeight="1" x14ac:dyDescent="0.15">
      <c r="A37" s="113"/>
      <c r="B37" s="153"/>
      <c r="C37" s="592">
        <f t="shared" si="5"/>
        <v>7</v>
      </c>
      <c r="D37" s="592"/>
      <c r="E37" s="593" t="str">
        <f>IF('各会計、関係団体の財政状況及び健全化判断比率'!B13="","",'各会計、関係団体の財政状況及び健全化判断比率'!B13)</f>
        <v>水源環境保全・再生事業会計</v>
      </c>
      <c r="F37" s="593"/>
      <c r="G37" s="593"/>
      <c r="H37" s="593"/>
      <c r="I37" s="593"/>
      <c r="J37" s="593"/>
      <c r="K37" s="593"/>
      <c r="L37" s="593"/>
      <c r="M37" s="593"/>
      <c r="N37" s="593"/>
      <c r="O37" s="593"/>
      <c r="P37" s="593"/>
      <c r="Q37" s="593"/>
      <c r="R37" s="593"/>
      <c r="S37" s="593"/>
      <c r="T37" s="154"/>
      <c r="U37" s="592" t="str">
        <f t="shared" si="0"/>
        <v/>
      </c>
      <c r="V37" s="592"/>
      <c r="W37" s="593"/>
      <c r="X37" s="593"/>
      <c r="Y37" s="593"/>
      <c r="Z37" s="593"/>
      <c r="AA37" s="593"/>
      <c r="AB37" s="593"/>
      <c r="AC37" s="593"/>
      <c r="AD37" s="593"/>
      <c r="AE37" s="593"/>
      <c r="AF37" s="593"/>
      <c r="AG37" s="593"/>
      <c r="AH37" s="593"/>
      <c r="AI37" s="593"/>
      <c r="AJ37" s="593"/>
      <c r="AK37" s="593"/>
      <c r="AL37" s="154"/>
      <c r="AM37" s="592" t="str">
        <f t="shared" si="1"/>
        <v/>
      </c>
      <c r="AN37" s="592"/>
      <c r="AO37" s="593"/>
      <c r="AP37" s="593"/>
      <c r="AQ37" s="593"/>
      <c r="AR37" s="593"/>
      <c r="AS37" s="593"/>
      <c r="AT37" s="593"/>
      <c r="AU37" s="593"/>
      <c r="AV37" s="593"/>
      <c r="AW37" s="593"/>
      <c r="AX37" s="593"/>
      <c r="AY37" s="593"/>
      <c r="AZ37" s="593"/>
      <c r="BA37" s="593"/>
      <c r="BB37" s="593"/>
      <c r="BC37" s="593"/>
      <c r="BD37" s="154"/>
      <c r="BE37" s="592" t="str">
        <f t="shared" si="2"/>
        <v/>
      </c>
      <c r="BF37" s="592"/>
      <c r="BG37" s="593"/>
      <c r="BH37" s="593"/>
      <c r="BI37" s="593"/>
      <c r="BJ37" s="593"/>
      <c r="BK37" s="593"/>
      <c r="BL37" s="593"/>
      <c r="BM37" s="593"/>
      <c r="BN37" s="593"/>
      <c r="BO37" s="593"/>
      <c r="BP37" s="593"/>
      <c r="BQ37" s="593"/>
      <c r="BR37" s="593"/>
      <c r="BS37" s="593"/>
      <c r="BT37" s="593"/>
      <c r="BU37" s="593"/>
      <c r="BV37" s="154"/>
      <c r="BW37" s="592" t="str">
        <f t="shared" si="3"/>
        <v/>
      </c>
      <c r="BX37" s="592"/>
      <c r="BY37" s="593" t="str">
        <f>IF('各会計、関係団体の財政状況及び健全化判断比率'!B74="","",'各会計、関係団体の財政状況及び健全化判断比率'!B74)</f>
        <v/>
      </c>
      <c r="BZ37" s="593"/>
      <c r="CA37" s="593"/>
      <c r="CB37" s="593"/>
      <c r="CC37" s="593"/>
      <c r="CD37" s="593"/>
      <c r="CE37" s="593"/>
      <c r="CF37" s="593"/>
      <c r="CG37" s="593"/>
      <c r="CH37" s="593"/>
      <c r="CI37" s="593"/>
      <c r="CJ37" s="593"/>
      <c r="CK37" s="593"/>
      <c r="CL37" s="593"/>
      <c r="CM37" s="593"/>
      <c r="CN37" s="154"/>
      <c r="CO37" s="592">
        <f t="shared" si="4"/>
        <v>26</v>
      </c>
      <c r="CP37" s="592"/>
      <c r="CQ37" s="593" t="str">
        <f>IF('各会計、関係団体の財政状況及び健全化判断比率'!BS13="","",'各会計、関係団体の財政状況及び健全化判断比率'!BS13)</f>
        <v>（公財）神奈川芸術文化財団</v>
      </c>
      <c r="CR37" s="593"/>
      <c r="CS37" s="593"/>
      <c r="CT37" s="593"/>
      <c r="CU37" s="593"/>
      <c r="CV37" s="593"/>
      <c r="CW37" s="593"/>
      <c r="CX37" s="593"/>
      <c r="CY37" s="593"/>
      <c r="CZ37" s="593"/>
      <c r="DA37" s="593"/>
      <c r="DB37" s="593"/>
      <c r="DC37" s="593"/>
      <c r="DD37" s="593"/>
      <c r="DE37" s="593"/>
      <c r="DF37" s="146"/>
      <c r="DG37" s="595" t="str">
        <f>IF('各会計、関係団体の財政状況及び健全化判断比率'!BR13="","",'各会計、関係団体の財政状況及び健全化判断比率'!BR13)</f>
        <v/>
      </c>
      <c r="DH37" s="595"/>
      <c r="DI37" s="157"/>
      <c r="DJ37" s="112"/>
      <c r="DK37" s="112"/>
      <c r="DL37" s="112"/>
      <c r="DM37" s="112"/>
      <c r="DN37" s="112"/>
      <c r="DO37" s="112"/>
    </row>
    <row r="38" spans="1:119" ht="32.25" customHeight="1" x14ac:dyDescent="0.15">
      <c r="A38" s="113"/>
      <c r="B38" s="153"/>
      <c r="C38" s="592">
        <f t="shared" si="5"/>
        <v>8</v>
      </c>
      <c r="D38" s="592"/>
      <c r="E38" s="593" t="str">
        <f>IF('各会計、関係団体の財政状況及び健全化判断比率'!B14="","",'各会計、関係団体の財政状況及び健全化判断比率'!B14)</f>
        <v>農業改良資金会計</v>
      </c>
      <c r="F38" s="593"/>
      <c r="G38" s="593"/>
      <c r="H38" s="593"/>
      <c r="I38" s="593"/>
      <c r="J38" s="593"/>
      <c r="K38" s="593"/>
      <c r="L38" s="593"/>
      <c r="M38" s="593"/>
      <c r="N38" s="593"/>
      <c r="O38" s="593"/>
      <c r="P38" s="593"/>
      <c r="Q38" s="593"/>
      <c r="R38" s="593"/>
      <c r="S38" s="593"/>
      <c r="T38" s="154"/>
      <c r="U38" s="592" t="str">
        <f t="shared" si="0"/>
        <v/>
      </c>
      <c r="V38" s="592"/>
      <c r="W38" s="593"/>
      <c r="X38" s="593"/>
      <c r="Y38" s="593"/>
      <c r="Z38" s="593"/>
      <c r="AA38" s="593"/>
      <c r="AB38" s="593"/>
      <c r="AC38" s="593"/>
      <c r="AD38" s="593"/>
      <c r="AE38" s="593"/>
      <c r="AF38" s="593"/>
      <c r="AG38" s="593"/>
      <c r="AH38" s="593"/>
      <c r="AI38" s="593"/>
      <c r="AJ38" s="593"/>
      <c r="AK38" s="593"/>
      <c r="AL38" s="154"/>
      <c r="AM38" s="592" t="str">
        <f t="shared" si="1"/>
        <v/>
      </c>
      <c r="AN38" s="592"/>
      <c r="AO38" s="593"/>
      <c r="AP38" s="593"/>
      <c r="AQ38" s="593"/>
      <c r="AR38" s="593"/>
      <c r="AS38" s="593"/>
      <c r="AT38" s="593"/>
      <c r="AU38" s="593"/>
      <c r="AV38" s="593"/>
      <c r="AW38" s="593"/>
      <c r="AX38" s="593"/>
      <c r="AY38" s="593"/>
      <c r="AZ38" s="593"/>
      <c r="BA38" s="593"/>
      <c r="BB38" s="593"/>
      <c r="BC38" s="593"/>
      <c r="BD38" s="154"/>
      <c r="BE38" s="592" t="str">
        <f t="shared" si="2"/>
        <v/>
      </c>
      <c r="BF38" s="592"/>
      <c r="BG38" s="593"/>
      <c r="BH38" s="593"/>
      <c r="BI38" s="593"/>
      <c r="BJ38" s="593"/>
      <c r="BK38" s="593"/>
      <c r="BL38" s="593"/>
      <c r="BM38" s="593"/>
      <c r="BN38" s="593"/>
      <c r="BO38" s="593"/>
      <c r="BP38" s="593"/>
      <c r="BQ38" s="593"/>
      <c r="BR38" s="593"/>
      <c r="BS38" s="593"/>
      <c r="BT38" s="593"/>
      <c r="BU38" s="593"/>
      <c r="BV38" s="154"/>
      <c r="BW38" s="592" t="str">
        <f t="shared" si="3"/>
        <v/>
      </c>
      <c r="BX38" s="592"/>
      <c r="BY38" s="593" t="str">
        <f>IF('各会計、関係団体の財政状況及び健全化判断比率'!B75="","",'各会計、関係団体の財政状況及び健全化判断比率'!B75)</f>
        <v/>
      </c>
      <c r="BZ38" s="593"/>
      <c r="CA38" s="593"/>
      <c r="CB38" s="593"/>
      <c r="CC38" s="593"/>
      <c r="CD38" s="593"/>
      <c r="CE38" s="593"/>
      <c r="CF38" s="593"/>
      <c r="CG38" s="593"/>
      <c r="CH38" s="593"/>
      <c r="CI38" s="593"/>
      <c r="CJ38" s="593"/>
      <c r="CK38" s="593"/>
      <c r="CL38" s="593"/>
      <c r="CM38" s="593"/>
      <c r="CN38" s="154"/>
      <c r="CO38" s="592">
        <f t="shared" si="4"/>
        <v>27</v>
      </c>
      <c r="CP38" s="592"/>
      <c r="CQ38" s="593" t="str">
        <f>IF('各会計、関係団体の財政状況及び健全化判断比率'!BS14="","",'各会計、関係団体の財政状況及び健全化判断比率'!BS14)</f>
        <v>（公財）かながわ健康財団</v>
      </c>
      <c r="CR38" s="593"/>
      <c r="CS38" s="593"/>
      <c r="CT38" s="593"/>
      <c r="CU38" s="593"/>
      <c r="CV38" s="593"/>
      <c r="CW38" s="593"/>
      <c r="CX38" s="593"/>
      <c r="CY38" s="593"/>
      <c r="CZ38" s="593"/>
      <c r="DA38" s="593"/>
      <c r="DB38" s="593"/>
      <c r="DC38" s="593"/>
      <c r="DD38" s="593"/>
      <c r="DE38" s="593"/>
      <c r="DF38" s="146"/>
      <c r="DG38" s="595" t="str">
        <f>IF('各会計、関係団体の財政状況及び健全化判断比率'!BR14="","",'各会計、関係団体の財政状況及び健全化判断比率'!BR14)</f>
        <v/>
      </c>
      <c r="DH38" s="595"/>
      <c r="DI38" s="157"/>
      <c r="DJ38" s="112"/>
      <c r="DK38" s="112"/>
      <c r="DL38" s="112"/>
      <c r="DM38" s="112"/>
      <c r="DN38" s="112"/>
      <c r="DO38" s="112"/>
    </row>
    <row r="39" spans="1:119" ht="32.25" customHeight="1" x14ac:dyDescent="0.15">
      <c r="A39" s="113"/>
      <c r="B39" s="153"/>
      <c r="C39" s="592">
        <f t="shared" si="5"/>
        <v>9</v>
      </c>
      <c r="D39" s="592"/>
      <c r="E39" s="593" t="str">
        <f>IF('各会計、関係団体の財政状況及び健全化判断比率'!B15="","",'各会計、関係団体の財政状況及び健全化判断比率'!B15)</f>
        <v>恩賜記念林業振興資金会計</v>
      </c>
      <c r="F39" s="593"/>
      <c r="G39" s="593"/>
      <c r="H39" s="593"/>
      <c r="I39" s="593"/>
      <c r="J39" s="593"/>
      <c r="K39" s="593"/>
      <c r="L39" s="593"/>
      <c r="M39" s="593"/>
      <c r="N39" s="593"/>
      <c r="O39" s="593"/>
      <c r="P39" s="593"/>
      <c r="Q39" s="593"/>
      <c r="R39" s="593"/>
      <c r="S39" s="593"/>
      <c r="T39" s="154"/>
      <c r="U39" s="592" t="str">
        <f t="shared" si="0"/>
        <v/>
      </c>
      <c r="V39" s="592"/>
      <c r="W39" s="593"/>
      <c r="X39" s="593"/>
      <c r="Y39" s="593"/>
      <c r="Z39" s="593"/>
      <c r="AA39" s="593"/>
      <c r="AB39" s="593"/>
      <c r="AC39" s="593"/>
      <c r="AD39" s="593"/>
      <c r="AE39" s="593"/>
      <c r="AF39" s="593"/>
      <c r="AG39" s="593"/>
      <c r="AH39" s="593"/>
      <c r="AI39" s="593"/>
      <c r="AJ39" s="593"/>
      <c r="AK39" s="593"/>
      <c r="AL39" s="154"/>
      <c r="AM39" s="592" t="str">
        <f t="shared" si="1"/>
        <v/>
      </c>
      <c r="AN39" s="592"/>
      <c r="AO39" s="593"/>
      <c r="AP39" s="593"/>
      <c r="AQ39" s="593"/>
      <c r="AR39" s="593"/>
      <c r="AS39" s="593"/>
      <c r="AT39" s="593"/>
      <c r="AU39" s="593"/>
      <c r="AV39" s="593"/>
      <c r="AW39" s="593"/>
      <c r="AX39" s="593"/>
      <c r="AY39" s="593"/>
      <c r="AZ39" s="593"/>
      <c r="BA39" s="593"/>
      <c r="BB39" s="593"/>
      <c r="BC39" s="593"/>
      <c r="BD39" s="154"/>
      <c r="BE39" s="592" t="str">
        <f t="shared" si="2"/>
        <v/>
      </c>
      <c r="BF39" s="592"/>
      <c r="BG39" s="593"/>
      <c r="BH39" s="593"/>
      <c r="BI39" s="593"/>
      <c r="BJ39" s="593"/>
      <c r="BK39" s="593"/>
      <c r="BL39" s="593"/>
      <c r="BM39" s="593"/>
      <c r="BN39" s="593"/>
      <c r="BO39" s="593"/>
      <c r="BP39" s="593"/>
      <c r="BQ39" s="593"/>
      <c r="BR39" s="593"/>
      <c r="BS39" s="593"/>
      <c r="BT39" s="593"/>
      <c r="BU39" s="593"/>
      <c r="BV39" s="154"/>
      <c r="BW39" s="592" t="str">
        <f t="shared" si="3"/>
        <v/>
      </c>
      <c r="BX39" s="592"/>
      <c r="BY39" s="593" t="str">
        <f>IF('各会計、関係団体の財政状況及び健全化判断比率'!B76="","",'各会計、関係団体の財政状況及び健全化判断比率'!B76)</f>
        <v/>
      </c>
      <c r="BZ39" s="593"/>
      <c r="CA39" s="593"/>
      <c r="CB39" s="593"/>
      <c r="CC39" s="593"/>
      <c r="CD39" s="593"/>
      <c r="CE39" s="593"/>
      <c r="CF39" s="593"/>
      <c r="CG39" s="593"/>
      <c r="CH39" s="593"/>
      <c r="CI39" s="593"/>
      <c r="CJ39" s="593"/>
      <c r="CK39" s="593"/>
      <c r="CL39" s="593"/>
      <c r="CM39" s="593"/>
      <c r="CN39" s="154"/>
      <c r="CO39" s="592">
        <f t="shared" si="4"/>
        <v>28</v>
      </c>
      <c r="CP39" s="592"/>
      <c r="CQ39" s="593" t="str">
        <f>IF('各会計、関係団体の財政状況及び健全化判断比率'!BS15="","",'各会計、関係団体の財政状況及び健全化判断比率'!BS15)</f>
        <v>（公財）神奈川県生活衛生営業指導ｾﾝﾀｰ</v>
      </c>
      <c r="CR39" s="593"/>
      <c r="CS39" s="593"/>
      <c r="CT39" s="593"/>
      <c r="CU39" s="593"/>
      <c r="CV39" s="593"/>
      <c r="CW39" s="593"/>
      <c r="CX39" s="593"/>
      <c r="CY39" s="593"/>
      <c r="CZ39" s="593"/>
      <c r="DA39" s="593"/>
      <c r="DB39" s="593"/>
      <c r="DC39" s="593"/>
      <c r="DD39" s="593"/>
      <c r="DE39" s="593"/>
      <c r="DF39" s="146"/>
      <c r="DG39" s="595" t="str">
        <f>IF('各会計、関係団体の財政状況及び健全化判断比率'!BR15="","",'各会計、関係団体の財政状況及び健全化判断比率'!BR15)</f>
        <v/>
      </c>
      <c r="DH39" s="595"/>
      <c r="DI39" s="157"/>
      <c r="DJ39" s="112"/>
      <c r="DK39" s="112"/>
      <c r="DL39" s="112"/>
      <c r="DM39" s="112"/>
      <c r="DN39" s="112"/>
      <c r="DO39" s="112"/>
    </row>
    <row r="40" spans="1:119" ht="32.25" customHeight="1" x14ac:dyDescent="0.15">
      <c r="A40" s="113"/>
      <c r="B40" s="153"/>
      <c r="C40" s="592">
        <f t="shared" si="5"/>
        <v>10</v>
      </c>
      <c r="D40" s="592"/>
      <c r="E40" s="593" t="str">
        <f>IF('各会計、関係団体の財政状況及び健全化判断比率'!B16="","",'各会計、関係団体の財政状況及び健全化判断比率'!B16)</f>
        <v>林業改善資金会計</v>
      </c>
      <c r="F40" s="593"/>
      <c r="G40" s="593"/>
      <c r="H40" s="593"/>
      <c r="I40" s="593"/>
      <c r="J40" s="593"/>
      <c r="K40" s="593"/>
      <c r="L40" s="593"/>
      <c r="M40" s="593"/>
      <c r="N40" s="593"/>
      <c r="O40" s="593"/>
      <c r="P40" s="593"/>
      <c r="Q40" s="593"/>
      <c r="R40" s="593"/>
      <c r="S40" s="593"/>
      <c r="T40" s="154"/>
      <c r="U40" s="592" t="str">
        <f t="shared" si="0"/>
        <v/>
      </c>
      <c r="V40" s="592"/>
      <c r="W40" s="593"/>
      <c r="X40" s="593"/>
      <c r="Y40" s="593"/>
      <c r="Z40" s="593"/>
      <c r="AA40" s="593"/>
      <c r="AB40" s="593"/>
      <c r="AC40" s="593"/>
      <c r="AD40" s="593"/>
      <c r="AE40" s="593"/>
      <c r="AF40" s="593"/>
      <c r="AG40" s="593"/>
      <c r="AH40" s="593"/>
      <c r="AI40" s="593"/>
      <c r="AJ40" s="593"/>
      <c r="AK40" s="593"/>
      <c r="AL40" s="154"/>
      <c r="AM40" s="592" t="str">
        <f t="shared" si="1"/>
        <v/>
      </c>
      <c r="AN40" s="592"/>
      <c r="AO40" s="593"/>
      <c r="AP40" s="593"/>
      <c r="AQ40" s="593"/>
      <c r="AR40" s="593"/>
      <c r="AS40" s="593"/>
      <c r="AT40" s="593"/>
      <c r="AU40" s="593"/>
      <c r="AV40" s="593"/>
      <c r="AW40" s="593"/>
      <c r="AX40" s="593"/>
      <c r="AY40" s="593"/>
      <c r="AZ40" s="593"/>
      <c r="BA40" s="593"/>
      <c r="BB40" s="593"/>
      <c r="BC40" s="593"/>
      <c r="BD40" s="154"/>
      <c r="BE40" s="592" t="str">
        <f t="shared" si="2"/>
        <v/>
      </c>
      <c r="BF40" s="592"/>
      <c r="BG40" s="593"/>
      <c r="BH40" s="593"/>
      <c r="BI40" s="593"/>
      <c r="BJ40" s="593"/>
      <c r="BK40" s="593"/>
      <c r="BL40" s="593"/>
      <c r="BM40" s="593"/>
      <c r="BN40" s="593"/>
      <c r="BO40" s="593"/>
      <c r="BP40" s="593"/>
      <c r="BQ40" s="593"/>
      <c r="BR40" s="593"/>
      <c r="BS40" s="593"/>
      <c r="BT40" s="593"/>
      <c r="BU40" s="593"/>
      <c r="BV40" s="154"/>
      <c r="BW40" s="592" t="str">
        <f t="shared" si="3"/>
        <v/>
      </c>
      <c r="BX40" s="592"/>
      <c r="BY40" s="593" t="str">
        <f>IF('各会計、関係団体の財政状況及び健全化判断比率'!B77="","",'各会計、関係団体の財政状況及び健全化判断比率'!B77)</f>
        <v/>
      </c>
      <c r="BZ40" s="593"/>
      <c r="CA40" s="593"/>
      <c r="CB40" s="593"/>
      <c r="CC40" s="593"/>
      <c r="CD40" s="593"/>
      <c r="CE40" s="593"/>
      <c r="CF40" s="593"/>
      <c r="CG40" s="593"/>
      <c r="CH40" s="593"/>
      <c r="CI40" s="593"/>
      <c r="CJ40" s="593"/>
      <c r="CK40" s="593"/>
      <c r="CL40" s="593"/>
      <c r="CM40" s="593"/>
      <c r="CN40" s="154"/>
      <c r="CO40" s="592">
        <f t="shared" si="4"/>
        <v>29</v>
      </c>
      <c r="CP40" s="592"/>
      <c r="CQ40" s="593" t="str">
        <f>IF('各会計、関係団体の財政状況及び健全化判断比率'!BS16="","",'各会計、関係団体の財政状況及び健全化判断比率'!BS16)</f>
        <v>（一財）あしがら勤労者いこいの村</v>
      </c>
      <c r="CR40" s="593"/>
      <c r="CS40" s="593"/>
      <c r="CT40" s="593"/>
      <c r="CU40" s="593"/>
      <c r="CV40" s="593"/>
      <c r="CW40" s="593"/>
      <c r="CX40" s="593"/>
      <c r="CY40" s="593"/>
      <c r="CZ40" s="593"/>
      <c r="DA40" s="593"/>
      <c r="DB40" s="593"/>
      <c r="DC40" s="593"/>
      <c r="DD40" s="593"/>
      <c r="DE40" s="593"/>
      <c r="DF40" s="146"/>
      <c r="DG40" s="595" t="str">
        <f>IF('各会計、関係団体の財政状況及び健全化判断比率'!BR16="","",'各会計、関係団体の財政状況及び健全化判断比率'!BR16)</f>
        <v/>
      </c>
      <c r="DH40" s="59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election activeCell="Z12" sqref="Z12:AH13"/>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472</v>
      </c>
      <c r="G33" s="17" t="s">
        <v>473</v>
      </c>
      <c r="H33" s="17" t="s">
        <v>474</v>
      </c>
      <c r="I33" s="17" t="s">
        <v>475</v>
      </c>
      <c r="J33" s="18" t="s">
        <v>476</v>
      </c>
      <c r="K33" s="10"/>
      <c r="L33" s="10"/>
      <c r="M33" s="10"/>
      <c r="N33" s="10"/>
      <c r="O33" s="10"/>
      <c r="P33" s="10"/>
    </row>
    <row r="34" spans="1:16" ht="39" customHeight="1" x14ac:dyDescent="0.15">
      <c r="A34" s="10"/>
      <c r="B34" s="19"/>
      <c r="C34" s="1202" t="s">
        <v>479</v>
      </c>
      <c r="D34" s="1202"/>
      <c r="E34" s="1203"/>
      <c r="F34" s="20">
        <v>0.06</v>
      </c>
      <c r="G34" s="21">
        <v>0.06</v>
      </c>
      <c r="H34" s="21">
        <v>0.06</v>
      </c>
      <c r="I34" s="21">
        <v>0.04</v>
      </c>
      <c r="J34" s="22" t="s">
        <v>480</v>
      </c>
      <c r="K34" s="10"/>
      <c r="L34" s="10"/>
      <c r="M34" s="10"/>
      <c r="N34" s="10"/>
      <c r="O34" s="10"/>
      <c r="P34" s="10"/>
    </row>
    <row r="35" spans="1:16" ht="39" customHeight="1" x14ac:dyDescent="0.15">
      <c r="A35" s="10"/>
      <c r="B35" s="23"/>
      <c r="C35" s="1196" t="s">
        <v>481</v>
      </c>
      <c r="D35" s="1197"/>
      <c r="E35" s="1198"/>
      <c r="F35" s="24">
        <v>1.58</v>
      </c>
      <c r="G35" s="25">
        <v>1.66</v>
      </c>
      <c r="H35" s="25">
        <v>2.33</v>
      </c>
      <c r="I35" s="25">
        <v>2.31</v>
      </c>
      <c r="J35" s="26">
        <v>2.04</v>
      </c>
      <c r="K35" s="10"/>
      <c r="L35" s="10"/>
      <c r="M35" s="10"/>
      <c r="N35" s="10"/>
      <c r="O35" s="10"/>
      <c r="P35" s="10"/>
    </row>
    <row r="36" spans="1:16" ht="39" customHeight="1" x14ac:dyDescent="0.15">
      <c r="A36" s="10"/>
      <c r="B36" s="23"/>
      <c r="C36" s="1196" t="s">
        <v>482</v>
      </c>
      <c r="D36" s="1197"/>
      <c r="E36" s="1198"/>
      <c r="F36" s="24">
        <v>1.34</v>
      </c>
      <c r="G36" s="25">
        <v>1.01</v>
      </c>
      <c r="H36" s="25">
        <v>1.41</v>
      </c>
      <c r="I36" s="25">
        <v>1.48</v>
      </c>
      <c r="J36" s="26">
        <v>1.9</v>
      </c>
      <c r="K36" s="10"/>
      <c r="L36" s="10"/>
      <c r="M36" s="10"/>
      <c r="N36" s="10"/>
      <c r="O36" s="10"/>
      <c r="P36" s="10"/>
    </row>
    <row r="37" spans="1:16" ht="39" customHeight="1" x14ac:dyDescent="0.15">
      <c r="A37" s="10"/>
      <c r="B37" s="23"/>
      <c r="C37" s="1196" t="s">
        <v>483</v>
      </c>
      <c r="D37" s="1197"/>
      <c r="E37" s="1198"/>
      <c r="F37" s="24">
        <v>1.4</v>
      </c>
      <c r="G37" s="25">
        <v>1.62</v>
      </c>
      <c r="H37" s="25">
        <v>1.68</v>
      </c>
      <c r="I37" s="25">
        <v>1.52</v>
      </c>
      <c r="J37" s="26">
        <v>1.29</v>
      </c>
      <c r="K37" s="10"/>
      <c r="L37" s="10"/>
      <c r="M37" s="10"/>
      <c r="N37" s="10"/>
      <c r="O37" s="10"/>
      <c r="P37" s="10"/>
    </row>
    <row r="38" spans="1:16" ht="39" customHeight="1" x14ac:dyDescent="0.15">
      <c r="A38" s="10"/>
      <c r="B38" s="23"/>
      <c r="C38" s="1196" t="s">
        <v>484</v>
      </c>
      <c r="D38" s="1197"/>
      <c r="E38" s="1198"/>
      <c r="F38" s="24">
        <v>0.37</v>
      </c>
      <c r="G38" s="25">
        <v>0.28000000000000003</v>
      </c>
      <c r="H38" s="25">
        <v>0.52</v>
      </c>
      <c r="I38" s="25">
        <v>0.55000000000000004</v>
      </c>
      <c r="J38" s="26">
        <v>0.5</v>
      </c>
      <c r="K38" s="10"/>
      <c r="L38" s="10"/>
      <c r="M38" s="10"/>
      <c r="N38" s="10"/>
      <c r="O38" s="10"/>
      <c r="P38" s="10"/>
    </row>
    <row r="39" spans="1:16" ht="39" customHeight="1" x14ac:dyDescent="0.15">
      <c r="A39" s="10"/>
      <c r="B39" s="23"/>
      <c r="C39" s="1196" t="s">
        <v>485</v>
      </c>
      <c r="D39" s="1197"/>
      <c r="E39" s="1198"/>
      <c r="F39" s="24">
        <v>0.17</v>
      </c>
      <c r="G39" s="25">
        <v>0.16</v>
      </c>
      <c r="H39" s="25">
        <v>0.16</v>
      </c>
      <c r="I39" s="25">
        <v>0.14000000000000001</v>
      </c>
      <c r="J39" s="26">
        <v>0.15</v>
      </c>
      <c r="K39" s="10"/>
      <c r="L39" s="10"/>
      <c r="M39" s="10"/>
      <c r="N39" s="10"/>
      <c r="O39" s="10"/>
      <c r="P39" s="10"/>
    </row>
    <row r="40" spans="1:16" ht="39" customHeight="1" x14ac:dyDescent="0.15">
      <c r="A40" s="10"/>
      <c r="B40" s="23"/>
      <c r="C40" s="1196" t="s">
        <v>486</v>
      </c>
      <c r="D40" s="1197"/>
      <c r="E40" s="1198"/>
      <c r="F40" s="24">
        <v>0</v>
      </c>
      <c r="G40" s="25">
        <v>0</v>
      </c>
      <c r="H40" s="25">
        <v>0</v>
      </c>
      <c r="I40" s="25">
        <v>0</v>
      </c>
      <c r="J40" s="26">
        <v>0</v>
      </c>
      <c r="K40" s="10"/>
      <c r="L40" s="10"/>
      <c r="M40" s="10"/>
      <c r="N40" s="10"/>
      <c r="O40" s="10"/>
      <c r="P40" s="10"/>
    </row>
    <row r="41" spans="1:16" ht="39" customHeight="1" x14ac:dyDescent="0.15">
      <c r="A41" s="10"/>
      <c r="B41" s="23"/>
      <c r="C41" s="1196" t="s">
        <v>487</v>
      </c>
      <c r="D41" s="1197"/>
      <c r="E41" s="1198"/>
      <c r="F41" s="24">
        <v>0</v>
      </c>
      <c r="G41" s="25">
        <v>0</v>
      </c>
      <c r="H41" s="25">
        <v>0</v>
      </c>
      <c r="I41" s="25">
        <v>0</v>
      </c>
      <c r="J41" s="26">
        <v>0</v>
      </c>
      <c r="K41" s="10"/>
      <c r="L41" s="10"/>
      <c r="M41" s="10"/>
      <c r="N41" s="10"/>
      <c r="O41" s="10"/>
      <c r="P41" s="10"/>
    </row>
    <row r="42" spans="1:16" ht="39" customHeight="1" x14ac:dyDescent="0.15">
      <c r="A42" s="10"/>
      <c r="B42" s="27"/>
      <c r="C42" s="1196" t="s">
        <v>488</v>
      </c>
      <c r="D42" s="1197"/>
      <c r="E42" s="1198"/>
      <c r="F42" s="24" t="s">
        <v>433</v>
      </c>
      <c r="G42" s="25" t="s">
        <v>433</v>
      </c>
      <c r="H42" s="25" t="s">
        <v>433</v>
      </c>
      <c r="I42" s="25" t="s">
        <v>433</v>
      </c>
      <c r="J42" s="26" t="s">
        <v>433</v>
      </c>
      <c r="K42" s="10"/>
      <c r="L42" s="10"/>
      <c r="M42" s="10"/>
      <c r="N42" s="10"/>
      <c r="O42" s="10"/>
      <c r="P42" s="10"/>
    </row>
    <row r="43" spans="1:16" ht="39" customHeight="1" thickBot="1" x14ac:dyDescent="0.2">
      <c r="A43" s="10"/>
      <c r="B43" s="28"/>
      <c r="C43" s="1199" t="s">
        <v>489</v>
      </c>
      <c r="D43" s="1200"/>
      <c r="E43" s="1201"/>
      <c r="F43" s="29">
        <v>0.03</v>
      </c>
      <c r="G43" s="30">
        <v>0.03</v>
      </c>
      <c r="H43" s="30">
        <v>0.03</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election activeCell="Z12" sqref="Z12:AH1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472</v>
      </c>
      <c r="L44" s="44" t="s">
        <v>473</v>
      </c>
      <c r="M44" s="44" t="s">
        <v>474</v>
      </c>
      <c r="N44" s="44" t="s">
        <v>475</v>
      </c>
      <c r="O44" s="45" t="s">
        <v>476</v>
      </c>
      <c r="P44" s="36"/>
      <c r="Q44" s="36"/>
      <c r="R44" s="36"/>
      <c r="S44" s="36"/>
      <c r="T44" s="36"/>
      <c r="U44" s="36"/>
    </row>
    <row r="45" spans="1:21" ht="30.75" customHeight="1" x14ac:dyDescent="0.15">
      <c r="A45" s="36"/>
      <c r="B45" s="1212" t="s">
        <v>9</v>
      </c>
      <c r="C45" s="1213"/>
      <c r="D45" s="46"/>
      <c r="E45" s="1218" t="s">
        <v>10</v>
      </c>
      <c r="F45" s="1218"/>
      <c r="G45" s="1218"/>
      <c r="H45" s="1218"/>
      <c r="I45" s="1218"/>
      <c r="J45" s="1219"/>
      <c r="K45" s="47">
        <v>105450</v>
      </c>
      <c r="L45" s="48">
        <v>106053</v>
      </c>
      <c r="M45" s="48">
        <v>113481</v>
      </c>
      <c r="N45" s="48">
        <v>123715</v>
      </c>
      <c r="O45" s="49">
        <v>120768</v>
      </c>
      <c r="P45" s="36"/>
      <c r="Q45" s="36"/>
      <c r="R45" s="36"/>
      <c r="S45" s="36"/>
      <c r="T45" s="36"/>
      <c r="U45" s="36"/>
    </row>
    <row r="46" spans="1:21" ht="30.75" customHeight="1" x14ac:dyDescent="0.15">
      <c r="A46" s="36"/>
      <c r="B46" s="1214"/>
      <c r="C46" s="1215"/>
      <c r="D46" s="50"/>
      <c r="E46" s="1206" t="s">
        <v>11</v>
      </c>
      <c r="F46" s="1206"/>
      <c r="G46" s="1206"/>
      <c r="H46" s="1206"/>
      <c r="I46" s="1206"/>
      <c r="J46" s="1207"/>
      <c r="K46" s="51">
        <v>11476</v>
      </c>
      <c r="L46" s="52">
        <v>16645</v>
      </c>
      <c r="M46" s="52">
        <v>33370</v>
      </c>
      <c r="N46" s="52">
        <v>38931</v>
      </c>
      <c r="O46" s="53">
        <v>31171</v>
      </c>
      <c r="P46" s="36"/>
      <c r="Q46" s="36"/>
      <c r="R46" s="36"/>
      <c r="S46" s="36"/>
      <c r="T46" s="36"/>
      <c r="U46" s="36"/>
    </row>
    <row r="47" spans="1:21" ht="30.75" customHeight="1" x14ac:dyDescent="0.15">
      <c r="A47" s="36"/>
      <c r="B47" s="1214"/>
      <c r="C47" s="1215"/>
      <c r="D47" s="50"/>
      <c r="E47" s="1206" t="s">
        <v>12</v>
      </c>
      <c r="F47" s="1206"/>
      <c r="G47" s="1206"/>
      <c r="H47" s="1206"/>
      <c r="I47" s="1206"/>
      <c r="J47" s="1207"/>
      <c r="K47" s="51">
        <v>149612</v>
      </c>
      <c r="L47" s="52">
        <v>153587</v>
      </c>
      <c r="M47" s="52">
        <v>154267</v>
      </c>
      <c r="N47" s="52">
        <v>155043</v>
      </c>
      <c r="O47" s="53">
        <v>154179</v>
      </c>
      <c r="P47" s="36"/>
      <c r="Q47" s="36"/>
      <c r="R47" s="36"/>
      <c r="S47" s="36"/>
      <c r="T47" s="36"/>
      <c r="U47" s="36"/>
    </row>
    <row r="48" spans="1:21" ht="30.75" customHeight="1" x14ac:dyDescent="0.15">
      <c r="A48" s="36"/>
      <c r="B48" s="1214"/>
      <c r="C48" s="1215"/>
      <c r="D48" s="50"/>
      <c r="E48" s="1206" t="s">
        <v>13</v>
      </c>
      <c r="F48" s="1206"/>
      <c r="G48" s="1206"/>
      <c r="H48" s="1206"/>
      <c r="I48" s="1206"/>
      <c r="J48" s="1207"/>
      <c r="K48" s="51">
        <v>4360</v>
      </c>
      <c r="L48" s="52">
        <v>4591</v>
      </c>
      <c r="M48" s="52">
        <v>3993</v>
      </c>
      <c r="N48" s="52">
        <v>4396</v>
      </c>
      <c r="O48" s="53">
        <v>3924</v>
      </c>
      <c r="P48" s="36"/>
      <c r="Q48" s="36"/>
      <c r="R48" s="36"/>
      <c r="S48" s="36"/>
      <c r="T48" s="36"/>
      <c r="U48" s="36"/>
    </row>
    <row r="49" spans="1:21" ht="30.75" customHeight="1" x14ac:dyDescent="0.15">
      <c r="A49" s="36"/>
      <c r="B49" s="1214"/>
      <c r="C49" s="1215"/>
      <c r="D49" s="50"/>
      <c r="E49" s="1206" t="s">
        <v>14</v>
      </c>
      <c r="F49" s="1206"/>
      <c r="G49" s="1206"/>
      <c r="H49" s="1206"/>
      <c r="I49" s="1206"/>
      <c r="J49" s="1207"/>
      <c r="K49" s="51">
        <v>1076</v>
      </c>
      <c r="L49" s="52">
        <v>1000</v>
      </c>
      <c r="M49" s="52">
        <v>926</v>
      </c>
      <c r="N49" s="52">
        <v>838</v>
      </c>
      <c r="O49" s="53">
        <v>720</v>
      </c>
      <c r="P49" s="36"/>
      <c r="Q49" s="36"/>
      <c r="R49" s="36"/>
      <c r="S49" s="36"/>
      <c r="T49" s="36"/>
      <c r="U49" s="36"/>
    </row>
    <row r="50" spans="1:21" ht="30.75" customHeight="1" x14ac:dyDescent="0.15">
      <c r="A50" s="36"/>
      <c r="B50" s="1214"/>
      <c r="C50" s="1215"/>
      <c r="D50" s="50"/>
      <c r="E50" s="1206" t="s">
        <v>15</v>
      </c>
      <c r="F50" s="1206"/>
      <c r="G50" s="1206"/>
      <c r="H50" s="1206"/>
      <c r="I50" s="1206"/>
      <c r="J50" s="1207"/>
      <c r="K50" s="51">
        <v>4629</v>
      </c>
      <c r="L50" s="52">
        <v>4314</v>
      </c>
      <c r="M50" s="52">
        <v>3683</v>
      </c>
      <c r="N50" s="52">
        <v>3384</v>
      </c>
      <c r="O50" s="53">
        <v>3131</v>
      </c>
      <c r="P50" s="36"/>
      <c r="Q50" s="36"/>
      <c r="R50" s="36"/>
      <c r="S50" s="36"/>
      <c r="T50" s="36"/>
      <c r="U50" s="36"/>
    </row>
    <row r="51" spans="1:21" ht="30.75" customHeight="1" x14ac:dyDescent="0.15">
      <c r="A51" s="36"/>
      <c r="B51" s="1216"/>
      <c r="C51" s="1217"/>
      <c r="D51" s="54"/>
      <c r="E51" s="1206" t="s">
        <v>16</v>
      </c>
      <c r="F51" s="1206"/>
      <c r="G51" s="1206"/>
      <c r="H51" s="1206"/>
      <c r="I51" s="1206"/>
      <c r="J51" s="1207"/>
      <c r="K51" s="51" t="s">
        <v>433</v>
      </c>
      <c r="L51" s="52" t="s">
        <v>433</v>
      </c>
      <c r="M51" s="52" t="s">
        <v>433</v>
      </c>
      <c r="N51" s="52" t="s">
        <v>433</v>
      </c>
      <c r="O51" s="53" t="s">
        <v>433</v>
      </c>
      <c r="P51" s="36"/>
      <c r="Q51" s="36"/>
      <c r="R51" s="36"/>
      <c r="S51" s="36"/>
      <c r="T51" s="36"/>
      <c r="U51" s="36"/>
    </row>
    <row r="52" spans="1:21" ht="30.75" customHeight="1" x14ac:dyDescent="0.15">
      <c r="A52" s="36"/>
      <c r="B52" s="1204" t="s">
        <v>17</v>
      </c>
      <c r="C52" s="1205"/>
      <c r="D52" s="54"/>
      <c r="E52" s="1206" t="s">
        <v>18</v>
      </c>
      <c r="F52" s="1206"/>
      <c r="G52" s="1206"/>
      <c r="H52" s="1206"/>
      <c r="I52" s="1206"/>
      <c r="J52" s="1207"/>
      <c r="K52" s="51">
        <v>153369</v>
      </c>
      <c r="L52" s="52">
        <v>159627</v>
      </c>
      <c r="M52" s="52">
        <v>164822</v>
      </c>
      <c r="N52" s="52">
        <v>169145</v>
      </c>
      <c r="O52" s="53">
        <v>174897</v>
      </c>
      <c r="P52" s="36"/>
      <c r="Q52" s="36"/>
      <c r="R52" s="36"/>
      <c r="S52" s="36"/>
      <c r="T52" s="36"/>
      <c r="U52" s="36"/>
    </row>
    <row r="53" spans="1:21" ht="30.75" customHeight="1" thickBot="1" x14ac:dyDescent="0.2">
      <c r="A53" s="36"/>
      <c r="B53" s="1208" t="s">
        <v>19</v>
      </c>
      <c r="C53" s="1209"/>
      <c r="D53" s="55"/>
      <c r="E53" s="1210" t="s">
        <v>20</v>
      </c>
      <c r="F53" s="1210"/>
      <c r="G53" s="1210"/>
      <c r="H53" s="1210"/>
      <c r="I53" s="1210"/>
      <c r="J53" s="1211"/>
      <c r="K53" s="56">
        <v>123234</v>
      </c>
      <c r="L53" s="57">
        <v>126563</v>
      </c>
      <c r="M53" s="57">
        <v>144898</v>
      </c>
      <c r="N53" s="57">
        <v>157162</v>
      </c>
      <c r="O53" s="58">
        <v>138996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9" orientation="landscape" cellComments="asDisplayed" verticalDpi="300"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election activeCell="Z12" sqref="Z12:AH13"/>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472</v>
      </c>
      <c r="J40" s="341" t="s">
        <v>473</v>
      </c>
      <c r="K40" s="341" t="s">
        <v>474</v>
      </c>
      <c r="L40" s="341" t="s">
        <v>475</v>
      </c>
      <c r="M40" s="342" t="s">
        <v>476</v>
      </c>
    </row>
    <row r="41" spans="2:13" ht="27.75" customHeight="1" x14ac:dyDescent="0.15">
      <c r="B41" s="1220" t="s">
        <v>21</v>
      </c>
      <c r="C41" s="1221"/>
      <c r="D41" s="66"/>
      <c r="E41" s="1226" t="s">
        <v>22</v>
      </c>
      <c r="F41" s="1226"/>
      <c r="G41" s="1226"/>
      <c r="H41" s="1227"/>
      <c r="I41" s="343">
        <v>4040415</v>
      </c>
      <c r="J41" s="344">
        <v>4178464</v>
      </c>
      <c r="K41" s="344">
        <v>4248705</v>
      </c>
      <c r="L41" s="344">
        <v>4280180</v>
      </c>
      <c r="M41" s="345">
        <v>4251894</v>
      </c>
    </row>
    <row r="42" spans="2:13" ht="27.75" customHeight="1" x14ac:dyDescent="0.15">
      <c r="B42" s="1222"/>
      <c r="C42" s="1223"/>
      <c r="D42" s="67"/>
      <c r="E42" s="1228" t="s">
        <v>23</v>
      </c>
      <c r="F42" s="1228"/>
      <c r="G42" s="1228"/>
      <c r="H42" s="1229"/>
      <c r="I42" s="346">
        <v>34244</v>
      </c>
      <c r="J42" s="347">
        <v>30827</v>
      </c>
      <c r="K42" s="347">
        <v>27860</v>
      </c>
      <c r="L42" s="347">
        <v>25119</v>
      </c>
      <c r="M42" s="348">
        <v>22565</v>
      </c>
    </row>
    <row r="43" spans="2:13" ht="27.75" customHeight="1" x14ac:dyDescent="0.15">
      <c r="B43" s="1222"/>
      <c r="C43" s="1223"/>
      <c r="D43" s="67"/>
      <c r="E43" s="1228" t="s">
        <v>24</v>
      </c>
      <c r="F43" s="1228"/>
      <c r="G43" s="1228"/>
      <c r="H43" s="1229"/>
      <c r="I43" s="346">
        <v>44697</v>
      </c>
      <c r="J43" s="347">
        <v>42318</v>
      </c>
      <c r="K43" s="347">
        <v>40237</v>
      </c>
      <c r="L43" s="347">
        <v>37507</v>
      </c>
      <c r="M43" s="348">
        <v>34916</v>
      </c>
    </row>
    <row r="44" spans="2:13" ht="27.75" customHeight="1" x14ac:dyDescent="0.15">
      <c r="B44" s="1222"/>
      <c r="C44" s="1223"/>
      <c r="D44" s="67"/>
      <c r="E44" s="1228" t="s">
        <v>25</v>
      </c>
      <c r="F44" s="1228"/>
      <c r="G44" s="1228"/>
      <c r="H44" s="1229"/>
      <c r="I44" s="346">
        <v>4324</v>
      </c>
      <c r="J44" s="347">
        <v>3480</v>
      </c>
      <c r="K44" s="347">
        <v>2681</v>
      </c>
      <c r="L44" s="347">
        <v>1941</v>
      </c>
      <c r="M44" s="348">
        <v>1290</v>
      </c>
    </row>
    <row r="45" spans="2:13" ht="27.75" customHeight="1" x14ac:dyDescent="0.15">
      <c r="B45" s="1222"/>
      <c r="C45" s="1223"/>
      <c r="D45" s="67"/>
      <c r="E45" s="1228" t="s">
        <v>26</v>
      </c>
      <c r="F45" s="1228"/>
      <c r="G45" s="1228"/>
      <c r="H45" s="1229"/>
      <c r="I45" s="346">
        <v>689763</v>
      </c>
      <c r="J45" s="347">
        <v>659064</v>
      </c>
      <c r="K45" s="347">
        <v>587961</v>
      </c>
      <c r="L45" s="347">
        <v>537849</v>
      </c>
      <c r="M45" s="348">
        <v>529962</v>
      </c>
    </row>
    <row r="46" spans="2:13" ht="27.75" customHeight="1" x14ac:dyDescent="0.15">
      <c r="B46" s="1222"/>
      <c r="C46" s="1223"/>
      <c r="D46" s="67"/>
      <c r="E46" s="1228" t="s">
        <v>27</v>
      </c>
      <c r="F46" s="1228"/>
      <c r="G46" s="1228"/>
      <c r="H46" s="1229"/>
      <c r="I46" s="346">
        <v>12515</v>
      </c>
      <c r="J46" s="347">
        <v>11983</v>
      </c>
      <c r="K46" s="347">
        <v>12270</v>
      </c>
      <c r="L46" s="347">
        <v>12070</v>
      </c>
      <c r="M46" s="348">
        <v>11709</v>
      </c>
    </row>
    <row r="47" spans="2:13" ht="27.75" customHeight="1" x14ac:dyDescent="0.15">
      <c r="B47" s="1222"/>
      <c r="C47" s="1223"/>
      <c r="D47" s="67"/>
      <c r="E47" s="1228" t="s">
        <v>28</v>
      </c>
      <c r="F47" s="1228"/>
      <c r="G47" s="1228"/>
      <c r="H47" s="1229"/>
      <c r="I47" s="346" t="s">
        <v>433</v>
      </c>
      <c r="J47" s="347" t="s">
        <v>433</v>
      </c>
      <c r="K47" s="347" t="s">
        <v>433</v>
      </c>
      <c r="L47" s="347" t="s">
        <v>433</v>
      </c>
      <c r="M47" s="348" t="s">
        <v>433</v>
      </c>
    </row>
    <row r="48" spans="2:13" ht="27.75" customHeight="1" x14ac:dyDescent="0.15">
      <c r="B48" s="1224"/>
      <c r="C48" s="1225"/>
      <c r="D48" s="67"/>
      <c r="E48" s="1228" t="s">
        <v>29</v>
      </c>
      <c r="F48" s="1228"/>
      <c r="G48" s="1228"/>
      <c r="H48" s="1229"/>
      <c r="I48" s="346">
        <v>3404</v>
      </c>
      <c r="J48" s="347">
        <v>3164</v>
      </c>
      <c r="K48" s="347">
        <v>2588</v>
      </c>
      <c r="L48" s="347" t="s">
        <v>433</v>
      </c>
      <c r="M48" s="348" t="s">
        <v>433</v>
      </c>
    </row>
    <row r="49" spans="2:13" ht="27.75" customHeight="1" x14ac:dyDescent="0.15">
      <c r="B49" s="1230" t="s">
        <v>30</v>
      </c>
      <c r="C49" s="1231"/>
      <c r="D49" s="68"/>
      <c r="E49" s="1228" t="s">
        <v>31</v>
      </c>
      <c r="F49" s="1228"/>
      <c r="G49" s="1228"/>
      <c r="H49" s="1229"/>
      <c r="I49" s="346">
        <v>560798</v>
      </c>
      <c r="J49" s="347">
        <v>536838</v>
      </c>
      <c r="K49" s="347">
        <v>582809</v>
      </c>
      <c r="L49" s="347">
        <v>640582</v>
      </c>
      <c r="M49" s="348">
        <v>667619</v>
      </c>
    </row>
    <row r="50" spans="2:13" ht="27.75" customHeight="1" x14ac:dyDescent="0.15">
      <c r="B50" s="1222"/>
      <c r="C50" s="1223"/>
      <c r="D50" s="67"/>
      <c r="E50" s="1228" t="s">
        <v>32</v>
      </c>
      <c r="F50" s="1228"/>
      <c r="G50" s="1228"/>
      <c r="H50" s="1229"/>
      <c r="I50" s="346">
        <v>131694</v>
      </c>
      <c r="J50" s="347">
        <v>130998</v>
      </c>
      <c r="K50" s="347">
        <v>133588</v>
      </c>
      <c r="L50" s="347">
        <v>128078</v>
      </c>
      <c r="M50" s="348">
        <v>115142</v>
      </c>
    </row>
    <row r="51" spans="2:13" ht="27.75" customHeight="1" x14ac:dyDescent="0.15">
      <c r="B51" s="1224"/>
      <c r="C51" s="1225"/>
      <c r="D51" s="67"/>
      <c r="E51" s="1228" t="s">
        <v>33</v>
      </c>
      <c r="F51" s="1228"/>
      <c r="G51" s="1228"/>
      <c r="H51" s="1229"/>
      <c r="I51" s="346">
        <v>1975808</v>
      </c>
      <c r="J51" s="347">
        <v>2126140</v>
      </c>
      <c r="K51" s="347">
        <v>2284369</v>
      </c>
      <c r="L51" s="347">
        <v>2392739</v>
      </c>
      <c r="M51" s="348">
        <v>2410432</v>
      </c>
    </row>
    <row r="52" spans="2:13" ht="27.75" customHeight="1" thickBot="1" x14ac:dyDescent="0.2">
      <c r="B52" s="1232" t="s">
        <v>19</v>
      </c>
      <c r="C52" s="1233"/>
      <c r="D52" s="69"/>
      <c r="E52" s="1234" t="s">
        <v>34</v>
      </c>
      <c r="F52" s="1234"/>
      <c r="G52" s="1234"/>
      <c r="H52" s="1235"/>
      <c r="I52" s="349">
        <v>2161062</v>
      </c>
      <c r="J52" s="350">
        <v>2135323</v>
      </c>
      <c r="K52" s="350">
        <v>1921536</v>
      </c>
      <c r="L52" s="350">
        <v>1733266</v>
      </c>
      <c r="M52" s="351">
        <v>1659143</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39370078740157483" bottom="0.39370078740157483" header="0.19685039370078741" footer="0.19685039370078741"/>
  <pageSetup paperSize="8" scale="87" orientation="landscape" cellComments="asDisplayed" verticalDpi="300" r:id="rId1"/>
  <headerFooter>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zoomScale="55" zoomScaleNormal="55" workbookViewId="0">
      <selection activeCell="Z12" sqref="Z12:AH13"/>
    </sheetView>
  </sheetViews>
  <sheetFormatPr defaultColWidth="0" defaultRowHeight="13.5"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353"/>
      <c r="B1" s="354"/>
      <c r="C1" s="355"/>
      <c r="D1" s="355"/>
      <c r="E1" s="355"/>
      <c r="F1" s="355"/>
      <c r="G1" s="355"/>
      <c r="H1" s="355"/>
      <c r="I1" s="355"/>
      <c r="J1" s="355"/>
      <c r="K1" s="355"/>
      <c r="L1" s="355"/>
      <c r="M1" s="355"/>
      <c r="N1" s="355"/>
      <c r="O1" s="355"/>
      <c r="P1" s="356"/>
      <c r="Q1" s="356"/>
    </row>
    <row r="2" spans="1:51" ht="25.5" customHeight="1" x14ac:dyDescent="0.15">
      <c r="A2" s="357"/>
      <c r="B2" s="355"/>
      <c r="C2" s="357"/>
      <c r="D2" s="355"/>
      <c r="E2" s="355"/>
      <c r="F2" s="355"/>
      <c r="G2" s="355"/>
      <c r="H2" s="355"/>
      <c r="I2" s="355"/>
      <c r="J2" s="355"/>
      <c r="K2" s="355"/>
      <c r="L2" s="355"/>
      <c r="M2" s="355"/>
      <c r="N2" s="355"/>
      <c r="O2" s="355"/>
      <c r="P2" s="356"/>
      <c r="Q2" s="356"/>
    </row>
    <row r="3" spans="1:51" ht="25.5" customHeight="1" x14ac:dyDescent="0.15">
      <c r="A3" s="357"/>
      <c r="B3" s="355"/>
      <c r="C3" s="357"/>
      <c r="D3" s="355"/>
      <c r="E3" s="355"/>
      <c r="F3" s="355"/>
      <c r="G3" s="355"/>
      <c r="H3" s="355"/>
      <c r="I3" s="355"/>
      <c r="J3" s="355"/>
      <c r="K3" s="355"/>
      <c r="L3" s="355"/>
      <c r="M3" s="355"/>
      <c r="N3" s="355"/>
      <c r="O3" s="355"/>
      <c r="P3" s="356"/>
      <c r="Q3" s="356"/>
    </row>
    <row r="4" spans="1:51" s="359" customFormat="1" x14ac:dyDescent="0.15">
      <c r="A4" s="357"/>
      <c r="B4" s="357"/>
      <c r="C4" s="357"/>
      <c r="D4" s="357"/>
      <c r="E4" s="357"/>
      <c r="F4" s="357"/>
      <c r="G4" s="357"/>
      <c r="H4" s="357"/>
      <c r="I4" s="357"/>
      <c r="J4" s="357"/>
      <c r="K4" s="357"/>
      <c r="L4" s="357"/>
      <c r="M4" s="357"/>
      <c r="N4" s="357"/>
      <c r="O4" s="357"/>
      <c r="P4" s="357"/>
      <c r="Q4" s="357"/>
      <c r="R4" s="358"/>
      <c r="S4" s="358"/>
      <c r="T4" s="358"/>
      <c r="U4" s="358"/>
      <c r="V4" s="358"/>
      <c r="W4" s="358"/>
      <c r="X4" s="358"/>
      <c r="Y4" s="358"/>
      <c r="Z4" s="358"/>
      <c r="AA4" s="358"/>
      <c r="AB4" s="358"/>
      <c r="AC4" s="358"/>
      <c r="AD4" s="358"/>
      <c r="AE4" s="358"/>
      <c r="AF4" s="358"/>
      <c r="AG4" s="358"/>
      <c r="AH4" s="358"/>
      <c r="AI4" s="358"/>
    </row>
    <row r="5" spans="1:51" s="359" customFormat="1" x14ac:dyDescent="0.15">
      <c r="A5" s="357"/>
      <c r="B5" s="357"/>
      <c r="C5" s="357"/>
      <c r="D5" s="357"/>
      <c r="E5" s="357"/>
      <c r="F5" s="360"/>
      <c r="G5" s="357"/>
      <c r="H5" s="357"/>
      <c r="I5" s="357"/>
      <c r="J5" s="357"/>
      <c r="K5" s="357"/>
      <c r="L5" s="357"/>
      <c r="M5" s="357"/>
      <c r="N5" s="357"/>
      <c r="O5" s="357"/>
      <c r="P5" s="357"/>
      <c r="Q5" s="357"/>
      <c r="R5" s="358"/>
      <c r="S5" s="358"/>
      <c r="T5" s="358"/>
      <c r="U5" s="358"/>
      <c r="V5" s="358"/>
      <c r="W5" s="358"/>
      <c r="X5" s="358"/>
      <c r="Y5" s="358"/>
      <c r="Z5" s="358"/>
      <c r="AA5" s="358"/>
      <c r="AB5" s="358"/>
      <c r="AC5" s="358"/>
      <c r="AD5" s="358"/>
      <c r="AE5" s="358"/>
      <c r="AF5" s="358"/>
      <c r="AG5" s="358"/>
      <c r="AH5" s="358"/>
      <c r="AI5" s="358"/>
    </row>
    <row r="6" spans="1:51" s="359" customFormat="1" x14ac:dyDescent="0.15">
      <c r="A6" s="357"/>
      <c r="B6" s="357"/>
      <c r="C6" s="357"/>
      <c r="D6" s="357"/>
      <c r="E6" s="357"/>
      <c r="F6" s="357"/>
      <c r="G6" s="357"/>
      <c r="H6" s="357"/>
      <c r="I6" s="357"/>
      <c r="J6" s="357"/>
      <c r="K6" s="357"/>
      <c r="L6" s="357"/>
      <c r="M6" s="357"/>
      <c r="N6" s="357"/>
      <c r="O6" s="357"/>
      <c r="P6" s="357"/>
      <c r="Q6" s="357"/>
      <c r="R6" s="358"/>
      <c r="S6" s="358"/>
      <c r="T6" s="358"/>
      <c r="U6" s="358"/>
      <c r="V6" s="358"/>
      <c r="W6" s="358"/>
      <c r="X6" s="358"/>
      <c r="Y6" s="358"/>
      <c r="Z6" s="358"/>
      <c r="AA6" s="358"/>
      <c r="AB6" s="358"/>
      <c r="AC6" s="358"/>
      <c r="AD6" s="358"/>
      <c r="AE6" s="358"/>
      <c r="AF6" s="358"/>
      <c r="AG6" s="358"/>
      <c r="AH6" s="358"/>
      <c r="AI6" s="358"/>
    </row>
    <row r="7" spans="1:51" s="359" customFormat="1" x14ac:dyDescent="0.15">
      <c r="A7" s="357"/>
      <c r="B7" s="357"/>
      <c r="C7" s="357"/>
      <c r="D7" s="357"/>
      <c r="E7" s="357"/>
      <c r="F7" s="357"/>
      <c r="G7" s="357"/>
      <c r="H7" s="357"/>
      <c r="I7" s="357"/>
      <c r="J7" s="357"/>
      <c r="K7" s="357"/>
      <c r="L7" s="357"/>
      <c r="M7" s="357"/>
      <c r="N7" s="357"/>
      <c r="O7" s="357"/>
      <c r="P7" s="357"/>
      <c r="Q7" s="357"/>
      <c r="R7" s="358"/>
      <c r="S7" s="358"/>
      <c r="T7" s="358"/>
      <c r="U7" s="358"/>
      <c r="V7" s="358"/>
      <c r="W7" s="358"/>
      <c r="X7" s="358"/>
      <c r="Y7" s="358"/>
      <c r="Z7" s="358"/>
      <c r="AA7" s="358"/>
      <c r="AB7" s="358"/>
      <c r="AC7" s="358"/>
      <c r="AD7" s="358"/>
      <c r="AE7" s="358"/>
      <c r="AF7" s="358"/>
      <c r="AG7" s="358"/>
      <c r="AH7" s="358"/>
      <c r="AI7" s="358"/>
    </row>
    <row r="8" spans="1:51" s="359" customFormat="1" x14ac:dyDescent="0.15">
      <c r="A8" s="357"/>
      <c r="B8" s="357"/>
      <c r="C8" s="357"/>
      <c r="D8" s="357"/>
      <c r="E8" s="357"/>
      <c r="F8" s="357"/>
      <c r="G8" s="357"/>
      <c r="H8" s="357"/>
      <c r="I8" s="357"/>
      <c r="J8" s="357"/>
      <c r="K8" s="357"/>
      <c r="L8" s="357"/>
      <c r="M8" s="357"/>
      <c r="N8" s="357"/>
      <c r="O8" s="357"/>
      <c r="P8" s="357"/>
      <c r="Q8" s="357"/>
      <c r="R8" s="358"/>
      <c r="S8" s="358"/>
      <c r="T8" s="358"/>
      <c r="U8" s="358"/>
      <c r="V8" s="358"/>
      <c r="W8" s="358"/>
      <c r="X8" s="358"/>
      <c r="Y8" s="358"/>
      <c r="Z8" s="358"/>
      <c r="AA8" s="358"/>
      <c r="AB8" s="358"/>
      <c r="AC8" s="358"/>
      <c r="AD8" s="358"/>
      <c r="AE8" s="358"/>
      <c r="AF8" s="358"/>
      <c r="AG8" s="358"/>
      <c r="AH8" s="358"/>
      <c r="AI8" s="358"/>
    </row>
    <row r="9" spans="1:51" s="359" customFormat="1" x14ac:dyDescent="0.15">
      <c r="A9" s="357"/>
      <c r="B9" s="357"/>
      <c r="C9" s="357"/>
      <c r="D9" s="357"/>
      <c r="E9" s="357"/>
      <c r="F9" s="357"/>
      <c r="G9" s="357"/>
      <c r="H9" s="357"/>
      <c r="I9" s="357"/>
      <c r="J9" s="357"/>
      <c r="K9" s="357"/>
      <c r="L9" s="357"/>
      <c r="M9" s="357"/>
      <c r="N9" s="357"/>
      <c r="O9" s="357"/>
      <c r="P9" s="357"/>
      <c r="Q9" s="357"/>
      <c r="R9" s="358"/>
      <c r="S9" s="358"/>
      <c r="T9" s="358"/>
      <c r="U9" s="358"/>
      <c r="V9" s="358"/>
      <c r="W9" s="358"/>
      <c r="X9" s="358"/>
      <c r="Y9" s="358"/>
      <c r="Z9" s="358"/>
      <c r="AA9" s="358"/>
      <c r="AB9" s="358"/>
      <c r="AC9" s="358"/>
      <c r="AD9" s="358"/>
      <c r="AE9" s="358"/>
      <c r="AF9" s="358"/>
      <c r="AG9" s="358"/>
      <c r="AH9" s="358"/>
      <c r="AI9" s="358"/>
    </row>
    <row r="10" spans="1:51" s="359" customFormat="1" x14ac:dyDescent="0.15">
      <c r="A10" s="357"/>
      <c r="B10" s="357"/>
      <c r="C10" s="357"/>
      <c r="D10" s="357"/>
      <c r="E10" s="357"/>
      <c r="F10" s="357"/>
      <c r="G10" s="357"/>
      <c r="H10" s="357"/>
      <c r="I10" s="357"/>
      <c r="J10" s="357"/>
      <c r="K10" s="357"/>
      <c r="L10" s="357"/>
      <c r="M10" s="357"/>
      <c r="N10" s="357"/>
      <c r="O10" s="357"/>
      <c r="P10" s="357"/>
      <c r="Q10" s="357"/>
      <c r="R10" s="358"/>
      <c r="S10" s="358"/>
      <c r="T10" s="358"/>
      <c r="U10" s="358"/>
      <c r="V10" s="358"/>
      <c r="W10" s="358"/>
      <c r="X10" s="358"/>
      <c r="Y10" s="358"/>
      <c r="Z10" s="358"/>
      <c r="AA10" s="358"/>
      <c r="AB10" s="358"/>
      <c r="AC10" s="358"/>
      <c r="AD10" s="358"/>
      <c r="AE10" s="358"/>
      <c r="AF10" s="358"/>
      <c r="AG10" s="358"/>
      <c r="AH10" s="358"/>
      <c r="AI10" s="358"/>
      <c r="AY10" s="359" t="s">
        <v>565</v>
      </c>
    </row>
    <row r="11" spans="1:51" s="359" customFormat="1" x14ac:dyDescent="0.15">
      <c r="A11" s="357"/>
      <c r="B11" s="357"/>
      <c r="C11" s="357"/>
      <c r="D11" s="357"/>
      <c r="E11" s="357"/>
      <c r="F11" s="357"/>
      <c r="G11" s="357"/>
      <c r="H11" s="357"/>
      <c r="I11" s="357"/>
      <c r="J11" s="357"/>
      <c r="K11" s="357"/>
      <c r="L11" s="357"/>
      <c r="M11" s="357"/>
      <c r="N11" s="357"/>
      <c r="O11" s="357"/>
      <c r="P11" s="357"/>
      <c r="Q11" s="357"/>
      <c r="R11" s="358"/>
      <c r="S11" s="358"/>
      <c r="T11" s="358"/>
      <c r="U11" s="358"/>
      <c r="V11" s="358"/>
      <c r="W11" s="358"/>
      <c r="X11" s="358"/>
      <c r="Y11" s="358"/>
      <c r="Z11" s="358"/>
      <c r="AA11" s="358"/>
      <c r="AB11" s="358"/>
      <c r="AC11" s="358"/>
      <c r="AD11" s="358"/>
      <c r="AE11" s="358"/>
      <c r="AF11" s="358"/>
      <c r="AG11" s="358"/>
      <c r="AH11" s="358"/>
      <c r="AI11" s="358"/>
    </row>
    <row r="12" spans="1:51" s="359" customFormat="1" x14ac:dyDescent="0.15">
      <c r="A12" s="357"/>
      <c r="B12" s="357"/>
      <c r="C12" s="357"/>
      <c r="D12" s="357"/>
      <c r="E12" s="357"/>
      <c r="F12" s="357"/>
      <c r="G12" s="357"/>
      <c r="H12" s="357"/>
      <c r="I12" s="357"/>
      <c r="J12" s="357"/>
      <c r="K12" s="357"/>
      <c r="L12" s="357"/>
      <c r="M12" s="357"/>
      <c r="N12" s="357"/>
      <c r="O12" s="357"/>
      <c r="P12" s="357"/>
      <c r="Q12" s="357"/>
      <c r="R12" s="358"/>
      <c r="S12" s="358"/>
      <c r="T12" s="358"/>
      <c r="U12" s="358"/>
      <c r="V12" s="358"/>
      <c r="W12" s="358"/>
      <c r="X12" s="358"/>
      <c r="Y12" s="358"/>
      <c r="Z12" s="358"/>
      <c r="AA12" s="358"/>
      <c r="AB12" s="358"/>
      <c r="AC12" s="358"/>
      <c r="AD12" s="358"/>
      <c r="AE12" s="358"/>
      <c r="AF12" s="358"/>
      <c r="AG12" s="358"/>
      <c r="AH12" s="358"/>
      <c r="AI12" s="358"/>
      <c r="AY12" s="359" t="s">
        <v>565</v>
      </c>
    </row>
    <row r="13" spans="1:51" s="359" customFormat="1" x14ac:dyDescent="0.15">
      <c r="A13" s="357"/>
      <c r="B13" s="357"/>
      <c r="C13" s="357"/>
      <c r="D13" s="357"/>
      <c r="E13" s="357"/>
      <c r="F13" s="357"/>
      <c r="G13" s="357"/>
      <c r="H13" s="357"/>
      <c r="I13" s="357"/>
      <c r="J13" s="357"/>
      <c r="K13" s="357"/>
      <c r="L13" s="357"/>
      <c r="M13" s="357"/>
      <c r="N13" s="357"/>
      <c r="O13" s="357"/>
      <c r="P13" s="357"/>
      <c r="Q13" s="357"/>
      <c r="R13" s="358"/>
      <c r="S13" s="358"/>
      <c r="T13" s="358"/>
      <c r="U13" s="358"/>
      <c r="V13" s="358"/>
      <c r="W13" s="358"/>
      <c r="X13" s="358"/>
      <c r="Y13" s="358"/>
      <c r="Z13" s="358"/>
      <c r="AA13" s="358"/>
      <c r="AB13" s="358"/>
      <c r="AC13" s="358"/>
      <c r="AD13" s="358"/>
      <c r="AE13" s="358"/>
      <c r="AF13" s="358"/>
      <c r="AG13" s="358"/>
      <c r="AH13" s="358"/>
      <c r="AI13" s="358"/>
    </row>
    <row r="14" spans="1:51" s="359" customFormat="1" x14ac:dyDescent="0.15">
      <c r="A14" s="357"/>
      <c r="B14" s="357"/>
      <c r="C14" s="357"/>
      <c r="D14" s="357"/>
      <c r="E14" s="357"/>
      <c r="F14" s="357"/>
      <c r="G14" s="357"/>
      <c r="H14" s="357"/>
      <c r="I14" s="357"/>
      <c r="J14" s="357"/>
      <c r="K14" s="357"/>
      <c r="L14" s="357"/>
      <c r="M14" s="357"/>
      <c r="N14" s="357"/>
      <c r="O14" s="357"/>
      <c r="P14" s="357"/>
      <c r="Q14" s="357"/>
      <c r="R14" s="358"/>
      <c r="S14" s="358"/>
      <c r="T14" s="358"/>
      <c r="U14" s="358"/>
      <c r="V14" s="358"/>
      <c r="W14" s="358"/>
      <c r="X14" s="358"/>
      <c r="Y14" s="358"/>
      <c r="Z14" s="358"/>
      <c r="AA14" s="358"/>
      <c r="AB14" s="358"/>
      <c r="AC14" s="358"/>
      <c r="AD14" s="358"/>
      <c r="AE14" s="358"/>
      <c r="AF14" s="358"/>
      <c r="AG14" s="358"/>
      <c r="AH14" s="358"/>
      <c r="AI14" s="358"/>
    </row>
    <row r="15" spans="1:51" s="359" customFormat="1" x14ac:dyDescent="0.15">
      <c r="A15" s="355"/>
      <c r="B15" s="357"/>
      <c r="C15" s="357"/>
      <c r="D15" s="357"/>
      <c r="E15" s="357"/>
      <c r="F15" s="357"/>
      <c r="G15" s="357"/>
      <c r="H15" s="357"/>
      <c r="I15" s="357"/>
      <c r="J15" s="357"/>
      <c r="K15" s="357"/>
      <c r="L15" s="357"/>
      <c r="M15" s="357"/>
      <c r="N15" s="357"/>
      <c r="O15" s="357"/>
      <c r="P15" s="357"/>
      <c r="Q15" s="357"/>
      <c r="R15" s="358"/>
      <c r="S15" s="358"/>
      <c r="T15" s="358"/>
      <c r="U15" s="358"/>
      <c r="V15" s="358"/>
      <c r="W15" s="358"/>
      <c r="X15" s="358"/>
      <c r="Y15" s="358"/>
      <c r="Z15" s="358"/>
      <c r="AA15" s="358"/>
      <c r="AB15" s="358"/>
      <c r="AC15" s="358"/>
      <c r="AD15" s="358"/>
      <c r="AE15" s="358"/>
      <c r="AF15" s="358"/>
      <c r="AG15" s="358"/>
      <c r="AH15" s="358"/>
      <c r="AI15" s="358"/>
    </row>
    <row r="16" spans="1:51" s="359" customFormat="1" x14ac:dyDescent="0.15">
      <c r="A16" s="355"/>
      <c r="B16" s="357"/>
      <c r="C16" s="357"/>
      <c r="D16" s="357"/>
      <c r="E16" s="357"/>
      <c r="F16" s="357"/>
      <c r="G16" s="357"/>
      <c r="H16" s="357"/>
      <c r="I16" s="357"/>
      <c r="J16" s="357"/>
      <c r="K16" s="357"/>
      <c r="L16" s="357"/>
      <c r="M16" s="357"/>
      <c r="N16" s="357"/>
      <c r="O16" s="357"/>
      <c r="P16" s="357"/>
      <c r="Q16" s="357"/>
      <c r="R16" s="358"/>
      <c r="S16" s="358"/>
      <c r="T16" s="358"/>
      <c r="U16" s="358"/>
      <c r="V16" s="358"/>
      <c r="W16" s="358"/>
      <c r="X16" s="358"/>
      <c r="Y16" s="358"/>
      <c r="Z16" s="358"/>
      <c r="AA16" s="358"/>
      <c r="AB16" s="358"/>
      <c r="AC16" s="358"/>
      <c r="AD16" s="358"/>
      <c r="AE16" s="358"/>
      <c r="AF16" s="358"/>
      <c r="AG16" s="358"/>
      <c r="AH16" s="358"/>
      <c r="AI16" s="358"/>
    </row>
    <row r="17" spans="1:259" s="359" customFormat="1" x14ac:dyDescent="0.15">
      <c r="A17" s="355"/>
      <c r="B17" s="357"/>
      <c r="C17" s="357"/>
      <c r="D17" s="357"/>
      <c r="E17" s="357"/>
      <c r="F17" s="357"/>
      <c r="G17" s="357"/>
      <c r="H17" s="357"/>
      <c r="I17" s="357"/>
      <c r="J17" s="357"/>
      <c r="K17" s="357"/>
      <c r="L17" s="357"/>
      <c r="M17" s="357"/>
      <c r="N17" s="357"/>
      <c r="O17" s="357"/>
      <c r="P17" s="357"/>
      <c r="Q17" s="357"/>
      <c r="R17" s="358"/>
      <c r="S17" s="358"/>
      <c r="T17" s="358"/>
      <c r="U17" s="358"/>
      <c r="V17" s="358"/>
      <c r="W17" s="358"/>
      <c r="X17" s="358"/>
      <c r="Y17" s="358"/>
      <c r="Z17" s="358"/>
      <c r="AA17" s="358"/>
      <c r="AB17" s="358"/>
      <c r="AC17" s="358"/>
      <c r="AD17" s="358"/>
      <c r="AE17" s="358"/>
      <c r="AF17" s="358"/>
      <c r="AG17" s="358"/>
      <c r="AH17" s="358"/>
      <c r="AI17" s="358"/>
    </row>
    <row r="18" spans="1:259" s="359" customFormat="1" x14ac:dyDescent="0.15">
      <c r="A18" s="355"/>
      <c r="B18" s="357"/>
      <c r="C18" s="357"/>
      <c r="D18" s="357"/>
      <c r="E18" s="357"/>
      <c r="F18" s="357"/>
      <c r="G18" s="357"/>
      <c r="H18" s="357"/>
      <c r="I18" s="357"/>
      <c r="J18" s="357"/>
      <c r="K18" s="357"/>
      <c r="L18" s="357"/>
      <c r="M18" s="357"/>
      <c r="N18" s="357"/>
      <c r="O18" s="357"/>
      <c r="P18" s="357"/>
      <c r="Q18" s="357"/>
      <c r="R18" s="358"/>
      <c r="S18" s="358"/>
      <c r="T18" s="358"/>
      <c r="U18" s="358"/>
      <c r="V18" s="358"/>
      <c r="W18" s="358"/>
      <c r="X18" s="358"/>
      <c r="Y18" s="358"/>
      <c r="Z18" s="358"/>
      <c r="AA18" s="358"/>
      <c r="AB18" s="358"/>
      <c r="AC18" s="358"/>
      <c r="AD18" s="358"/>
      <c r="AE18" s="358"/>
      <c r="AF18" s="358"/>
      <c r="AG18" s="358"/>
      <c r="AH18" s="358"/>
      <c r="AI18" s="358"/>
    </row>
    <row r="19" spans="1:259" x14ac:dyDescent="0.15">
      <c r="A19" s="355"/>
      <c r="B19" s="355"/>
      <c r="C19" s="355"/>
      <c r="D19" s="355"/>
      <c r="E19" s="355"/>
      <c r="F19" s="355"/>
      <c r="G19" s="355"/>
      <c r="H19" s="355"/>
      <c r="I19" s="355"/>
      <c r="J19" s="355"/>
      <c r="K19" s="355"/>
      <c r="L19" s="355"/>
      <c r="M19" s="355"/>
      <c r="N19" s="355"/>
      <c r="O19" s="355"/>
      <c r="P19" s="356"/>
      <c r="Q19" s="356"/>
    </row>
    <row r="20" spans="1:259" x14ac:dyDescent="0.15">
      <c r="A20" s="355"/>
      <c r="B20" s="355"/>
      <c r="C20" s="355"/>
      <c r="D20" s="355"/>
      <c r="E20" s="355"/>
      <c r="F20" s="355"/>
      <c r="G20" s="355"/>
      <c r="H20" s="355"/>
      <c r="I20" s="355"/>
      <c r="J20" s="355"/>
      <c r="K20" s="355"/>
      <c r="L20" s="355"/>
      <c r="M20" s="355"/>
      <c r="N20" s="355"/>
      <c r="O20" s="355"/>
      <c r="P20" s="356"/>
      <c r="Q20" s="356"/>
    </row>
    <row r="21" spans="1:259" ht="17.25" x14ac:dyDescent="0.15">
      <c r="A21" s="355"/>
      <c r="B21" s="382"/>
      <c r="C21" s="383"/>
      <c r="D21" s="383"/>
      <c r="E21" s="383"/>
      <c r="F21" s="383"/>
      <c r="G21" s="383"/>
      <c r="H21" s="383"/>
      <c r="I21" s="383"/>
      <c r="J21" s="383"/>
      <c r="K21" s="383"/>
      <c r="L21" s="383"/>
      <c r="M21" s="383"/>
      <c r="N21" s="384"/>
      <c r="O21" s="383"/>
      <c r="P21" s="385"/>
      <c r="Q21" s="356"/>
      <c r="IY21" s="361"/>
    </row>
    <row r="22" spans="1:259" ht="17.25" x14ac:dyDescent="0.15">
      <c r="A22" s="355"/>
      <c r="B22" s="386"/>
      <c r="C22" s="355"/>
      <c r="D22" s="355"/>
      <c r="E22" s="355"/>
      <c r="F22" s="355"/>
      <c r="G22" s="355"/>
      <c r="H22" s="355"/>
      <c r="I22" s="355"/>
      <c r="J22" s="355"/>
      <c r="K22" s="355"/>
      <c r="L22" s="355"/>
      <c r="M22" s="355"/>
      <c r="N22" s="355"/>
      <c r="O22" s="355"/>
      <c r="P22" s="387"/>
      <c r="Q22" s="386"/>
      <c r="IY22" s="362"/>
    </row>
    <row r="23" spans="1:259" x14ac:dyDescent="0.15">
      <c r="A23" s="355"/>
      <c r="B23" s="386"/>
      <c r="C23" s="355"/>
      <c r="D23" s="355"/>
      <c r="E23" s="355"/>
      <c r="F23" s="355"/>
      <c r="G23" s="355"/>
      <c r="H23" s="355"/>
      <c r="I23" s="355"/>
      <c r="J23" s="355"/>
      <c r="K23" s="355"/>
      <c r="L23" s="355"/>
      <c r="M23" s="355"/>
      <c r="N23" s="355"/>
      <c r="O23" s="355"/>
      <c r="P23" s="387"/>
      <c r="Q23" s="386"/>
    </row>
    <row r="24" spans="1:259" x14ac:dyDescent="0.15">
      <c r="A24" s="355"/>
      <c r="B24" s="386"/>
      <c r="C24" s="355"/>
      <c r="D24" s="355"/>
      <c r="E24" s="355"/>
      <c r="F24" s="355"/>
      <c r="G24" s="355"/>
      <c r="H24" s="355"/>
      <c r="I24" s="355"/>
      <c r="J24" s="355"/>
      <c r="K24" s="355"/>
      <c r="L24" s="355"/>
      <c r="M24" s="355"/>
      <c r="N24" s="355"/>
      <c r="O24" s="355"/>
      <c r="P24" s="387"/>
      <c r="Q24" s="386"/>
    </row>
    <row r="25" spans="1:259" x14ac:dyDescent="0.15">
      <c r="A25" s="355"/>
      <c r="B25" s="386"/>
      <c r="C25" s="355"/>
      <c r="D25" s="355"/>
      <c r="E25" s="355"/>
      <c r="F25" s="355"/>
      <c r="G25" s="355"/>
      <c r="H25" s="355"/>
      <c r="I25" s="355"/>
      <c r="J25" s="355"/>
      <c r="K25" s="355"/>
      <c r="L25" s="355"/>
      <c r="M25" s="355"/>
      <c r="N25" s="355"/>
      <c r="O25" s="355"/>
      <c r="P25" s="387"/>
      <c r="Q25" s="386"/>
    </row>
    <row r="26" spans="1:259" x14ac:dyDescent="0.15">
      <c r="A26" s="355"/>
      <c r="B26" s="386"/>
      <c r="C26" s="355"/>
      <c r="D26" s="355"/>
      <c r="E26" s="355"/>
      <c r="F26" s="355"/>
      <c r="G26" s="355"/>
      <c r="H26" s="355"/>
      <c r="I26" s="355"/>
      <c r="J26" s="355"/>
      <c r="K26" s="355"/>
      <c r="L26" s="355"/>
      <c r="M26" s="355"/>
      <c r="N26" s="355"/>
      <c r="O26" s="355"/>
      <c r="P26" s="387"/>
      <c r="Q26" s="386"/>
    </row>
    <row r="27" spans="1:259" x14ac:dyDescent="0.15">
      <c r="A27" s="355"/>
      <c r="B27" s="386"/>
      <c r="C27" s="355"/>
      <c r="D27" s="355"/>
      <c r="E27" s="355"/>
      <c r="F27" s="355"/>
      <c r="G27" s="355"/>
      <c r="H27" s="355"/>
      <c r="I27" s="355"/>
      <c r="J27" s="355"/>
      <c r="K27" s="355"/>
      <c r="L27" s="355"/>
      <c r="M27" s="355"/>
      <c r="N27" s="355"/>
      <c r="O27" s="355"/>
      <c r="P27" s="387"/>
      <c r="Q27" s="386"/>
    </row>
    <row r="28" spans="1:259" x14ac:dyDescent="0.15">
      <c r="A28" s="355"/>
      <c r="B28" s="386"/>
      <c r="C28" s="355"/>
      <c r="D28" s="355"/>
      <c r="E28" s="355"/>
      <c r="F28" s="355"/>
      <c r="G28" s="355"/>
      <c r="H28" s="355"/>
      <c r="I28" s="355"/>
      <c r="J28" s="355"/>
      <c r="K28" s="355"/>
      <c r="L28" s="355"/>
      <c r="M28" s="355"/>
      <c r="N28" s="355"/>
      <c r="O28" s="355"/>
      <c r="P28" s="387"/>
      <c r="Q28" s="386"/>
    </row>
    <row r="29" spans="1:259" x14ac:dyDescent="0.15">
      <c r="A29" s="355"/>
      <c r="B29" s="386"/>
      <c r="C29" s="355"/>
      <c r="D29" s="355"/>
      <c r="E29" s="355"/>
      <c r="F29" s="355"/>
      <c r="G29" s="355"/>
      <c r="H29" s="355"/>
      <c r="I29" s="355"/>
      <c r="J29" s="355"/>
      <c r="K29" s="355"/>
      <c r="L29" s="355"/>
      <c r="M29" s="355"/>
      <c r="N29" s="355"/>
      <c r="O29" s="355"/>
      <c r="P29" s="387"/>
      <c r="Q29" s="386"/>
    </row>
    <row r="30" spans="1:259" x14ac:dyDescent="0.15">
      <c r="A30" s="355"/>
      <c r="B30" s="386"/>
      <c r="C30" s="355"/>
      <c r="D30" s="355"/>
      <c r="E30" s="355"/>
      <c r="F30" s="355"/>
      <c r="G30" s="355"/>
      <c r="H30" s="355"/>
      <c r="I30" s="355"/>
      <c r="J30" s="355"/>
      <c r="K30" s="355"/>
      <c r="L30" s="355"/>
      <c r="M30" s="355"/>
      <c r="N30" s="355"/>
      <c r="O30" s="355"/>
      <c r="P30" s="387"/>
      <c r="Q30" s="386"/>
    </row>
    <row r="31" spans="1:259" x14ac:dyDescent="0.15">
      <c r="A31" s="355"/>
      <c r="B31" s="386"/>
      <c r="C31" s="355"/>
      <c r="D31" s="355"/>
      <c r="E31" s="355"/>
      <c r="F31" s="355"/>
      <c r="G31" s="355"/>
      <c r="H31" s="355"/>
      <c r="I31" s="355"/>
      <c r="J31" s="355"/>
      <c r="K31" s="355"/>
      <c r="L31" s="355"/>
      <c r="M31" s="355"/>
      <c r="N31" s="355"/>
      <c r="O31" s="355"/>
      <c r="P31" s="387"/>
      <c r="Q31" s="386"/>
    </row>
    <row r="32" spans="1:259" x14ac:dyDescent="0.15">
      <c r="A32" s="355"/>
      <c r="B32" s="386"/>
      <c r="C32" s="355"/>
      <c r="D32" s="355"/>
      <c r="E32" s="355"/>
      <c r="F32" s="355"/>
      <c r="G32" s="355"/>
      <c r="H32" s="355"/>
      <c r="I32" s="355"/>
      <c r="J32" s="355"/>
      <c r="K32" s="355"/>
      <c r="L32" s="355"/>
      <c r="M32" s="355"/>
      <c r="N32" s="355"/>
      <c r="O32" s="355"/>
      <c r="P32" s="387"/>
      <c r="Q32" s="386"/>
    </row>
    <row r="33" spans="1:17" x14ac:dyDescent="0.15">
      <c r="A33" s="355"/>
      <c r="B33" s="386"/>
      <c r="C33" s="355"/>
      <c r="D33" s="355"/>
      <c r="E33" s="355"/>
      <c r="F33" s="355"/>
      <c r="G33" s="355"/>
      <c r="H33" s="355"/>
      <c r="I33" s="355"/>
      <c r="J33" s="355"/>
      <c r="K33" s="355"/>
      <c r="L33" s="355"/>
      <c r="M33" s="355"/>
      <c r="N33" s="355"/>
      <c r="O33" s="355"/>
      <c r="P33" s="387"/>
      <c r="Q33" s="386"/>
    </row>
    <row r="34" spans="1:17" x14ac:dyDescent="0.15">
      <c r="A34" s="355"/>
      <c r="B34" s="386"/>
      <c r="C34" s="355"/>
      <c r="D34" s="355"/>
      <c r="E34" s="355"/>
      <c r="F34" s="355"/>
      <c r="G34" s="355"/>
      <c r="H34" s="355"/>
      <c r="I34" s="355"/>
      <c r="J34" s="355"/>
      <c r="K34" s="355"/>
      <c r="L34" s="355"/>
      <c r="M34" s="355"/>
      <c r="N34" s="355"/>
      <c r="O34" s="355"/>
      <c r="P34" s="387"/>
      <c r="Q34" s="386"/>
    </row>
    <row r="35" spans="1:17" x14ac:dyDescent="0.15">
      <c r="A35" s="355"/>
      <c r="B35" s="386"/>
      <c r="C35" s="355"/>
      <c r="D35" s="355"/>
      <c r="E35" s="355"/>
      <c r="F35" s="355"/>
      <c r="G35" s="355"/>
      <c r="H35" s="355"/>
      <c r="I35" s="355"/>
      <c r="J35" s="355"/>
      <c r="K35" s="355"/>
      <c r="L35" s="355"/>
      <c r="M35" s="355"/>
      <c r="N35" s="355"/>
      <c r="O35" s="355"/>
      <c r="P35" s="387"/>
      <c r="Q35" s="386"/>
    </row>
    <row r="36" spans="1:17" x14ac:dyDescent="0.15">
      <c r="A36" s="355"/>
      <c r="B36" s="386"/>
      <c r="C36" s="355"/>
      <c r="D36" s="355"/>
      <c r="E36" s="355"/>
      <c r="F36" s="355"/>
      <c r="G36" s="355"/>
      <c r="H36" s="355"/>
      <c r="I36" s="355"/>
      <c r="J36" s="355"/>
      <c r="K36" s="355"/>
      <c r="L36" s="355"/>
      <c r="M36" s="355"/>
      <c r="N36" s="355"/>
      <c r="O36" s="355"/>
      <c r="P36" s="387"/>
      <c r="Q36" s="386"/>
    </row>
    <row r="37" spans="1:17" x14ac:dyDescent="0.15">
      <c r="A37" s="355"/>
      <c r="B37" s="386"/>
      <c r="C37" s="355"/>
      <c r="D37" s="355"/>
      <c r="E37" s="355"/>
      <c r="F37" s="355"/>
      <c r="G37" s="355"/>
      <c r="H37" s="355"/>
      <c r="I37" s="355"/>
      <c r="J37" s="355"/>
      <c r="K37" s="355"/>
      <c r="L37" s="355"/>
      <c r="M37" s="355"/>
      <c r="N37" s="355"/>
      <c r="O37" s="355"/>
      <c r="P37" s="387"/>
      <c r="Q37" s="386"/>
    </row>
    <row r="38" spans="1:17" x14ac:dyDescent="0.15">
      <c r="A38" s="355"/>
      <c r="B38" s="386"/>
      <c r="C38" s="355"/>
      <c r="D38" s="355"/>
      <c r="E38" s="355"/>
      <c r="F38" s="355"/>
      <c r="G38" s="355"/>
      <c r="H38" s="355"/>
      <c r="I38" s="355"/>
      <c r="J38" s="355"/>
      <c r="K38" s="355"/>
      <c r="L38" s="355"/>
      <c r="M38" s="355"/>
      <c r="N38" s="355"/>
      <c r="O38" s="355"/>
      <c r="P38" s="387"/>
      <c r="Q38" s="386"/>
    </row>
    <row r="39" spans="1:17" x14ac:dyDescent="0.15">
      <c r="A39" s="355"/>
      <c r="B39" s="388"/>
      <c r="C39" s="389"/>
      <c r="D39" s="389"/>
      <c r="E39" s="389"/>
      <c r="F39" s="389"/>
      <c r="G39" s="389"/>
      <c r="H39" s="389"/>
      <c r="I39" s="389"/>
      <c r="J39" s="389"/>
      <c r="K39" s="389"/>
      <c r="L39" s="389"/>
      <c r="M39" s="389"/>
      <c r="N39" s="389"/>
      <c r="O39" s="389"/>
      <c r="P39" s="390"/>
      <c r="Q39" s="386"/>
    </row>
    <row r="40" spans="1:17" x14ac:dyDescent="0.15">
      <c r="A40" s="355"/>
      <c r="B40" s="391"/>
      <c r="C40" s="356"/>
      <c r="D40" s="356"/>
      <c r="E40" s="356"/>
      <c r="F40" s="356"/>
      <c r="G40" s="356"/>
      <c r="H40" s="356"/>
      <c r="I40" s="356"/>
      <c r="J40" s="356"/>
      <c r="K40" s="356"/>
      <c r="L40" s="356"/>
      <c r="M40" s="356"/>
      <c r="N40" s="356"/>
      <c r="O40" s="356"/>
      <c r="P40" s="391"/>
      <c r="Q40" s="356"/>
    </row>
    <row r="41" spans="1:17" ht="17.25" x14ac:dyDescent="0.15">
      <c r="B41" s="237" t="s">
        <v>566</v>
      </c>
      <c r="C41" s="238"/>
      <c r="D41" s="238"/>
      <c r="E41" s="238"/>
      <c r="F41" s="238"/>
      <c r="G41" s="238"/>
      <c r="H41" s="238"/>
      <c r="I41" s="238"/>
      <c r="J41" s="238"/>
      <c r="K41" s="238"/>
      <c r="L41" s="238"/>
      <c r="M41" s="238"/>
      <c r="N41" s="238"/>
      <c r="O41" s="238"/>
      <c r="P41" s="239"/>
    </row>
    <row r="42" spans="1:17" x14ac:dyDescent="0.15">
      <c r="B42" s="240"/>
      <c r="C42" s="236"/>
      <c r="D42" s="236"/>
      <c r="E42" s="236"/>
      <c r="F42" s="236"/>
      <c r="G42" s="363" t="s">
        <v>567</v>
      </c>
      <c r="H42" s="364"/>
      <c r="I42" s="365"/>
      <c r="J42" s="365"/>
      <c r="K42" s="365"/>
      <c r="L42" s="366"/>
      <c r="M42" s="366"/>
      <c r="N42" s="366"/>
      <c r="O42" s="366"/>
    </row>
    <row r="43" spans="1:17" x14ac:dyDescent="0.15">
      <c r="B43" s="240"/>
      <c r="C43" s="236"/>
      <c r="D43" s="236"/>
      <c r="E43" s="236"/>
      <c r="F43" s="236"/>
      <c r="G43" s="1248"/>
      <c r="H43" s="1248"/>
      <c r="I43" s="1248"/>
      <c r="J43" s="1248"/>
      <c r="K43" s="1248"/>
      <c r="L43" s="1248"/>
      <c r="M43" s="1248"/>
      <c r="N43" s="1248"/>
      <c r="O43" s="1248"/>
    </row>
    <row r="44" spans="1:17" x14ac:dyDescent="0.15">
      <c r="B44" s="240"/>
      <c r="C44" s="236"/>
      <c r="D44" s="236"/>
      <c r="E44" s="236"/>
      <c r="F44" s="236"/>
      <c r="G44" s="1248"/>
      <c r="H44" s="1248"/>
      <c r="I44" s="1248"/>
      <c r="J44" s="1248"/>
      <c r="K44" s="1248"/>
      <c r="L44" s="1248"/>
      <c r="M44" s="1248"/>
      <c r="N44" s="1248"/>
      <c r="O44" s="1248"/>
    </row>
    <row r="45" spans="1:17" x14ac:dyDescent="0.15">
      <c r="B45" s="240"/>
      <c r="C45" s="236"/>
      <c r="D45" s="236"/>
      <c r="E45" s="236"/>
      <c r="F45" s="236"/>
      <c r="G45" s="1248"/>
      <c r="H45" s="1248"/>
      <c r="I45" s="1248"/>
      <c r="J45" s="1248"/>
      <c r="K45" s="1248"/>
      <c r="L45" s="1248"/>
      <c r="M45" s="1248"/>
      <c r="N45" s="1248"/>
      <c r="O45" s="1248"/>
    </row>
    <row r="46" spans="1:17" x14ac:dyDescent="0.15">
      <c r="B46" s="240"/>
      <c r="C46" s="236"/>
      <c r="D46" s="236"/>
      <c r="E46" s="236"/>
      <c r="F46" s="236"/>
      <c r="G46" s="1248"/>
      <c r="H46" s="1248"/>
      <c r="I46" s="1248"/>
      <c r="J46" s="1248"/>
      <c r="K46" s="1248"/>
      <c r="L46" s="1248"/>
      <c r="M46" s="1248"/>
      <c r="N46" s="1248"/>
      <c r="O46" s="1248"/>
    </row>
    <row r="47" spans="1:17" x14ac:dyDescent="0.15">
      <c r="B47" s="240"/>
      <c r="C47" s="236"/>
      <c r="D47" s="236"/>
      <c r="E47" s="236"/>
      <c r="F47" s="236"/>
      <c r="G47" s="1248"/>
      <c r="H47" s="1248"/>
      <c r="I47" s="1248"/>
      <c r="J47" s="1248"/>
      <c r="K47" s="1248"/>
      <c r="L47" s="1248"/>
      <c r="M47" s="1248"/>
      <c r="N47" s="1248"/>
      <c r="O47" s="1248"/>
    </row>
    <row r="48" spans="1:17" x14ac:dyDescent="0.15">
      <c r="B48" s="240"/>
      <c r="C48" s="236"/>
      <c r="D48" s="236"/>
      <c r="E48" s="236"/>
      <c r="F48" s="236"/>
      <c r="G48" s="366"/>
      <c r="H48" s="367"/>
      <c r="I48" s="367"/>
      <c r="J48" s="367"/>
      <c r="K48" s="364"/>
      <c r="L48" s="364"/>
      <c r="M48" s="364"/>
      <c r="N48" s="364"/>
      <c r="O48" s="364"/>
    </row>
    <row r="49" spans="1:17" x14ac:dyDescent="0.15">
      <c r="B49" s="240"/>
      <c r="C49" s="236"/>
      <c r="D49" s="236"/>
      <c r="E49" s="236"/>
      <c r="F49" s="236"/>
      <c r="G49" s="364" t="s">
        <v>568</v>
      </c>
      <c r="H49" s="364"/>
      <c r="I49" s="364"/>
      <c r="J49" s="364"/>
      <c r="K49" s="364"/>
      <c r="L49" s="364"/>
      <c r="M49" s="364"/>
      <c r="N49" s="364"/>
      <c r="O49" s="364"/>
    </row>
    <row r="50" spans="1:17" x14ac:dyDescent="0.15">
      <c r="B50" s="240"/>
      <c r="C50" s="236"/>
      <c r="D50" s="236"/>
      <c r="E50" s="236"/>
      <c r="F50" s="236"/>
      <c r="G50" s="1249"/>
      <c r="H50" s="1249"/>
      <c r="I50" s="1249"/>
      <c r="J50" s="1249"/>
      <c r="K50" s="392" t="s">
        <v>569</v>
      </c>
      <c r="L50" s="392" t="s">
        <v>570</v>
      </c>
      <c r="M50" s="393" t="s">
        <v>571</v>
      </c>
      <c r="N50" s="393" t="s">
        <v>572</v>
      </c>
      <c r="O50" s="393" t="s">
        <v>573</v>
      </c>
    </row>
    <row r="51" spans="1:17" x14ac:dyDescent="0.15">
      <c r="B51" s="240"/>
      <c r="C51" s="236"/>
      <c r="D51" s="236"/>
      <c r="E51" s="236"/>
      <c r="F51" s="236"/>
      <c r="G51" s="1242" t="s">
        <v>574</v>
      </c>
      <c r="H51" s="1242"/>
      <c r="I51" s="1250" t="s">
        <v>575</v>
      </c>
      <c r="J51" s="1250"/>
      <c r="K51" s="1245"/>
      <c r="L51" s="1245"/>
      <c r="M51" s="1245"/>
      <c r="N51" s="1245"/>
      <c r="O51" s="1245"/>
    </row>
    <row r="52" spans="1:17" x14ac:dyDescent="0.15">
      <c r="B52" s="240"/>
      <c r="C52" s="236"/>
      <c r="D52" s="236"/>
      <c r="E52" s="236"/>
      <c r="F52" s="236"/>
      <c r="G52" s="1242"/>
      <c r="H52" s="1242"/>
      <c r="I52" s="1250"/>
      <c r="J52" s="1250"/>
      <c r="K52" s="1246"/>
      <c r="L52" s="1246"/>
      <c r="M52" s="1246"/>
      <c r="N52" s="1246"/>
      <c r="O52" s="1246"/>
    </row>
    <row r="53" spans="1:17" x14ac:dyDescent="0.15">
      <c r="A53" s="368"/>
      <c r="B53" s="240"/>
      <c r="C53" s="236"/>
      <c r="D53" s="236"/>
      <c r="E53" s="236"/>
      <c r="F53" s="236"/>
      <c r="G53" s="1242"/>
      <c r="H53" s="1242"/>
      <c r="I53" s="1239" t="s">
        <v>576</v>
      </c>
      <c r="J53" s="1239"/>
      <c r="K53" s="1251"/>
      <c r="L53" s="1251"/>
      <c r="M53" s="1251"/>
      <c r="N53" s="1251"/>
      <c r="O53" s="1251"/>
    </row>
    <row r="54" spans="1:17" x14ac:dyDescent="0.15">
      <c r="A54" s="368"/>
      <c r="B54" s="240"/>
      <c r="C54" s="236"/>
      <c r="D54" s="236"/>
      <c r="E54" s="236"/>
      <c r="F54" s="236"/>
      <c r="G54" s="1242"/>
      <c r="H54" s="1242"/>
      <c r="I54" s="1239"/>
      <c r="J54" s="1239"/>
      <c r="K54" s="1244"/>
      <c r="L54" s="1244"/>
      <c r="M54" s="1244"/>
      <c r="N54" s="1244"/>
      <c r="O54" s="1244"/>
    </row>
    <row r="55" spans="1:17" x14ac:dyDescent="0.15">
      <c r="A55" s="368"/>
      <c r="B55" s="240"/>
      <c r="C55" s="236"/>
      <c r="D55" s="236"/>
      <c r="E55" s="236"/>
      <c r="F55" s="236"/>
      <c r="G55" s="1239" t="s">
        <v>577</v>
      </c>
      <c r="H55" s="1239"/>
      <c r="I55" s="1239" t="s">
        <v>575</v>
      </c>
      <c r="J55" s="1239"/>
      <c r="K55" s="1245"/>
      <c r="L55" s="1245"/>
      <c r="M55" s="1245"/>
      <c r="N55" s="1245"/>
      <c r="O55" s="1245"/>
    </row>
    <row r="56" spans="1:17" x14ac:dyDescent="0.15">
      <c r="A56" s="368"/>
      <c r="B56" s="240"/>
      <c r="C56" s="236"/>
      <c r="D56" s="236"/>
      <c r="E56" s="236"/>
      <c r="F56" s="236"/>
      <c r="G56" s="1239"/>
      <c r="H56" s="1239"/>
      <c r="I56" s="1239"/>
      <c r="J56" s="1239"/>
      <c r="K56" s="1246"/>
      <c r="L56" s="1246"/>
      <c r="M56" s="1246"/>
      <c r="N56" s="1246"/>
      <c r="O56" s="1246"/>
    </row>
    <row r="57" spans="1:17" s="368" customFormat="1" x14ac:dyDescent="0.15">
      <c r="B57" s="394"/>
      <c r="C57" s="369"/>
      <c r="D57" s="369"/>
      <c r="E57" s="369"/>
      <c r="F57" s="369"/>
      <c r="G57" s="1239"/>
      <c r="H57" s="1239"/>
      <c r="I57" s="1237" t="s">
        <v>576</v>
      </c>
      <c r="J57" s="1237"/>
      <c r="K57" s="1247"/>
      <c r="L57" s="1247"/>
      <c r="M57" s="1247"/>
      <c r="N57" s="1247"/>
      <c r="O57" s="1247"/>
      <c r="P57" s="395"/>
      <c r="Q57" s="394"/>
    </row>
    <row r="58" spans="1:17" s="368" customFormat="1" x14ac:dyDescent="0.15">
      <c r="A58" s="235"/>
      <c r="B58" s="394"/>
      <c r="C58" s="369"/>
      <c r="D58" s="369"/>
      <c r="E58" s="369"/>
      <c r="F58" s="369"/>
      <c r="G58" s="1239"/>
      <c r="H58" s="1239"/>
      <c r="I58" s="1237"/>
      <c r="J58" s="1237"/>
      <c r="K58" s="1244"/>
      <c r="L58" s="1244"/>
      <c r="M58" s="1244"/>
      <c r="N58" s="1244"/>
      <c r="O58" s="1244"/>
      <c r="P58" s="395"/>
      <c r="Q58" s="394"/>
    </row>
    <row r="59" spans="1:17" s="368" customFormat="1" x14ac:dyDescent="0.15">
      <c r="A59" s="235"/>
      <c r="B59" s="394"/>
      <c r="C59" s="369"/>
      <c r="D59" s="369"/>
      <c r="E59" s="369"/>
      <c r="F59" s="369"/>
      <c r="G59" s="369"/>
      <c r="H59" s="369"/>
      <c r="I59" s="369"/>
      <c r="J59" s="369"/>
      <c r="K59" s="370"/>
      <c r="L59" s="370"/>
      <c r="M59" s="370"/>
      <c r="N59" s="370"/>
      <c r="O59" s="370"/>
      <c r="P59" s="395"/>
      <c r="Q59" s="394"/>
    </row>
    <row r="60" spans="1:17" s="368" customFormat="1" x14ac:dyDescent="0.15">
      <c r="A60" s="235"/>
      <c r="B60" s="394"/>
      <c r="C60" s="369"/>
      <c r="D60" s="369"/>
      <c r="E60" s="369"/>
      <c r="F60" s="369"/>
      <c r="G60" s="369"/>
      <c r="H60" s="369"/>
      <c r="I60" s="369"/>
      <c r="J60" s="369"/>
      <c r="K60" s="370"/>
      <c r="L60" s="370"/>
      <c r="M60" s="370"/>
      <c r="N60" s="370"/>
      <c r="O60" s="370"/>
      <c r="P60" s="395"/>
      <c r="Q60" s="394"/>
    </row>
    <row r="61" spans="1:17" s="368" customFormat="1" x14ac:dyDescent="0.15">
      <c r="A61" s="235"/>
      <c r="B61" s="396"/>
      <c r="C61" s="397"/>
      <c r="D61" s="397"/>
      <c r="E61" s="397"/>
      <c r="F61" s="397"/>
      <c r="G61" s="397"/>
      <c r="H61" s="397"/>
      <c r="I61" s="397"/>
      <c r="J61" s="397"/>
      <c r="K61" s="397"/>
      <c r="L61" s="397"/>
      <c r="M61" s="398"/>
      <c r="N61" s="398"/>
      <c r="O61" s="398"/>
      <c r="P61" s="399"/>
      <c r="Q61" s="394"/>
    </row>
    <row r="62" spans="1:17" x14ac:dyDescent="0.15">
      <c r="B62" s="400"/>
      <c r="C62" s="400"/>
      <c r="D62" s="400"/>
      <c r="E62" s="400"/>
      <c r="F62" s="400"/>
      <c r="G62" s="400"/>
      <c r="H62" s="400"/>
      <c r="I62" s="400"/>
      <c r="J62" s="400"/>
      <c r="K62" s="400"/>
      <c r="L62" s="400"/>
      <c r="M62" s="400"/>
      <c r="N62" s="400"/>
      <c r="O62" s="400"/>
      <c r="P62" s="400"/>
      <c r="Q62" s="236"/>
    </row>
    <row r="63" spans="1:17" ht="17.25" x14ac:dyDescent="0.15">
      <c r="B63" s="293" t="s">
        <v>578</v>
      </c>
      <c r="C63" s="236"/>
      <c r="D63" s="236"/>
      <c r="E63" s="236"/>
      <c r="F63" s="236"/>
      <c r="G63" s="236"/>
      <c r="H63" s="236"/>
      <c r="I63" s="236"/>
      <c r="J63" s="236"/>
      <c r="K63" s="236"/>
      <c r="L63" s="236"/>
      <c r="M63" s="236"/>
      <c r="N63" s="236"/>
      <c r="O63" s="236"/>
    </row>
    <row r="64" spans="1:17" x14ac:dyDescent="0.15">
      <c r="B64" s="240"/>
      <c r="C64" s="236"/>
      <c r="D64" s="236"/>
      <c r="E64" s="236"/>
      <c r="F64" s="236"/>
      <c r="G64" s="371" t="s">
        <v>567</v>
      </c>
      <c r="I64" s="372"/>
      <c r="J64" s="372"/>
      <c r="K64" s="372"/>
      <c r="L64" s="372"/>
      <c r="M64" s="372"/>
      <c r="N64" s="373"/>
      <c r="O64" s="372"/>
    </row>
    <row r="65" spans="2:30" x14ac:dyDescent="0.15">
      <c r="B65" s="240"/>
      <c r="C65" s="236"/>
      <c r="D65" s="236"/>
      <c r="E65" s="236"/>
      <c r="F65" s="236"/>
      <c r="G65" s="1240" t="s">
        <v>579</v>
      </c>
      <c r="H65" s="1241"/>
      <c r="I65" s="1241"/>
      <c r="J65" s="1241"/>
      <c r="K65" s="1241"/>
      <c r="L65" s="1241"/>
      <c r="M65" s="1241"/>
      <c r="N65" s="1241"/>
      <c r="O65" s="1241"/>
    </row>
    <row r="66" spans="2:30" x14ac:dyDescent="0.15">
      <c r="B66" s="240"/>
      <c r="C66" s="236"/>
      <c r="D66" s="236"/>
      <c r="E66" s="236"/>
      <c r="F66" s="236"/>
      <c r="G66" s="1241"/>
      <c r="H66" s="1241"/>
      <c r="I66" s="1241"/>
      <c r="J66" s="1241"/>
      <c r="K66" s="1241"/>
      <c r="L66" s="1241"/>
      <c r="M66" s="1241"/>
      <c r="N66" s="1241"/>
      <c r="O66" s="1241"/>
    </row>
    <row r="67" spans="2:30" x14ac:dyDescent="0.15">
      <c r="B67" s="240"/>
      <c r="C67" s="236"/>
      <c r="D67" s="236"/>
      <c r="E67" s="236"/>
      <c r="F67" s="236"/>
      <c r="G67" s="1241"/>
      <c r="H67" s="1241"/>
      <c r="I67" s="1241"/>
      <c r="J67" s="1241"/>
      <c r="K67" s="1241"/>
      <c r="L67" s="1241"/>
      <c r="M67" s="1241"/>
      <c r="N67" s="1241"/>
      <c r="O67" s="1241"/>
    </row>
    <row r="68" spans="2:30" x14ac:dyDescent="0.15">
      <c r="B68" s="240"/>
      <c r="C68" s="236"/>
      <c r="D68" s="236"/>
      <c r="E68" s="236"/>
      <c r="F68" s="236"/>
      <c r="G68" s="1241"/>
      <c r="H68" s="1241"/>
      <c r="I68" s="1241"/>
      <c r="J68" s="1241"/>
      <c r="K68" s="1241"/>
      <c r="L68" s="1241"/>
      <c r="M68" s="1241"/>
      <c r="N68" s="1241"/>
      <c r="O68" s="1241"/>
    </row>
    <row r="69" spans="2:30" x14ac:dyDescent="0.15">
      <c r="B69" s="240"/>
      <c r="C69" s="236"/>
      <c r="D69" s="236"/>
      <c r="E69" s="236"/>
      <c r="F69" s="236"/>
      <c r="G69" s="1241"/>
      <c r="H69" s="1241"/>
      <c r="I69" s="1241"/>
      <c r="J69" s="1241"/>
      <c r="K69" s="1241"/>
      <c r="L69" s="1241"/>
      <c r="M69" s="1241"/>
      <c r="N69" s="1241"/>
      <c r="O69" s="1241"/>
    </row>
    <row r="70" spans="2:30" x14ac:dyDescent="0.15">
      <c r="B70" s="240"/>
      <c r="C70" s="236"/>
      <c r="D70" s="236"/>
      <c r="E70" s="236"/>
      <c r="F70" s="236"/>
      <c r="G70" s="236"/>
      <c r="H70" s="374"/>
      <c r="I70" s="374"/>
      <c r="J70" s="375"/>
      <c r="K70" s="375"/>
      <c r="L70" s="376"/>
      <c r="M70" s="375"/>
      <c r="N70" s="376"/>
      <c r="O70" s="377"/>
    </row>
    <row r="71" spans="2:30" x14ac:dyDescent="0.15">
      <c r="B71" s="240"/>
      <c r="C71" s="236"/>
      <c r="D71" s="236"/>
      <c r="E71" s="236"/>
      <c r="F71" s="236"/>
      <c r="G71" s="378" t="s">
        <v>580</v>
      </c>
      <c r="I71" s="379"/>
      <c r="J71" s="375"/>
      <c r="K71" s="375"/>
      <c r="L71" s="376"/>
      <c r="M71" s="375"/>
      <c r="N71" s="376"/>
      <c r="O71" s="377"/>
    </row>
    <row r="72" spans="2:30" x14ac:dyDescent="0.15">
      <c r="B72" s="240"/>
      <c r="C72" s="236"/>
      <c r="D72" s="236"/>
      <c r="E72" s="236"/>
      <c r="F72" s="236"/>
      <c r="G72" s="1239"/>
      <c r="H72" s="1239"/>
      <c r="I72" s="1239"/>
      <c r="J72" s="1239"/>
      <c r="K72" s="401" t="s">
        <v>569</v>
      </c>
      <c r="L72" s="401" t="s">
        <v>570</v>
      </c>
      <c r="M72" s="402" t="s">
        <v>571</v>
      </c>
      <c r="N72" s="402" t="s">
        <v>572</v>
      </c>
      <c r="O72" s="402" t="s">
        <v>573</v>
      </c>
    </row>
    <row r="73" spans="2:30" x14ac:dyDescent="0.15">
      <c r="B73" s="240"/>
      <c r="C73" s="236"/>
      <c r="D73" s="236"/>
      <c r="E73" s="236"/>
      <c r="F73" s="236"/>
      <c r="G73" s="1242" t="s">
        <v>574</v>
      </c>
      <c r="H73" s="1242"/>
      <c r="I73" s="1242" t="s">
        <v>575</v>
      </c>
      <c r="J73" s="1242"/>
      <c r="K73" s="1236">
        <v>185.1</v>
      </c>
      <c r="L73" s="1236">
        <v>178.8</v>
      </c>
      <c r="M73" s="1236">
        <v>161.4</v>
      </c>
      <c r="N73" s="1236">
        <v>142.9</v>
      </c>
      <c r="O73" s="1236">
        <v>132.30000000000001</v>
      </c>
      <c r="S73" s="235">
        <v>9.9</v>
      </c>
    </row>
    <row r="74" spans="2:30" x14ac:dyDescent="0.15">
      <c r="B74" s="240"/>
      <c r="C74" s="236"/>
      <c r="D74" s="236"/>
      <c r="E74" s="236"/>
      <c r="F74" s="236"/>
      <c r="G74" s="1242"/>
      <c r="H74" s="1242"/>
      <c r="I74" s="1242"/>
      <c r="J74" s="1242"/>
      <c r="K74" s="1236"/>
      <c r="L74" s="1236"/>
      <c r="M74" s="1236"/>
      <c r="N74" s="1236"/>
      <c r="O74" s="1236"/>
    </row>
    <row r="75" spans="2:30" x14ac:dyDescent="0.15">
      <c r="B75" s="240"/>
      <c r="C75" s="236"/>
      <c r="D75" s="236"/>
      <c r="E75" s="236"/>
      <c r="F75" s="236"/>
      <c r="G75" s="1242"/>
      <c r="H75" s="1242"/>
      <c r="I75" s="1239" t="s">
        <v>581</v>
      </c>
      <c r="J75" s="1239"/>
      <c r="K75" s="1243">
        <v>10.3</v>
      </c>
      <c r="L75" s="1243">
        <v>10.6</v>
      </c>
      <c r="M75" s="1243">
        <v>11.1</v>
      </c>
      <c r="N75" s="1243">
        <v>11.9</v>
      </c>
      <c r="O75" s="1243">
        <v>12</v>
      </c>
      <c r="U75" s="235">
        <v>81.2</v>
      </c>
      <c r="W75" s="235">
        <v>87.2</v>
      </c>
      <c r="Y75" s="235">
        <v>99.8</v>
      </c>
      <c r="AA75" s="235">
        <v>109.5</v>
      </c>
      <c r="AC75" s="235">
        <v>115.2</v>
      </c>
    </row>
    <row r="76" spans="2:30" x14ac:dyDescent="0.15">
      <c r="B76" s="240"/>
      <c r="C76" s="236"/>
      <c r="D76" s="236"/>
      <c r="E76" s="236"/>
      <c r="F76" s="236"/>
      <c r="G76" s="1242"/>
      <c r="H76" s="1242"/>
      <c r="I76" s="1239"/>
      <c r="J76" s="1239"/>
      <c r="K76" s="1244"/>
      <c r="L76" s="1244"/>
      <c r="M76" s="1244"/>
      <c r="N76" s="1244"/>
      <c r="O76" s="1244"/>
    </row>
    <row r="77" spans="2:30" x14ac:dyDescent="0.15">
      <c r="B77" s="240"/>
      <c r="C77" s="236"/>
      <c r="D77" s="236"/>
      <c r="E77" s="236"/>
      <c r="F77" s="236"/>
      <c r="G77" s="1239" t="s">
        <v>577</v>
      </c>
      <c r="H77" s="1239"/>
      <c r="I77" s="1239" t="s">
        <v>575</v>
      </c>
      <c r="J77" s="1239"/>
      <c r="K77" s="1236">
        <v>241.4</v>
      </c>
      <c r="L77" s="1236">
        <v>234.7</v>
      </c>
      <c r="M77" s="1236">
        <v>224.2</v>
      </c>
      <c r="N77" s="1236">
        <v>209.6</v>
      </c>
      <c r="O77" s="1236">
        <v>196.3</v>
      </c>
      <c r="R77" s="235">
        <v>12.3</v>
      </c>
      <c r="T77" s="235">
        <v>11.1</v>
      </c>
    </row>
    <row r="78" spans="2:30" x14ac:dyDescent="0.15">
      <c r="B78" s="240"/>
      <c r="C78" s="236"/>
      <c r="D78" s="236"/>
      <c r="E78" s="236"/>
      <c r="F78" s="236"/>
      <c r="G78" s="1239"/>
      <c r="H78" s="1239"/>
      <c r="I78" s="1239"/>
      <c r="J78" s="1239"/>
      <c r="K78" s="1236"/>
      <c r="L78" s="1236"/>
      <c r="M78" s="1236"/>
      <c r="N78" s="1236"/>
      <c r="O78" s="1236"/>
    </row>
    <row r="79" spans="2:30" x14ac:dyDescent="0.15">
      <c r="B79" s="240"/>
      <c r="C79" s="236"/>
      <c r="D79" s="236"/>
      <c r="E79" s="236"/>
      <c r="F79" s="236"/>
      <c r="G79" s="1239"/>
      <c r="H79" s="1239"/>
      <c r="I79" s="1237" t="s">
        <v>581</v>
      </c>
      <c r="J79" s="1237"/>
      <c r="K79" s="1238">
        <v>14.6</v>
      </c>
      <c r="L79" s="1238">
        <v>14.3</v>
      </c>
      <c r="M79" s="1238">
        <v>14.4</v>
      </c>
      <c r="N79" s="1238">
        <v>14.3</v>
      </c>
      <c r="O79" s="1238">
        <v>14</v>
      </c>
      <c r="V79" s="235">
        <v>53.5</v>
      </c>
      <c r="X79" s="235">
        <v>48.2</v>
      </c>
      <c r="Z79" s="235">
        <v>34.200000000000003</v>
      </c>
      <c r="AB79" s="235">
        <v>30.3</v>
      </c>
      <c r="AD79" s="235">
        <v>28.9</v>
      </c>
    </row>
    <row r="80" spans="2:30" x14ac:dyDescent="0.15">
      <c r="B80" s="240"/>
      <c r="C80" s="236"/>
      <c r="D80" s="236"/>
      <c r="E80" s="236"/>
      <c r="F80" s="236"/>
      <c r="G80" s="1239"/>
      <c r="H80" s="1239"/>
      <c r="I80" s="1237"/>
      <c r="J80" s="1237"/>
      <c r="K80" s="1238"/>
      <c r="L80" s="1238"/>
      <c r="M80" s="1238"/>
      <c r="N80" s="1238"/>
      <c r="O80" s="1238"/>
    </row>
    <row r="81" spans="2:17"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380"/>
      <c r="L82" s="380"/>
      <c r="M82" s="380"/>
      <c r="N82" s="380"/>
      <c r="O82" s="380"/>
    </row>
    <row r="83" spans="2:17" x14ac:dyDescent="0.15">
      <c r="B83" s="326"/>
      <c r="C83" s="292"/>
      <c r="D83" s="292"/>
      <c r="E83" s="292"/>
      <c r="F83" s="292"/>
      <c r="G83" s="292"/>
      <c r="H83" s="292"/>
      <c r="I83" s="292"/>
      <c r="J83" s="292"/>
      <c r="K83" s="292"/>
      <c r="L83" s="292"/>
      <c r="M83" s="292"/>
      <c r="N83" s="292"/>
      <c r="O83" s="292"/>
      <c r="P83" s="327"/>
    </row>
    <row r="84" spans="2:17" x14ac:dyDescent="0.15">
      <c r="H84" s="236"/>
      <c r="I84" s="236"/>
      <c r="J84" s="236"/>
      <c r="K84" s="236"/>
      <c r="L84" s="236"/>
      <c r="M84" s="236"/>
      <c r="N84" s="236"/>
      <c r="O84" s="236"/>
      <c r="P84" s="236"/>
      <c r="Q84" s="236"/>
    </row>
    <row r="85" spans="2:17" x14ac:dyDescent="0.15">
      <c r="B85" s="236"/>
      <c r="C85" s="236"/>
      <c r="D85" s="236"/>
      <c r="E85" s="236"/>
      <c r="F85" s="236"/>
      <c r="G85" s="236"/>
      <c r="H85" s="236"/>
      <c r="I85" s="236"/>
      <c r="J85" s="236"/>
      <c r="K85" s="236"/>
      <c r="L85" s="236"/>
      <c r="M85" s="236"/>
      <c r="N85" s="236"/>
      <c r="O85" s="236"/>
      <c r="P85" s="236"/>
      <c r="Q85" s="236"/>
    </row>
    <row r="86" spans="2:17" hidden="1" x14ac:dyDescent="0.15">
      <c r="B86" s="236"/>
      <c r="C86" s="236"/>
      <c r="D86" s="236"/>
      <c r="E86" s="236"/>
      <c r="F86" s="236"/>
      <c r="G86" s="236"/>
      <c r="H86" s="236"/>
      <c r="I86" s="236"/>
      <c r="J86" s="236"/>
      <c r="K86" s="236"/>
      <c r="L86" s="236"/>
      <c r="M86" s="236"/>
      <c r="N86" s="236"/>
      <c r="O86" s="236"/>
      <c r="P86" s="236"/>
      <c r="Q86" s="236"/>
    </row>
    <row r="87" spans="2:17" hidden="1" x14ac:dyDescent="0.15">
      <c r="B87" s="236"/>
      <c r="C87" s="236"/>
      <c r="D87" s="236"/>
      <c r="E87" s="236"/>
      <c r="F87" s="236"/>
      <c r="G87" s="236"/>
      <c r="H87" s="236"/>
      <c r="I87" s="236"/>
      <c r="J87" s="236"/>
      <c r="K87" s="381"/>
      <c r="L87" s="236"/>
      <c r="M87" s="236"/>
      <c r="N87" s="236"/>
      <c r="O87" s="236"/>
      <c r="P87" s="236"/>
      <c r="Q87" s="236"/>
    </row>
    <row r="88" spans="2:17" hidden="1" x14ac:dyDescent="0.15">
      <c r="B88" s="236"/>
      <c r="C88" s="236"/>
      <c r="D88" s="236"/>
      <c r="E88" s="236"/>
      <c r="F88" s="236"/>
      <c r="G88" s="236"/>
      <c r="H88" s="236"/>
      <c r="I88" s="236"/>
      <c r="J88" s="236"/>
      <c r="K88" s="236"/>
      <c r="L88" s="236"/>
      <c r="M88" s="236"/>
      <c r="N88" s="236"/>
      <c r="O88" s="236"/>
      <c r="P88" s="236"/>
      <c r="Q88" s="236"/>
    </row>
    <row r="89" spans="2:17" hidden="1" x14ac:dyDescent="0.15">
      <c r="B89" s="236"/>
      <c r="C89" s="236"/>
      <c r="D89" s="236"/>
      <c r="E89" s="236"/>
      <c r="F89" s="236"/>
      <c r="G89" s="236"/>
      <c r="H89" s="236"/>
      <c r="I89" s="236"/>
      <c r="J89" s="236"/>
      <c r="K89" s="236"/>
      <c r="L89" s="236"/>
      <c r="M89" s="236"/>
      <c r="N89" s="236"/>
      <c r="O89" s="236"/>
      <c r="P89" s="236"/>
      <c r="Q89" s="236"/>
    </row>
    <row r="90" spans="2:17" hidden="1" x14ac:dyDescent="0.15">
      <c r="B90" s="236"/>
      <c r="C90" s="236"/>
      <c r="D90" s="236"/>
      <c r="E90" s="236"/>
      <c r="F90" s="236"/>
      <c r="G90" s="236"/>
      <c r="H90" s="236"/>
      <c r="I90" s="236"/>
      <c r="J90" s="236"/>
      <c r="K90" s="236"/>
      <c r="L90" s="236"/>
      <c r="M90" s="236"/>
      <c r="N90" s="236"/>
      <c r="O90" s="236"/>
      <c r="P90" s="236"/>
      <c r="Q90" s="236"/>
    </row>
    <row r="91" spans="2:17"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8" scale="72" orientation="landscape" cellComments="asDisplayed" verticalDpi="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70" zoomScaleNormal="70" workbookViewId="0">
      <selection activeCell="Z12" sqref="Z12:AH13"/>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8" scale="47"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topLeftCell="A73" zoomScale="85" zoomScaleNormal="85" workbookViewId="0">
      <selection activeCell="Z12" sqref="Z12:AH13"/>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8" scale="47"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465</v>
      </c>
      <c r="B3" s="88"/>
      <c r="C3" s="89"/>
      <c r="D3" s="90">
        <v>15037</v>
      </c>
      <c r="E3" s="91"/>
      <c r="F3" s="92">
        <v>33848</v>
      </c>
      <c r="G3" s="93"/>
      <c r="H3" s="94"/>
    </row>
    <row r="4" spans="1:8" x14ac:dyDescent="0.15">
      <c r="A4" s="95"/>
      <c r="B4" s="96"/>
      <c r="C4" s="97"/>
      <c r="D4" s="98">
        <v>7148</v>
      </c>
      <c r="E4" s="99"/>
      <c r="F4" s="100">
        <v>12489</v>
      </c>
      <c r="G4" s="101"/>
      <c r="H4" s="102"/>
    </row>
    <row r="5" spans="1:8" x14ac:dyDescent="0.15">
      <c r="A5" s="83" t="s">
        <v>467</v>
      </c>
      <c r="B5" s="88"/>
      <c r="C5" s="89"/>
      <c r="D5" s="90">
        <v>14597</v>
      </c>
      <c r="E5" s="91"/>
      <c r="F5" s="92">
        <v>31502</v>
      </c>
      <c r="G5" s="93"/>
      <c r="H5" s="94"/>
    </row>
    <row r="6" spans="1:8" x14ac:dyDescent="0.15">
      <c r="A6" s="95"/>
      <c r="B6" s="96"/>
      <c r="C6" s="97"/>
      <c r="D6" s="98">
        <v>6823</v>
      </c>
      <c r="E6" s="99"/>
      <c r="F6" s="100">
        <v>11020</v>
      </c>
      <c r="G6" s="101"/>
      <c r="H6" s="102"/>
    </row>
    <row r="7" spans="1:8" x14ac:dyDescent="0.15">
      <c r="A7" s="83" t="s">
        <v>468</v>
      </c>
      <c r="B7" s="88"/>
      <c r="C7" s="89"/>
      <c r="D7" s="90">
        <v>14091</v>
      </c>
      <c r="E7" s="91"/>
      <c r="F7" s="92">
        <v>34374</v>
      </c>
      <c r="G7" s="93"/>
      <c r="H7" s="94"/>
    </row>
    <row r="8" spans="1:8" x14ac:dyDescent="0.15">
      <c r="A8" s="95"/>
      <c r="B8" s="96"/>
      <c r="C8" s="97"/>
      <c r="D8" s="98">
        <v>7422</v>
      </c>
      <c r="E8" s="99"/>
      <c r="F8" s="100">
        <v>10917</v>
      </c>
      <c r="G8" s="101"/>
      <c r="H8" s="102"/>
    </row>
    <row r="9" spans="1:8" x14ac:dyDescent="0.15">
      <c r="A9" s="83" t="s">
        <v>469</v>
      </c>
      <c r="B9" s="88"/>
      <c r="C9" s="89"/>
      <c r="D9" s="90">
        <v>13642</v>
      </c>
      <c r="E9" s="91"/>
      <c r="F9" s="92">
        <v>35216</v>
      </c>
      <c r="G9" s="93"/>
      <c r="H9" s="94"/>
    </row>
    <row r="10" spans="1:8" x14ac:dyDescent="0.15">
      <c r="A10" s="95"/>
      <c r="B10" s="96"/>
      <c r="C10" s="97"/>
      <c r="D10" s="98">
        <v>7502</v>
      </c>
      <c r="E10" s="99"/>
      <c r="F10" s="100">
        <v>12644</v>
      </c>
      <c r="G10" s="101"/>
      <c r="H10" s="102"/>
    </row>
    <row r="11" spans="1:8" x14ac:dyDescent="0.15">
      <c r="A11" s="83" t="s">
        <v>470</v>
      </c>
      <c r="B11" s="88"/>
      <c r="C11" s="89"/>
      <c r="D11" s="90">
        <v>14936</v>
      </c>
      <c r="E11" s="91"/>
      <c r="F11" s="92">
        <v>36736</v>
      </c>
      <c r="G11" s="93"/>
      <c r="H11" s="94"/>
    </row>
    <row r="12" spans="1:8" x14ac:dyDescent="0.15">
      <c r="A12" s="95"/>
      <c r="B12" s="96"/>
      <c r="C12" s="103"/>
      <c r="D12" s="98">
        <v>8003</v>
      </c>
      <c r="E12" s="99"/>
      <c r="F12" s="100">
        <v>13410</v>
      </c>
      <c r="G12" s="101"/>
      <c r="H12" s="102"/>
    </row>
    <row r="13" spans="1:8" x14ac:dyDescent="0.15">
      <c r="A13" s="83"/>
      <c r="B13" s="88"/>
      <c r="C13" s="104"/>
      <c r="D13" s="105">
        <v>14461</v>
      </c>
      <c r="E13" s="106"/>
      <c r="F13" s="107">
        <v>34335</v>
      </c>
      <c r="G13" s="108"/>
      <c r="H13" s="94"/>
    </row>
    <row r="14" spans="1:8" x14ac:dyDescent="0.15">
      <c r="A14" s="95"/>
      <c r="B14" s="96"/>
      <c r="C14" s="97"/>
      <c r="D14" s="98">
        <v>7380</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0.38</v>
      </c>
      <c r="C19" s="109">
        <f>ROUND(VALUE(SUBSTITUTE(実質収支比率等に係る経年分析!G$48,"▲","-")),2)</f>
        <v>0.28999999999999998</v>
      </c>
      <c r="D19" s="109">
        <f>ROUND(VALUE(SUBSTITUTE(実質収支比率等に係る経年分析!H$48,"▲","-")),2)</f>
        <v>0.52</v>
      </c>
      <c r="E19" s="109">
        <f>ROUND(VALUE(SUBSTITUTE(実質収支比率等に係る経年分析!I$48,"▲","-")),2)</f>
        <v>0.55000000000000004</v>
      </c>
      <c r="F19" s="109">
        <f>ROUND(VALUE(SUBSTITUTE(実質収支比率等に係る経年分析!J$48,"▲","-")),2)</f>
        <v>0.5</v>
      </c>
    </row>
    <row r="20" spans="1:11" x14ac:dyDescent="0.15">
      <c r="A20" s="109" t="s">
        <v>39</v>
      </c>
      <c r="B20" s="109">
        <f>ROUND(VALUE(SUBSTITUTE(実質収支比率等に係る経年分析!F$47,"▲","-")),2)</f>
        <v>2.93</v>
      </c>
      <c r="C20" s="109">
        <f>ROUND(VALUE(SUBSTITUTE(実質収支比率等に係る経年分析!G$47,"▲","-")),2)</f>
        <v>0.48</v>
      </c>
      <c r="D20" s="109">
        <f>ROUND(VALUE(SUBSTITUTE(実質収支比率等に係る経年分析!H$47,"▲","-")),2)</f>
        <v>5.0199999999999996</v>
      </c>
      <c r="E20" s="109">
        <f>ROUND(VALUE(SUBSTITUTE(実質収支比率等に係る経年分析!I$47,"▲","-")),2)</f>
        <v>5.25</v>
      </c>
      <c r="F20" s="109">
        <f>ROUND(VALUE(SUBSTITUTE(実質収支比率等に係る経年分析!J$47,"▲","-")),2)</f>
        <v>5.1100000000000003</v>
      </c>
    </row>
    <row r="21" spans="1:11" x14ac:dyDescent="0.15">
      <c r="A21" s="109" t="s">
        <v>40</v>
      </c>
      <c r="B21" s="109">
        <f>IF(ISNUMBER(VALUE(SUBSTITUTE(実質収支比率等に係る経年分析!F$49,"▲","-"))),ROUND(VALUE(SUBSTITUTE(実質収支比率等に係る経年分析!F$49,"▲","-")),2),NA())</f>
        <v>-0.38</v>
      </c>
      <c r="C21" s="109">
        <f>IF(ISNUMBER(VALUE(SUBSTITUTE(実質収支比率等に係る経年分析!G$49,"▲","-"))),ROUND(VALUE(SUBSTITUTE(実質収支比率等に係る経年分析!G$49,"▲","-")),2),NA())</f>
        <v>-2.46</v>
      </c>
      <c r="D21" s="109">
        <f>IF(ISNUMBER(VALUE(SUBSTITUTE(実質収支比率等に係る経年分析!H$49,"▲","-"))),ROUND(VALUE(SUBSTITUTE(実質収支比率等に係る経年分析!H$49,"▲","-")),2),NA())</f>
        <v>4.78</v>
      </c>
      <c r="E21" s="109">
        <f>IF(ISNUMBER(VALUE(SUBSTITUTE(実質収支比率等に係る経年分析!I$49,"▲","-"))),ROUND(VALUE(SUBSTITUTE(実質収支比率等に係る経年分析!I$49,"▲","-")),2),NA())</f>
        <v>0.36</v>
      </c>
      <c r="F21" s="109">
        <f>IF(ISNUMBER(VALUE(SUBSTITUTE(実質収支比率等に係る経年分析!J$49,"▲","-"))),ROUND(VALUE(SUBSTITUTE(実質収支比率等に係る経年分析!J$49,"▲","-")),2),NA())</f>
        <v>0.01</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0.03</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公営競技収益配分金等管理会計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公債管理特別会計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流域下水道事業会計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0.17</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0.16</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0.14000000000000001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0.15</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0.28000000000000003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0.52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0.55000000000000004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0.5</v>
      </c>
    </row>
    <row r="33" spans="1:16" x14ac:dyDescent="0.15">
      <c r="A33" s="110" t="str">
        <f>IF(連結実質赤字比率に係る赤字・黒字の構成分析!C$37="",NA(),連結実質赤字比率に係る赤字・黒字の構成分析!C$37)</f>
        <v>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1.62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1.68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1.52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1.29</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1.01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1.41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1.48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1.9</v>
      </c>
    </row>
    <row r="35" spans="1:16" x14ac:dyDescent="0.15">
      <c r="A35" s="110" t="str">
        <f>IF(連結実質赤字比率に係る赤字・黒字の構成分析!C$35="",NA(),連結実質赤字比率に係る赤字・黒字の構成分析!C$35)</f>
        <v>公営企業資金等運用事業会計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1.58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1.66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2.33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2.31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2.04</v>
      </c>
    </row>
    <row r="36" spans="1:16" x14ac:dyDescent="0.15">
      <c r="A36" s="110" t="str">
        <f>IF(連結実質赤字比率に係る赤字・黒字の構成分析!C$34="",NA(),連結実質赤字比率に係る赤字・黒字の構成分析!C$34)</f>
        <v>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0.06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0.06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0.06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0.04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153369</v>
      </c>
      <c r="E42" s="111"/>
      <c r="F42" s="111"/>
      <c r="G42" s="111">
        <f>'実質公債費比率（分子）の構造'!L$52</f>
        <v>159627</v>
      </c>
      <c r="H42" s="111"/>
      <c r="I42" s="111"/>
      <c r="J42" s="111">
        <f>'実質公債費比率（分子）の構造'!M$52</f>
        <v>164822</v>
      </c>
      <c r="K42" s="111"/>
      <c r="L42" s="111"/>
      <c r="M42" s="111">
        <f>'実質公債費比率（分子）の構造'!N$52</f>
        <v>169145</v>
      </c>
      <c r="N42" s="111"/>
      <c r="O42" s="111"/>
      <c r="P42" s="111">
        <f>'実質公債費比率（分子）の構造'!O$52</f>
        <v>174897</v>
      </c>
    </row>
    <row r="43" spans="1:16" x14ac:dyDescent="0.15">
      <c r="A43" s="111" t="s">
        <v>16</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48</v>
      </c>
      <c r="B44" s="111">
        <f>'実質公債費比率（分子）の構造'!K$50</f>
        <v>4629</v>
      </c>
      <c r="C44" s="111"/>
      <c r="D44" s="111"/>
      <c r="E44" s="111">
        <f>'実質公債費比率（分子）の構造'!L$50</f>
        <v>4314</v>
      </c>
      <c r="F44" s="111"/>
      <c r="G44" s="111"/>
      <c r="H44" s="111">
        <f>'実質公債費比率（分子）の構造'!M$50</f>
        <v>3683</v>
      </c>
      <c r="I44" s="111"/>
      <c r="J44" s="111"/>
      <c r="K44" s="111">
        <f>'実質公債費比率（分子）の構造'!N$50</f>
        <v>3384</v>
      </c>
      <c r="L44" s="111"/>
      <c r="M44" s="111"/>
      <c r="N44" s="111">
        <f>'実質公債費比率（分子）の構造'!O$50</f>
        <v>3131</v>
      </c>
      <c r="O44" s="111"/>
      <c r="P44" s="111"/>
    </row>
    <row r="45" spans="1:16" x14ac:dyDescent="0.15">
      <c r="A45" s="111" t="s">
        <v>49</v>
      </c>
      <c r="B45" s="111">
        <f>'実質公債費比率（分子）の構造'!K$49</f>
        <v>1076</v>
      </c>
      <c r="C45" s="111"/>
      <c r="D45" s="111"/>
      <c r="E45" s="111">
        <f>'実質公債費比率（分子）の構造'!L$49</f>
        <v>1000</v>
      </c>
      <c r="F45" s="111"/>
      <c r="G45" s="111"/>
      <c r="H45" s="111">
        <f>'実質公債費比率（分子）の構造'!M$49</f>
        <v>926</v>
      </c>
      <c r="I45" s="111"/>
      <c r="J45" s="111"/>
      <c r="K45" s="111">
        <f>'実質公債費比率（分子）の構造'!N$49</f>
        <v>838</v>
      </c>
      <c r="L45" s="111"/>
      <c r="M45" s="111"/>
      <c r="N45" s="111">
        <f>'実質公債費比率（分子）の構造'!O$49</f>
        <v>720</v>
      </c>
      <c r="O45" s="111"/>
      <c r="P45" s="111"/>
    </row>
    <row r="46" spans="1:16" x14ac:dyDescent="0.15">
      <c r="A46" s="111" t="s">
        <v>50</v>
      </c>
      <c r="B46" s="111">
        <f>'実質公債費比率（分子）の構造'!K$48</f>
        <v>4360</v>
      </c>
      <c r="C46" s="111"/>
      <c r="D46" s="111"/>
      <c r="E46" s="111">
        <f>'実質公債費比率（分子）の構造'!L$48</f>
        <v>4591</v>
      </c>
      <c r="F46" s="111"/>
      <c r="G46" s="111"/>
      <c r="H46" s="111">
        <f>'実質公債費比率（分子）の構造'!M$48</f>
        <v>3993</v>
      </c>
      <c r="I46" s="111"/>
      <c r="J46" s="111"/>
      <c r="K46" s="111">
        <f>'実質公債費比率（分子）の構造'!N$48</f>
        <v>4396</v>
      </c>
      <c r="L46" s="111"/>
      <c r="M46" s="111"/>
      <c r="N46" s="111">
        <f>'実質公債費比率（分子）の構造'!O$48</f>
        <v>3924</v>
      </c>
      <c r="O46" s="111"/>
      <c r="P46" s="111"/>
    </row>
    <row r="47" spans="1:16" x14ac:dyDescent="0.15">
      <c r="A47" s="111" t="s">
        <v>51</v>
      </c>
      <c r="B47" s="111">
        <f>'実質公債費比率（分子）の構造'!K$47</f>
        <v>149612</v>
      </c>
      <c r="C47" s="111"/>
      <c r="D47" s="111"/>
      <c r="E47" s="111">
        <f>'実質公債費比率（分子）の構造'!L$47</f>
        <v>153587</v>
      </c>
      <c r="F47" s="111"/>
      <c r="G47" s="111"/>
      <c r="H47" s="111">
        <f>'実質公債費比率（分子）の構造'!M$47</f>
        <v>154267</v>
      </c>
      <c r="I47" s="111"/>
      <c r="J47" s="111"/>
      <c r="K47" s="111">
        <f>'実質公債費比率（分子）の構造'!N$47</f>
        <v>155043</v>
      </c>
      <c r="L47" s="111"/>
      <c r="M47" s="111"/>
      <c r="N47" s="111">
        <f>'実質公債費比率（分子）の構造'!O$47</f>
        <v>154179</v>
      </c>
      <c r="O47" s="111"/>
      <c r="P47" s="111"/>
    </row>
    <row r="48" spans="1:16" x14ac:dyDescent="0.15">
      <c r="A48" s="111" t="s">
        <v>11</v>
      </c>
      <c r="B48" s="111">
        <f>'実質公債費比率（分子）の構造'!K$46</f>
        <v>11476</v>
      </c>
      <c r="C48" s="111"/>
      <c r="D48" s="111"/>
      <c r="E48" s="111">
        <f>'実質公債費比率（分子）の構造'!L$46</f>
        <v>16645</v>
      </c>
      <c r="F48" s="111"/>
      <c r="G48" s="111"/>
      <c r="H48" s="111">
        <f>'実質公債費比率（分子）の構造'!M$46</f>
        <v>33370</v>
      </c>
      <c r="I48" s="111"/>
      <c r="J48" s="111"/>
      <c r="K48" s="111">
        <f>'実質公債費比率（分子）の構造'!N$46</f>
        <v>38931</v>
      </c>
      <c r="L48" s="111"/>
      <c r="M48" s="111"/>
      <c r="N48" s="111">
        <f>'実質公債費比率（分子）の構造'!O$46</f>
        <v>31171</v>
      </c>
      <c r="O48" s="111"/>
      <c r="P48" s="111"/>
    </row>
    <row r="49" spans="1:16" x14ac:dyDescent="0.15">
      <c r="A49" s="111" t="s">
        <v>52</v>
      </c>
      <c r="B49" s="111">
        <f>'実質公債費比率（分子）の構造'!K$45</f>
        <v>105450</v>
      </c>
      <c r="C49" s="111"/>
      <c r="D49" s="111"/>
      <c r="E49" s="111">
        <f>'実質公債費比率（分子）の構造'!L$45</f>
        <v>106053</v>
      </c>
      <c r="F49" s="111"/>
      <c r="G49" s="111"/>
      <c r="H49" s="111">
        <f>'実質公債費比率（分子）の構造'!M$45</f>
        <v>113481</v>
      </c>
      <c r="I49" s="111"/>
      <c r="J49" s="111"/>
      <c r="K49" s="111">
        <f>'実質公債費比率（分子）の構造'!N$45</f>
        <v>123715</v>
      </c>
      <c r="L49" s="111"/>
      <c r="M49" s="111"/>
      <c r="N49" s="111">
        <f>'実質公債費比率（分子）の構造'!O$45</f>
        <v>120768</v>
      </c>
      <c r="O49" s="111"/>
      <c r="P49" s="111"/>
    </row>
    <row r="50" spans="1:16" x14ac:dyDescent="0.15">
      <c r="A50" s="111" t="s">
        <v>53</v>
      </c>
      <c r="B50" s="111" t="e">
        <f>NA()</f>
        <v>#N/A</v>
      </c>
      <c r="C50" s="111">
        <f>IF(ISNUMBER('実質公債費比率（分子）の構造'!K$53),'実質公債費比率（分子）の構造'!K$53,NA())</f>
        <v>123234</v>
      </c>
      <c r="D50" s="111" t="e">
        <f>NA()</f>
        <v>#N/A</v>
      </c>
      <c r="E50" s="111" t="e">
        <f>NA()</f>
        <v>#N/A</v>
      </c>
      <c r="F50" s="111">
        <f>IF(ISNUMBER('実質公債費比率（分子）の構造'!L$53),'実質公債費比率（分子）の構造'!L$53,NA())</f>
        <v>126563</v>
      </c>
      <c r="G50" s="111" t="e">
        <f>NA()</f>
        <v>#N/A</v>
      </c>
      <c r="H50" s="111" t="e">
        <f>NA()</f>
        <v>#N/A</v>
      </c>
      <c r="I50" s="111">
        <f>IF(ISNUMBER('実質公債費比率（分子）の構造'!M$53),'実質公債費比率（分子）の構造'!M$53,NA())</f>
        <v>144898</v>
      </c>
      <c r="J50" s="111" t="e">
        <f>NA()</f>
        <v>#N/A</v>
      </c>
      <c r="K50" s="111" t="e">
        <f>NA()</f>
        <v>#N/A</v>
      </c>
      <c r="L50" s="111">
        <f>IF(ISNUMBER('実質公債費比率（分子）の構造'!N$53),'実質公債費比率（分子）の構造'!N$53,NA())</f>
        <v>157162</v>
      </c>
      <c r="M50" s="111" t="e">
        <f>NA()</f>
        <v>#N/A</v>
      </c>
      <c r="N50" s="111" t="e">
        <f>NA()</f>
        <v>#N/A</v>
      </c>
      <c r="O50" s="111">
        <f>IF(ISNUMBER('実質公債費比率（分子）の構造'!O$53),'実質公債費比率（分子）の構造'!O$53,NA())</f>
        <v>138996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1975808</v>
      </c>
      <c r="E56" s="110"/>
      <c r="F56" s="110"/>
      <c r="G56" s="110">
        <f>'将来負担比率（分子）の構造'!J$51</f>
        <v>2126140</v>
      </c>
      <c r="H56" s="110"/>
      <c r="I56" s="110"/>
      <c r="J56" s="110">
        <f>'将来負担比率（分子）の構造'!K$51</f>
        <v>2284369</v>
      </c>
      <c r="K56" s="110"/>
      <c r="L56" s="110"/>
      <c r="M56" s="110">
        <f>'将来負担比率（分子）の構造'!L$51</f>
        <v>2392739</v>
      </c>
      <c r="N56" s="110"/>
      <c r="O56" s="110"/>
      <c r="P56" s="110">
        <f>'将来負担比率（分子）の構造'!M$51</f>
        <v>2410432</v>
      </c>
    </row>
    <row r="57" spans="1:16" x14ac:dyDescent="0.15">
      <c r="A57" s="110" t="s">
        <v>32</v>
      </c>
      <c r="B57" s="110"/>
      <c r="C57" s="110"/>
      <c r="D57" s="110">
        <f>'将来負担比率（分子）の構造'!I$50</f>
        <v>131694</v>
      </c>
      <c r="E57" s="110"/>
      <c r="F57" s="110"/>
      <c r="G57" s="110">
        <f>'将来負担比率（分子）の構造'!J$50</f>
        <v>130998</v>
      </c>
      <c r="H57" s="110"/>
      <c r="I57" s="110"/>
      <c r="J57" s="110">
        <f>'将来負担比率（分子）の構造'!K$50</f>
        <v>133588</v>
      </c>
      <c r="K57" s="110"/>
      <c r="L57" s="110"/>
      <c r="M57" s="110">
        <f>'将来負担比率（分子）の構造'!L$50</f>
        <v>128078</v>
      </c>
      <c r="N57" s="110"/>
      <c r="O57" s="110"/>
      <c r="P57" s="110">
        <f>'将来負担比率（分子）の構造'!M$50</f>
        <v>115142</v>
      </c>
    </row>
    <row r="58" spans="1:16" x14ac:dyDescent="0.15">
      <c r="A58" s="110" t="s">
        <v>31</v>
      </c>
      <c r="B58" s="110"/>
      <c r="C58" s="110"/>
      <c r="D58" s="110">
        <f>'将来負担比率（分子）の構造'!I$49</f>
        <v>560798</v>
      </c>
      <c r="E58" s="110"/>
      <c r="F58" s="110"/>
      <c r="G58" s="110">
        <f>'将来負担比率（分子）の構造'!J$49</f>
        <v>536838</v>
      </c>
      <c r="H58" s="110"/>
      <c r="I58" s="110"/>
      <c r="J58" s="110">
        <f>'将来負担比率（分子）の構造'!K$49</f>
        <v>582809</v>
      </c>
      <c r="K58" s="110"/>
      <c r="L58" s="110"/>
      <c r="M58" s="110">
        <f>'将来負担比率（分子）の構造'!L$49</f>
        <v>640582</v>
      </c>
      <c r="N58" s="110"/>
      <c r="O58" s="110"/>
      <c r="P58" s="110">
        <f>'将来負担比率（分子）の構造'!M$49</f>
        <v>667619</v>
      </c>
    </row>
    <row r="59" spans="1:16" x14ac:dyDescent="0.15">
      <c r="A59" s="110" t="s">
        <v>29</v>
      </c>
      <c r="B59" s="110">
        <f>'将来負担比率（分子）の構造'!I$48</f>
        <v>3404</v>
      </c>
      <c r="C59" s="110"/>
      <c r="D59" s="110"/>
      <c r="E59" s="110">
        <f>'将来負担比率（分子）の構造'!J$48</f>
        <v>3164</v>
      </c>
      <c r="F59" s="110"/>
      <c r="G59" s="110"/>
      <c r="H59" s="110">
        <f>'将来負担比率（分子）の構造'!K$48</f>
        <v>2588</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12515</v>
      </c>
      <c r="C61" s="110"/>
      <c r="D61" s="110"/>
      <c r="E61" s="110">
        <f>'将来負担比率（分子）の構造'!J$46</f>
        <v>11983</v>
      </c>
      <c r="F61" s="110"/>
      <c r="G61" s="110"/>
      <c r="H61" s="110">
        <f>'将来負担比率（分子）の構造'!K$46</f>
        <v>12270</v>
      </c>
      <c r="I61" s="110"/>
      <c r="J61" s="110"/>
      <c r="K61" s="110">
        <f>'将来負担比率（分子）の構造'!L$46</f>
        <v>12070</v>
      </c>
      <c r="L61" s="110"/>
      <c r="M61" s="110"/>
      <c r="N61" s="110">
        <f>'将来負担比率（分子）の構造'!M$46</f>
        <v>11709</v>
      </c>
      <c r="O61" s="110"/>
      <c r="P61" s="110"/>
    </row>
    <row r="62" spans="1:16" x14ac:dyDescent="0.15">
      <c r="A62" s="110" t="s">
        <v>26</v>
      </c>
      <c r="B62" s="110">
        <f>'将来負担比率（分子）の構造'!I$45</f>
        <v>689763</v>
      </c>
      <c r="C62" s="110"/>
      <c r="D62" s="110"/>
      <c r="E62" s="110">
        <f>'将来負担比率（分子）の構造'!J$45</f>
        <v>659064</v>
      </c>
      <c r="F62" s="110"/>
      <c r="G62" s="110"/>
      <c r="H62" s="110">
        <f>'将来負担比率（分子）の構造'!K$45</f>
        <v>587961</v>
      </c>
      <c r="I62" s="110"/>
      <c r="J62" s="110"/>
      <c r="K62" s="110">
        <f>'将来負担比率（分子）の構造'!L$45</f>
        <v>537849</v>
      </c>
      <c r="L62" s="110"/>
      <c r="M62" s="110"/>
      <c r="N62" s="110">
        <f>'将来負担比率（分子）の構造'!M$45</f>
        <v>529962</v>
      </c>
      <c r="O62" s="110"/>
      <c r="P62" s="110"/>
    </row>
    <row r="63" spans="1:16" x14ac:dyDescent="0.15">
      <c r="A63" s="110" t="s">
        <v>25</v>
      </c>
      <c r="B63" s="110">
        <f>'将来負担比率（分子）の構造'!I$44</f>
        <v>4324</v>
      </c>
      <c r="C63" s="110"/>
      <c r="D63" s="110"/>
      <c r="E63" s="110">
        <f>'将来負担比率（分子）の構造'!J$44</f>
        <v>3480</v>
      </c>
      <c r="F63" s="110"/>
      <c r="G63" s="110"/>
      <c r="H63" s="110">
        <f>'将来負担比率（分子）の構造'!K$44</f>
        <v>2681</v>
      </c>
      <c r="I63" s="110"/>
      <c r="J63" s="110"/>
      <c r="K63" s="110">
        <f>'将来負担比率（分子）の構造'!L$44</f>
        <v>1941</v>
      </c>
      <c r="L63" s="110"/>
      <c r="M63" s="110"/>
      <c r="N63" s="110">
        <f>'将来負担比率（分子）の構造'!M$44</f>
        <v>1290</v>
      </c>
      <c r="O63" s="110"/>
      <c r="P63" s="110"/>
    </row>
    <row r="64" spans="1:16" x14ac:dyDescent="0.15">
      <c r="A64" s="110" t="s">
        <v>24</v>
      </c>
      <c r="B64" s="110">
        <f>'将来負担比率（分子）の構造'!I$43</f>
        <v>44697</v>
      </c>
      <c r="C64" s="110"/>
      <c r="D64" s="110"/>
      <c r="E64" s="110">
        <f>'将来負担比率（分子）の構造'!J$43</f>
        <v>42318</v>
      </c>
      <c r="F64" s="110"/>
      <c r="G64" s="110"/>
      <c r="H64" s="110">
        <f>'将来負担比率（分子）の構造'!K$43</f>
        <v>40237</v>
      </c>
      <c r="I64" s="110"/>
      <c r="J64" s="110"/>
      <c r="K64" s="110">
        <f>'将来負担比率（分子）の構造'!L$43</f>
        <v>37507</v>
      </c>
      <c r="L64" s="110"/>
      <c r="M64" s="110"/>
      <c r="N64" s="110">
        <f>'将来負担比率（分子）の構造'!M$43</f>
        <v>34916</v>
      </c>
      <c r="O64" s="110"/>
      <c r="P64" s="110"/>
    </row>
    <row r="65" spans="1:16" x14ac:dyDescent="0.15">
      <c r="A65" s="110" t="s">
        <v>23</v>
      </c>
      <c r="B65" s="110">
        <f>'将来負担比率（分子）の構造'!I$42</f>
        <v>34244</v>
      </c>
      <c r="C65" s="110"/>
      <c r="D65" s="110"/>
      <c r="E65" s="110">
        <f>'将来負担比率（分子）の構造'!J$42</f>
        <v>30827</v>
      </c>
      <c r="F65" s="110"/>
      <c r="G65" s="110"/>
      <c r="H65" s="110">
        <f>'将来負担比率（分子）の構造'!K$42</f>
        <v>27860</v>
      </c>
      <c r="I65" s="110"/>
      <c r="J65" s="110"/>
      <c r="K65" s="110">
        <f>'将来負担比率（分子）の構造'!L$42</f>
        <v>25119</v>
      </c>
      <c r="L65" s="110"/>
      <c r="M65" s="110"/>
      <c r="N65" s="110">
        <f>'将来負担比率（分子）の構造'!M$42</f>
        <v>22565</v>
      </c>
      <c r="O65" s="110"/>
      <c r="P65" s="110"/>
    </row>
    <row r="66" spans="1:16" x14ac:dyDescent="0.15">
      <c r="A66" s="110" t="s">
        <v>22</v>
      </c>
      <c r="B66" s="110">
        <f>'将来負担比率（分子）の構造'!I$41</f>
        <v>4040415</v>
      </c>
      <c r="C66" s="110"/>
      <c r="D66" s="110"/>
      <c r="E66" s="110">
        <f>'将来負担比率（分子）の構造'!J$41</f>
        <v>4178464</v>
      </c>
      <c r="F66" s="110"/>
      <c r="G66" s="110"/>
      <c r="H66" s="110">
        <f>'将来負担比率（分子）の構造'!K$41</f>
        <v>4248705</v>
      </c>
      <c r="I66" s="110"/>
      <c r="J66" s="110"/>
      <c r="K66" s="110">
        <f>'将来負担比率（分子）の構造'!L$41</f>
        <v>4280180</v>
      </c>
      <c r="L66" s="110"/>
      <c r="M66" s="110"/>
      <c r="N66" s="110">
        <f>'将来負担比率（分子）の構造'!M$41</f>
        <v>4251894</v>
      </c>
      <c r="O66" s="110"/>
      <c r="P66" s="110"/>
    </row>
    <row r="67" spans="1:16" x14ac:dyDescent="0.15">
      <c r="A67" s="110" t="s">
        <v>57</v>
      </c>
      <c r="B67" s="110" t="e">
        <f>NA()</f>
        <v>#N/A</v>
      </c>
      <c r="C67" s="110">
        <f>IF(ISNUMBER('将来負担比率（分子）の構造'!I$52), IF('将来負担比率（分子）の構造'!I$52 &lt; 0, 0, '将来負担比率（分子）の構造'!I$52), NA())</f>
        <v>2161062</v>
      </c>
      <c r="D67" s="110" t="e">
        <f>NA()</f>
        <v>#N/A</v>
      </c>
      <c r="E67" s="110" t="e">
        <f>NA()</f>
        <v>#N/A</v>
      </c>
      <c r="F67" s="110">
        <f>IF(ISNUMBER('将来負担比率（分子）の構造'!J$52), IF('将来負担比率（分子）の構造'!J$52 &lt; 0, 0, '将来負担比率（分子）の構造'!J$52), NA())</f>
        <v>2135323</v>
      </c>
      <c r="G67" s="110" t="e">
        <f>NA()</f>
        <v>#N/A</v>
      </c>
      <c r="H67" s="110" t="e">
        <f>NA()</f>
        <v>#N/A</v>
      </c>
      <c r="I67" s="110">
        <f>IF(ISNUMBER('将来負担比率（分子）の構造'!K$52), IF('将来負担比率（分子）の構造'!K$52 &lt; 0, 0, '将来負担比率（分子）の構造'!K$52), NA())</f>
        <v>1921536</v>
      </c>
      <c r="J67" s="110" t="e">
        <f>NA()</f>
        <v>#N/A</v>
      </c>
      <c r="K67" s="110" t="e">
        <f>NA()</f>
        <v>#N/A</v>
      </c>
      <c r="L67" s="110">
        <f>IF(ISNUMBER('将来負担比率（分子）の構造'!L$52), IF('将来負担比率（分子）の構造'!L$52 &lt; 0, 0, '将来負担比率（分子）の構造'!L$52), NA())</f>
        <v>1733266</v>
      </c>
      <c r="M67" s="110" t="e">
        <f>NA()</f>
        <v>#N/A</v>
      </c>
      <c r="N67" s="110" t="e">
        <f>NA()</f>
        <v>#N/A</v>
      </c>
      <c r="O67" s="110">
        <f>IF(ISNUMBER('将来負担比率（分子）の構造'!M$52), IF('将来負担比率（分子）の構造'!M$52 &lt; 0, 0, '将来負担比率（分子）の構造'!M$52), NA())</f>
        <v>1659143</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election activeCell="Z12" sqref="Z12:AH13"/>
    </sheetView>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96" t="s">
        <v>164</v>
      </c>
      <c r="DD1" s="597"/>
      <c r="DE1" s="597"/>
      <c r="DF1" s="597"/>
      <c r="DG1" s="597"/>
      <c r="DH1" s="597"/>
      <c r="DI1" s="598"/>
      <c r="DK1" s="596" t="s">
        <v>165</v>
      </c>
      <c r="DL1" s="597"/>
      <c r="DM1" s="597"/>
      <c r="DN1" s="597"/>
      <c r="DO1" s="597"/>
      <c r="DP1" s="597"/>
      <c r="DQ1" s="597"/>
      <c r="DR1" s="597"/>
      <c r="DS1" s="597"/>
      <c r="DT1" s="597"/>
      <c r="DU1" s="597"/>
      <c r="DV1" s="597"/>
      <c r="DW1" s="597"/>
      <c r="DX1" s="598"/>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99" t="s">
        <v>167</v>
      </c>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599" t="s">
        <v>168</v>
      </c>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1"/>
      <c r="BY3" s="599" t="s">
        <v>169</v>
      </c>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1"/>
    </row>
    <row r="4" spans="2:138" ht="11.25" customHeight="1" x14ac:dyDescent="0.15">
      <c r="B4" s="599" t="s">
        <v>1</v>
      </c>
      <c r="C4" s="600"/>
      <c r="D4" s="600"/>
      <c r="E4" s="600"/>
      <c r="F4" s="600"/>
      <c r="G4" s="600"/>
      <c r="H4" s="600"/>
      <c r="I4" s="600"/>
      <c r="J4" s="600"/>
      <c r="K4" s="600"/>
      <c r="L4" s="600"/>
      <c r="M4" s="600"/>
      <c r="N4" s="600"/>
      <c r="O4" s="600"/>
      <c r="P4" s="600"/>
      <c r="Q4" s="601"/>
      <c r="R4" s="599" t="s">
        <v>170</v>
      </c>
      <c r="S4" s="600"/>
      <c r="T4" s="600"/>
      <c r="U4" s="600"/>
      <c r="V4" s="600"/>
      <c r="W4" s="600"/>
      <c r="X4" s="600"/>
      <c r="Y4" s="601"/>
      <c r="Z4" s="599" t="s">
        <v>171</v>
      </c>
      <c r="AA4" s="600"/>
      <c r="AB4" s="600"/>
      <c r="AC4" s="601"/>
      <c r="AD4" s="599" t="s">
        <v>172</v>
      </c>
      <c r="AE4" s="600"/>
      <c r="AF4" s="600"/>
      <c r="AG4" s="600"/>
      <c r="AH4" s="600"/>
      <c r="AI4" s="600"/>
      <c r="AJ4" s="600"/>
      <c r="AK4" s="601"/>
      <c r="AL4" s="599" t="s">
        <v>171</v>
      </c>
      <c r="AM4" s="600"/>
      <c r="AN4" s="600"/>
      <c r="AO4" s="601"/>
      <c r="AP4" s="602" t="s">
        <v>173</v>
      </c>
      <c r="AQ4" s="602"/>
      <c r="AR4" s="602"/>
      <c r="AS4" s="602"/>
      <c r="AT4" s="602"/>
      <c r="AU4" s="602"/>
      <c r="AV4" s="602"/>
      <c r="AW4" s="602"/>
      <c r="AX4" s="602"/>
      <c r="AY4" s="602"/>
      <c r="AZ4" s="602"/>
      <c r="BA4" s="602"/>
      <c r="BB4" s="602"/>
      <c r="BC4" s="602"/>
      <c r="BD4" s="602" t="s">
        <v>174</v>
      </c>
      <c r="BE4" s="602"/>
      <c r="BF4" s="602"/>
      <c r="BG4" s="602"/>
      <c r="BH4" s="602"/>
      <c r="BI4" s="602"/>
      <c r="BJ4" s="602"/>
      <c r="BK4" s="602"/>
      <c r="BL4" s="602" t="s">
        <v>171</v>
      </c>
      <c r="BM4" s="602"/>
      <c r="BN4" s="602"/>
      <c r="BO4" s="602"/>
      <c r="BP4" s="602" t="s">
        <v>175</v>
      </c>
      <c r="BQ4" s="602"/>
      <c r="BR4" s="602"/>
      <c r="BS4" s="602"/>
      <c r="BT4" s="602"/>
      <c r="BU4" s="602"/>
      <c r="BV4" s="602"/>
      <c r="BW4" s="602"/>
      <c r="BY4" s="599" t="s">
        <v>176</v>
      </c>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1"/>
    </row>
    <row r="5" spans="2:138" s="167" customFormat="1" ht="11.25" customHeight="1" x14ac:dyDescent="0.15">
      <c r="B5" s="603" t="s">
        <v>177</v>
      </c>
      <c r="C5" s="604"/>
      <c r="D5" s="604"/>
      <c r="E5" s="604"/>
      <c r="F5" s="604"/>
      <c r="G5" s="604"/>
      <c r="H5" s="604"/>
      <c r="I5" s="604"/>
      <c r="J5" s="604"/>
      <c r="K5" s="604"/>
      <c r="L5" s="604"/>
      <c r="M5" s="604"/>
      <c r="N5" s="604"/>
      <c r="O5" s="604"/>
      <c r="P5" s="604"/>
      <c r="Q5" s="605"/>
      <c r="R5" s="606">
        <v>1253326163</v>
      </c>
      <c r="S5" s="607"/>
      <c r="T5" s="607"/>
      <c r="U5" s="607"/>
      <c r="V5" s="607"/>
      <c r="W5" s="607"/>
      <c r="X5" s="607"/>
      <c r="Y5" s="608"/>
      <c r="Z5" s="609">
        <v>61.8</v>
      </c>
      <c r="AA5" s="609"/>
      <c r="AB5" s="609"/>
      <c r="AC5" s="609"/>
      <c r="AD5" s="610">
        <v>1017885793</v>
      </c>
      <c r="AE5" s="610"/>
      <c r="AF5" s="610"/>
      <c r="AG5" s="610"/>
      <c r="AH5" s="610"/>
      <c r="AI5" s="610"/>
      <c r="AJ5" s="610"/>
      <c r="AK5" s="610"/>
      <c r="AL5" s="611">
        <v>80.5</v>
      </c>
      <c r="AM5" s="612"/>
      <c r="AN5" s="612"/>
      <c r="AO5" s="613"/>
      <c r="AP5" s="603" t="s">
        <v>178</v>
      </c>
      <c r="AQ5" s="604"/>
      <c r="AR5" s="604"/>
      <c r="AS5" s="604"/>
      <c r="AT5" s="604"/>
      <c r="AU5" s="604"/>
      <c r="AV5" s="604"/>
      <c r="AW5" s="604"/>
      <c r="AX5" s="604"/>
      <c r="AY5" s="604"/>
      <c r="AZ5" s="604"/>
      <c r="BA5" s="604"/>
      <c r="BB5" s="604"/>
      <c r="BC5" s="605"/>
      <c r="BD5" s="617">
        <v>1253302742</v>
      </c>
      <c r="BE5" s="618"/>
      <c r="BF5" s="618"/>
      <c r="BG5" s="618"/>
      <c r="BH5" s="618"/>
      <c r="BI5" s="618"/>
      <c r="BJ5" s="618"/>
      <c r="BK5" s="619"/>
      <c r="BL5" s="620">
        <v>100</v>
      </c>
      <c r="BM5" s="620"/>
      <c r="BN5" s="620"/>
      <c r="BO5" s="620"/>
      <c r="BP5" s="621">
        <v>24085501</v>
      </c>
      <c r="BQ5" s="621"/>
      <c r="BR5" s="621"/>
      <c r="BS5" s="621"/>
      <c r="BT5" s="621"/>
      <c r="BU5" s="621"/>
      <c r="BV5" s="621"/>
      <c r="BW5" s="625"/>
      <c r="BY5" s="599" t="s">
        <v>173</v>
      </c>
      <c r="BZ5" s="600"/>
      <c r="CA5" s="600"/>
      <c r="CB5" s="600"/>
      <c r="CC5" s="600"/>
      <c r="CD5" s="600"/>
      <c r="CE5" s="600"/>
      <c r="CF5" s="600"/>
      <c r="CG5" s="600"/>
      <c r="CH5" s="600"/>
      <c r="CI5" s="600"/>
      <c r="CJ5" s="600"/>
      <c r="CK5" s="600"/>
      <c r="CL5" s="601"/>
      <c r="CM5" s="599" t="s">
        <v>179</v>
      </c>
      <c r="CN5" s="600"/>
      <c r="CO5" s="600"/>
      <c r="CP5" s="600"/>
      <c r="CQ5" s="600"/>
      <c r="CR5" s="600"/>
      <c r="CS5" s="600"/>
      <c r="CT5" s="601"/>
      <c r="CU5" s="599" t="s">
        <v>171</v>
      </c>
      <c r="CV5" s="600"/>
      <c r="CW5" s="600"/>
      <c r="CX5" s="601"/>
      <c r="CY5" s="599" t="s">
        <v>180</v>
      </c>
      <c r="CZ5" s="600"/>
      <c r="DA5" s="600"/>
      <c r="DB5" s="600"/>
      <c r="DC5" s="600"/>
      <c r="DD5" s="600"/>
      <c r="DE5" s="600"/>
      <c r="DF5" s="600"/>
      <c r="DG5" s="600"/>
      <c r="DH5" s="600"/>
      <c r="DI5" s="600"/>
      <c r="DJ5" s="600"/>
      <c r="DK5" s="601"/>
      <c r="DL5" s="599" t="s">
        <v>181</v>
      </c>
      <c r="DM5" s="600"/>
      <c r="DN5" s="600"/>
      <c r="DO5" s="600"/>
      <c r="DP5" s="600"/>
      <c r="DQ5" s="600"/>
      <c r="DR5" s="600"/>
      <c r="DS5" s="600"/>
      <c r="DT5" s="600"/>
      <c r="DU5" s="600"/>
      <c r="DV5" s="600"/>
      <c r="DW5" s="600"/>
      <c r="DX5" s="601"/>
    </row>
    <row r="6" spans="2:138" ht="11.25" customHeight="1" x14ac:dyDescent="0.15">
      <c r="B6" s="614" t="s">
        <v>182</v>
      </c>
      <c r="C6" s="615"/>
      <c r="D6" s="615"/>
      <c r="E6" s="615"/>
      <c r="F6" s="615"/>
      <c r="G6" s="615"/>
      <c r="H6" s="615"/>
      <c r="I6" s="615"/>
      <c r="J6" s="615"/>
      <c r="K6" s="615"/>
      <c r="L6" s="615"/>
      <c r="M6" s="615"/>
      <c r="N6" s="615"/>
      <c r="O6" s="615"/>
      <c r="P6" s="615"/>
      <c r="Q6" s="616"/>
      <c r="R6" s="617">
        <v>138646520</v>
      </c>
      <c r="S6" s="618"/>
      <c r="T6" s="618"/>
      <c r="U6" s="618"/>
      <c r="V6" s="618"/>
      <c r="W6" s="618"/>
      <c r="X6" s="618"/>
      <c r="Y6" s="619"/>
      <c r="Z6" s="620">
        <v>6.8</v>
      </c>
      <c r="AA6" s="620"/>
      <c r="AB6" s="620"/>
      <c r="AC6" s="620"/>
      <c r="AD6" s="621">
        <v>138646520</v>
      </c>
      <c r="AE6" s="621"/>
      <c r="AF6" s="621"/>
      <c r="AG6" s="621"/>
      <c r="AH6" s="621"/>
      <c r="AI6" s="621"/>
      <c r="AJ6" s="621"/>
      <c r="AK6" s="621"/>
      <c r="AL6" s="622">
        <v>11</v>
      </c>
      <c r="AM6" s="623"/>
      <c r="AN6" s="623"/>
      <c r="AO6" s="624"/>
      <c r="AP6" s="614" t="s">
        <v>183</v>
      </c>
      <c r="AQ6" s="615"/>
      <c r="AR6" s="615"/>
      <c r="AS6" s="615"/>
      <c r="AT6" s="615"/>
      <c r="AU6" s="615"/>
      <c r="AV6" s="615"/>
      <c r="AW6" s="615"/>
      <c r="AX6" s="615"/>
      <c r="AY6" s="615"/>
      <c r="AZ6" s="615"/>
      <c r="BA6" s="615"/>
      <c r="BB6" s="615"/>
      <c r="BC6" s="616"/>
      <c r="BD6" s="617">
        <v>1253302742</v>
      </c>
      <c r="BE6" s="618"/>
      <c r="BF6" s="618"/>
      <c r="BG6" s="618"/>
      <c r="BH6" s="618"/>
      <c r="BI6" s="618"/>
      <c r="BJ6" s="618"/>
      <c r="BK6" s="619"/>
      <c r="BL6" s="620">
        <v>100</v>
      </c>
      <c r="BM6" s="620"/>
      <c r="BN6" s="620"/>
      <c r="BO6" s="620"/>
      <c r="BP6" s="621">
        <v>24085501</v>
      </c>
      <c r="BQ6" s="621"/>
      <c r="BR6" s="621"/>
      <c r="BS6" s="621"/>
      <c r="BT6" s="621"/>
      <c r="BU6" s="621"/>
      <c r="BV6" s="621"/>
      <c r="BW6" s="625"/>
      <c r="BY6" s="603" t="s">
        <v>184</v>
      </c>
      <c r="BZ6" s="604"/>
      <c r="CA6" s="604"/>
      <c r="CB6" s="604"/>
      <c r="CC6" s="604"/>
      <c r="CD6" s="604"/>
      <c r="CE6" s="604"/>
      <c r="CF6" s="604"/>
      <c r="CG6" s="604"/>
      <c r="CH6" s="604"/>
      <c r="CI6" s="604"/>
      <c r="CJ6" s="604"/>
      <c r="CK6" s="604"/>
      <c r="CL6" s="605"/>
      <c r="CM6" s="617">
        <v>3487035</v>
      </c>
      <c r="CN6" s="618"/>
      <c r="CO6" s="618"/>
      <c r="CP6" s="618"/>
      <c r="CQ6" s="618"/>
      <c r="CR6" s="618"/>
      <c r="CS6" s="618"/>
      <c r="CT6" s="619"/>
      <c r="CU6" s="620">
        <v>0.2</v>
      </c>
      <c r="CV6" s="620"/>
      <c r="CW6" s="620"/>
      <c r="CX6" s="620"/>
      <c r="CY6" s="626" t="s">
        <v>185</v>
      </c>
      <c r="CZ6" s="618"/>
      <c r="DA6" s="618"/>
      <c r="DB6" s="618"/>
      <c r="DC6" s="618"/>
      <c r="DD6" s="618"/>
      <c r="DE6" s="618"/>
      <c r="DF6" s="618"/>
      <c r="DG6" s="618"/>
      <c r="DH6" s="618"/>
      <c r="DI6" s="618"/>
      <c r="DJ6" s="618"/>
      <c r="DK6" s="619"/>
      <c r="DL6" s="626">
        <v>3486884</v>
      </c>
      <c r="DM6" s="618"/>
      <c r="DN6" s="618"/>
      <c r="DO6" s="618"/>
      <c r="DP6" s="618"/>
      <c r="DQ6" s="618"/>
      <c r="DR6" s="618"/>
      <c r="DS6" s="618"/>
      <c r="DT6" s="618"/>
      <c r="DU6" s="618"/>
      <c r="DV6" s="618"/>
      <c r="DW6" s="618"/>
      <c r="DX6" s="627"/>
    </row>
    <row r="7" spans="2:138" ht="11.25" customHeight="1" x14ac:dyDescent="0.15">
      <c r="B7" s="614" t="s">
        <v>186</v>
      </c>
      <c r="C7" s="615"/>
      <c r="D7" s="615"/>
      <c r="E7" s="615"/>
      <c r="F7" s="615"/>
      <c r="G7" s="615"/>
      <c r="H7" s="615"/>
      <c r="I7" s="615"/>
      <c r="J7" s="615"/>
      <c r="K7" s="615"/>
      <c r="L7" s="615"/>
      <c r="M7" s="615"/>
      <c r="N7" s="615"/>
      <c r="O7" s="615"/>
      <c r="P7" s="615"/>
      <c r="Q7" s="616"/>
      <c r="R7" s="617">
        <v>1961698</v>
      </c>
      <c r="S7" s="618"/>
      <c r="T7" s="618"/>
      <c r="U7" s="618"/>
      <c r="V7" s="618"/>
      <c r="W7" s="618"/>
      <c r="X7" s="618"/>
      <c r="Y7" s="619"/>
      <c r="Z7" s="620">
        <v>0.1</v>
      </c>
      <c r="AA7" s="620"/>
      <c r="AB7" s="620"/>
      <c r="AC7" s="620"/>
      <c r="AD7" s="621">
        <v>1961698</v>
      </c>
      <c r="AE7" s="621"/>
      <c r="AF7" s="621"/>
      <c r="AG7" s="621"/>
      <c r="AH7" s="621"/>
      <c r="AI7" s="621"/>
      <c r="AJ7" s="621"/>
      <c r="AK7" s="621"/>
      <c r="AL7" s="622">
        <v>0.2</v>
      </c>
      <c r="AM7" s="623"/>
      <c r="AN7" s="623"/>
      <c r="AO7" s="624"/>
      <c r="AP7" s="614" t="s">
        <v>187</v>
      </c>
      <c r="AQ7" s="615"/>
      <c r="AR7" s="615"/>
      <c r="AS7" s="615"/>
      <c r="AT7" s="615"/>
      <c r="AU7" s="615"/>
      <c r="AV7" s="615"/>
      <c r="AW7" s="615"/>
      <c r="AX7" s="615"/>
      <c r="AY7" s="615"/>
      <c r="AZ7" s="615"/>
      <c r="BA7" s="615"/>
      <c r="BB7" s="615"/>
      <c r="BC7" s="616"/>
      <c r="BD7" s="617">
        <v>527412380</v>
      </c>
      <c r="BE7" s="618"/>
      <c r="BF7" s="618"/>
      <c r="BG7" s="618"/>
      <c r="BH7" s="618"/>
      <c r="BI7" s="618"/>
      <c r="BJ7" s="618"/>
      <c r="BK7" s="619"/>
      <c r="BL7" s="620">
        <v>42.1</v>
      </c>
      <c r="BM7" s="620"/>
      <c r="BN7" s="620"/>
      <c r="BO7" s="620"/>
      <c r="BP7" s="621">
        <v>9092917</v>
      </c>
      <c r="BQ7" s="621"/>
      <c r="BR7" s="621"/>
      <c r="BS7" s="621"/>
      <c r="BT7" s="621"/>
      <c r="BU7" s="621"/>
      <c r="BV7" s="621"/>
      <c r="BW7" s="625"/>
      <c r="BY7" s="614" t="s">
        <v>188</v>
      </c>
      <c r="BZ7" s="615"/>
      <c r="CA7" s="615"/>
      <c r="CB7" s="615"/>
      <c r="CC7" s="615"/>
      <c r="CD7" s="615"/>
      <c r="CE7" s="615"/>
      <c r="CF7" s="615"/>
      <c r="CG7" s="615"/>
      <c r="CH7" s="615"/>
      <c r="CI7" s="615"/>
      <c r="CJ7" s="615"/>
      <c r="CK7" s="615"/>
      <c r="CL7" s="616"/>
      <c r="CM7" s="617">
        <v>108717548</v>
      </c>
      <c r="CN7" s="618"/>
      <c r="CO7" s="618"/>
      <c r="CP7" s="618"/>
      <c r="CQ7" s="618"/>
      <c r="CR7" s="618"/>
      <c r="CS7" s="618"/>
      <c r="CT7" s="619"/>
      <c r="CU7" s="620">
        <v>5.4</v>
      </c>
      <c r="CV7" s="620"/>
      <c r="CW7" s="620"/>
      <c r="CX7" s="620"/>
      <c r="CY7" s="626">
        <v>13270798</v>
      </c>
      <c r="CZ7" s="618"/>
      <c r="DA7" s="618"/>
      <c r="DB7" s="618"/>
      <c r="DC7" s="618"/>
      <c r="DD7" s="618"/>
      <c r="DE7" s="618"/>
      <c r="DF7" s="618"/>
      <c r="DG7" s="618"/>
      <c r="DH7" s="618"/>
      <c r="DI7" s="618"/>
      <c r="DJ7" s="618"/>
      <c r="DK7" s="619"/>
      <c r="DL7" s="626">
        <v>78383333</v>
      </c>
      <c r="DM7" s="618"/>
      <c r="DN7" s="618"/>
      <c r="DO7" s="618"/>
      <c r="DP7" s="618"/>
      <c r="DQ7" s="618"/>
      <c r="DR7" s="618"/>
      <c r="DS7" s="618"/>
      <c r="DT7" s="618"/>
      <c r="DU7" s="618"/>
      <c r="DV7" s="618"/>
      <c r="DW7" s="618"/>
      <c r="DX7" s="627"/>
    </row>
    <row r="8" spans="2:138" ht="11.25" customHeight="1" x14ac:dyDescent="0.15">
      <c r="B8" s="614" t="s">
        <v>189</v>
      </c>
      <c r="C8" s="615"/>
      <c r="D8" s="615"/>
      <c r="E8" s="615"/>
      <c r="F8" s="615"/>
      <c r="G8" s="615"/>
      <c r="H8" s="615"/>
      <c r="I8" s="615"/>
      <c r="J8" s="615"/>
      <c r="K8" s="615"/>
      <c r="L8" s="615"/>
      <c r="M8" s="615"/>
      <c r="N8" s="615"/>
      <c r="O8" s="615"/>
      <c r="P8" s="615"/>
      <c r="Q8" s="616"/>
      <c r="R8" s="617" t="s">
        <v>98</v>
      </c>
      <c r="S8" s="618"/>
      <c r="T8" s="618"/>
      <c r="U8" s="618"/>
      <c r="V8" s="618"/>
      <c r="W8" s="618"/>
      <c r="X8" s="618"/>
      <c r="Y8" s="619"/>
      <c r="Z8" s="620" t="s">
        <v>98</v>
      </c>
      <c r="AA8" s="620"/>
      <c r="AB8" s="620"/>
      <c r="AC8" s="620"/>
      <c r="AD8" s="621" t="s">
        <v>98</v>
      </c>
      <c r="AE8" s="621"/>
      <c r="AF8" s="621"/>
      <c r="AG8" s="621"/>
      <c r="AH8" s="621"/>
      <c r="AI8" s="621"/>
      <c r="AJ8" s="621"/>
      <c r="AK8" s="621"/>
      <c r="AL8" s="622" t="s">
        <v>98</v>
      </c>
      <c r="AM8" s="623"/>
      <c r="AN8" s="623"/>
      <c r="AO8" s="624"/>
      <c r="AP8" s="614" t="s">
        <v>190</v>
      </c>
      <c r="AQ8" s="615"/>
      <c r="AR8" s="615"/>
      <c r="AS8" s="615"/>
      <c r="AT8" s="615"/>
      <c r="AU8" s="615"/>
      <c r="AV8" s="615"/>
      <c r="AW8" s="615"/>
      <c r="AX8" s="615"/>
      <c r="AY8" s="615"/>
      <c r="AZ8" s="615"/>
      <c r="BA8" s="615"/>
      <c r="BB8" s="615"/>
      <c r="BC8" s="616"/>
      <c r="BD8" s="617">
        <v>8105954</v>
      </c>
      <c r="BE8" s="618"/>
      <c r="BF8" s="618"/>
      <c r="BG8" s="618"/>
      <c r="BH8" s="618"/>
      <c r="BI8" s="618"/>
      <c r="BJ8" s="618"/>
      <c r="BK8" s="619"/>
      <c r="BL8" s="620">
        <v>0.6</v>
      </c>
      <c r="BM8" s="620"/>
      <c r="BN8" s="620"/>
      <c r="BO8" s="620"/>
      <c r="BP8" s="621">
        <v>1334160</v>
      </c>
      <c r="BQ8" s="621"/>
      <c r="BR8" s="621"/>
      <c r="BS8" s="621"/>
      <c r="BT8" s="621"/>
      <c r="BU8" s="621"/>
      <c r="BV8" s="621"/>
      <c r="BW8" s="625"/>
      <c r="BY8" s="614" t="s">
        <v>191</v>
      </c>
      <c r="BZ8" s="615"/>
      <c r="CA8" s="615"/>
      <c r="CB8" s="615"/>
      <c r="CC8" s="615"/>
      <c r="CD8" s="615"/>
      <c r="CE8" s="615"/>
      <c r="CF8" s="615"/>
      <c r="CG8" s="615"/>
      <c r="CH8" s="615"/>
      <c r="CI8" s="615"/>
      <c r="CJ8" s="615"/>
      <c r="CK8" s="615"/>
      <c r="CL8" s="616"/>
      <c r="CM8" s="617">
        <v>390212619</v>
      </c>
      <c r="CN8" s="618"/>
      <c r="CO8" s="618"/>
      <c r="CP8" s="618"/>
      <c r="CQ8" s="618"/>
      <c r="CR8" s="618"/>
      <c r="CS8" s="618"/>
      <c r="CT8" s="619"/>
      <c r="CU8" s="620">
        <v>19.399999999999999</v>
      </c>
      <c r="CV8" s="620"/>
      <c r="CW8" s="620"/>
      <c r="CX8" s="620"/>
      <c r="CY8" s="626">
        <v>15136103</v>
      </c>
      <c r="CZ8" s="618"/>
      <c r="DA8" s="618"/>
      <c r="DB8" s="618"/>
      <c r="DC8" s="618"/>
      <c r="DD8" s="618"/>
      <c r="DE8" s="618"/>
      <c r="DF8" s="618"/>
      <c r="DG8" s="618"/>
      <c r="DH8" s="618"/>
      <c r="DI8" s="618"/>
      <c r="DJ8" s="618"/>
      <c r="DK8" s="619"/>
      <c r="DL8" s="626">
        <v>346335851</v>
      </c>
      <c r="DM8" s="618"/>
      <c r="DN8" s="618"/>
      <c r="DO8" s="618"/>
      <c r="DP8" s="618"/>
      <c r="DQ8" s="618"/>
      <c r="DR8" s="618"/>
      <c r="DS8" s="618"/>
      <c r="DT8" s="618"/>
      <c r="DU8" s="618"/>
      <c r="DV8" s="618"/>
      <c r="DW8" s="618"/>
      <c r="DX8" s="627"/>
    </row>
    <row r="9" spans="2:138" ht="11.25" customHeight="1" x14ac:dyDescent="0.15">
      <c r="B9" s="614" t="s">
        <v>192</v>
      </c>
      <c r="C9" s="615"/>
      <c r="D9" s="615"/>
      <c r="E9" s="615"/>
      <c r="F9" s="615"/>
      <c r="G9" s="615"/>
      <c r="H9" s="615"/>
      <c r="I9" s="615"/>
      <c r="J9" s="615"/>
      <c r="K9" s="615"/>
      <c r="L9" s="615"/>
      <c r="M9" s="615"/>
      <c r="N9" s="615"/>
      <c r="O9" s="615"/>
      <c r="P9" s="615"/>
      <c r="Q9" s="616"/>
      <c r="R9" s="617" t="s">
        <v>98</v>
      </c>
      <c r="S9" s="618"/>
      <c r="T9" s="618"/>
      <c r="U9" s="618"/>
      <c r="V9" s="618"/>
      <c r="W9" s="618"/>
      <c r="X9" s="618"/>
      <c r="Y9" s="619"/>
      <c r="Z9" s="620" t="s">
        <v>98</v>
      </c>
      <c r="AA9" s="620"/>
      <c r="AB9" s="620"/>
      <c r="AC9" s="620"/>
      <c r="AD9" s="621" t="s">
        <v>98</v>
      </c>
      <c r="AE9" s="621"/>
      <c r="AF9" s="621"/>
      <c r="AG9" s="621"/>
      <c r="AH9" s="621"/>
      <c r="AI9" s="621"/>
      <c r="AJ9" s="621"/>
      <c r="AK9" s="621"/>
      <c r="AL9" s="622" t="s">
        <v>98</v>
      </c>
      <c r="AM9" s="623"/>
      <c r="AN9" s="623"/>
      <c r="AO9" s="624"/>
      <c r="AP9" s="614" t="s">
        <v>193</v>
      </c>
      <c r="AQ9" s="615"/>
      <c r="AR9" s="615"/>
      <c r="AS9" s="615"/>
      <c r="AT9" s="615"/>
      <c r="AU9" s="615"/>
      <c r="AV9" s="615"/>
      <c r="AW9" s="615"/>
      <c r="AX9" s="615"/>
      <c r="AY9" s="615"/>
      <c r="AZ9" s="615"/>
      <c r="BA9" s="615"/>
      <c r="BB9" s="615"/>
      <c r="BC9" s="616"/>
      <c r="BD9" s="617">
        <v>433545906</v>
      </c>
      <c r="BE9" s="618"/>
      <c r="BF9" s="618"/>
      <c r="BG9" s="618"/>
      <c r="BH9" s="618"/>
      <c r="BI9" s="618"/>
      <c r="BJ9" s="618"/>
      <c r="BK9" s="619"/>
      <c r="BL9" s="620">
        <v>34.6</v>
      </c>
      <c r="BM9" s="620"/>
      <c r="BN9" s="620"/>
      <c r="BO9" s="620"/>
      <c r="BP9" s="621">
        <v>2562756</v>
      </c>
      <c r="BQ9" s="621"/>
      <c r="BR9" s="621"/>
      <c r="BS9" s="621"/>
      <c r="BT9" s="621"/>
      <c r="BU9" s="621"/>
      <c r="BV9" s="621"/>
      <c r="BW9" s="625"/>
      <c r="BY9" s="614" t="s">
        <v>194</v>
      </c>
      <c r="BZ9" s="615"/>
      <c r="CA9" s="615"/>
      <c r="CB9" s="615"/>
      <c r="CC9" s="615"/>
      <c r="CD9" s="615"/>
      <c r="CE9" s="615"/>
      <c r="CF9" s="615"/>
      <c r="CG9" s="615"/>
      <c r="CH9" s="615"/>
      <c r="CI9" s="615"/>
      <c r="CJ9" s="615"/>
      <c r="CK9" s="615"/>
      <c r="CL9" s="616"/>
      <c r="CM9" s="617">
        <v>55307687</v>
      </c>
      <c r="CN9" s="618"/>
      <c r="CO9" s="618"/>
      <c r="CP9" s="618"/>
      <c r="CQ9" s="618"/>
      <c r="CR9" s="618"/>
      <c r="CS9" s="618"/>
      <c r="CT9" s="619"/>
      <c r="CU9" s="620">
        <v>2.8</v>
      </c>
      <c r="CV9" s="620"/>
      <c r="CW9" s="620"/>
      <c r="CX9" s="620"/>
      <c r="CY9" s="626">
        <v>3292188</v>
      </c>
      <c r="CZ9" s="618"/>
      <c r="DA9" s="618"/>
      <c r="DB9" s="618"/>
      <c r="DC9" s="618"/>
      <c r="DD9" s="618"/>
      <c r="DE9" s="618"/>
      <c r="DF9" s="618"/>
      <c r="DG9" s="618"/>
      <c r="DH9" s="618"/>
      <c r="DI9" s="618"/>
      <c r="DJ9" s="618"/>
      <c r="DK9" s="619"/>
      <c r="DL9" s="626">
        <v>38947838</v>
      </c>
      <c r="DM9" s="618"/>
      <c r="DN9" s="618"/>
      <c r="DO9" s="618"/>
      <c r="DP9" s="618"/>
      <c r="DQ9" s="618"/>
      <c r="DR9" s="618"/>
      <c r="DS9" s="618"/>
      <c r="DT9" s="618"/>
      <c r="DU9" s="618"/>
      <c r="DV9" s="618"/>
      <c r="DW9" s="618"/>
      <c r="DX9" s="627"/>
    </row>
    <row r="10" spans="2:138" ht="11.25" customHeight="1" x14ac:dyDescent="0.15">
      <c r="B10" s="614" t="s">
        <v>195</v>
      </c>
      <c r="C10" s="615"/>
      <c r="D10" s="615"/>
      <c r="E10" s="615"/>
      <c r="F10" s="615"/>
      <c r="G10" s="615"/>
      <c r="H10" s="615"/>
      <c r="I10" s="615"/>
      <c r="J10" s="615"/>
      <c r="K10" s="615"/>
      <c r="L10" s="615"/>
      <c r="M10" s="615"/>
      <c r="N10" s="615"/>
      <c r="O10" s="615"/>
      <c r="P10" s="615"/>
      <c r="Q10" s="616"/>
      <c r="R10" s="617">
        <v>93549</v>
      </c>
      <c r="S10" s="618"/>
      <c r="T10" s="618"/>
      <c r="U10" s="618"/>
      <c r="V10" s="618"/>
      <c r="W10" s="618"/>
      <c r="X10" s="618"/>
      <c r="Y10" s="619"/>
      <c r="Z10" s="620">
        <v>0</v>
      </c>
      <c r="AA10" s="620"/>
      <c r="AB10" s="620"/>
      <c r="AC10" s="620"/>
      <c r="AD10" s="621">
        <v>93549</v>
      </c>
      <c r="AE10" s="621"/>
      <c r="AF10" s="621"/>
      <c r="AG10" s="621"/>
      <c r="AH10" s="621"/>
      <c r="AI10" s="621"/>
      <c r="AJ10" s="621"/>
      <c r="AK10" s="621"/>
      <c r="AL10" s="622">
        <v>0</v>
      </c>
      <c r="AM10" s="623"/>
      <c r="AN10" s="623"/>
      <c r="AO10" s="624"/>
      <c r="AP10" s="614" t="s">
        <v>196</v>
      </c>
      <c r="AQ10" s="615"/>
      <c r="AR10" s="615"/>
      <c r="AS10" s="615"/>
      <c r="AT10" s="615"/>
      <c r="AU10" s="615"/>
      <c r="AV10" s="615"/>
      <c r="AW10" s="615"/>
      <c r="AX10" s="615"/>
      <c r="AY10" s="615"/>
      <c r="AZ10" s="615"/>
      <c r="BA10" s="615"/>
      <c r="BB10" s="615"/>
      <c r="BC10" s="616"/>
      <c r="BD10" s="617">
        <v>7158762</v>
      </c>
      <c r="BE10" s="618"/>
      <c r="BF10" s="618"/>
      <c r="BG10" s="618"/>
      <c r="BH10" s="618"/>
      <c r="BI10" s="618"/>
      <c r="BJ10" s="618"/>
      <c r="BK10" s="619"/>
      <c r="BL10" s="620">
        <v>0.6</v>
      </c>
      <c r="BM10" s="620"/>
      <c r="BN10" s="620"/>
      <c r="BO10" s="620"/>
      <c r="BP10" s="621" t="s">
        <v>98</v>
      </c>
      <c r="BQ10" s="621"/>
      <c r="BR10" s="621"/>
      <c r="BS10" s="621"/>
      <c r="BT10" s="621"/>
      <c r="BU10" s="621"/>
      <c r="BV10" s="621"/>
      <c r="BW10" s="625"/>
      <c r="BY10" s="614" t="s">
        <v>197</v>
      </c>
      <c r="BZ10" s="615"/>
      <c r="CA10" s="615"/>
      <c r="CB10" s="615"/>
      <c r="CC10" s="615"/>
      <c r="CD10" s="615"/>
      <c r="CE10" s="615"/>
      <c r="CF10" s="615"/>
      <c r="CG10" s="615"/>
      <c r="CH10" s="615"/>
      <c r="CI10" s="615"/>
      <c r="CJ10" s="615"/>
      <c r="CK10" s="615"/>
      <c r="CL10" s="616"/>
      <c r="CM10" s="617">
        <v>7832711</v>
      </c>
      <c r="CN10" s="618"/>
      <c r="CO10" s="618"/>
      <c r="CP10" s="618"/>
      <c r="CQ10" s="618"/>
      <c r="CR10" s="618"/>
      <c r="CS10" s="618"/>
      <c r="CT10" s="619"/>
      <c r="CU10" s="620">
        <v>0.4</v>
      </c>
      <c r="CV10" s="620"/>
      <c r="CW10" s="620"/>
      <c r="CX10" s="620"/>
      <c r="CY10" s="626">
        <v>202784</v>
      </c>
      <c r="CZ10" s="618"/>
      <c r="DA10" s="618"/>
      <c r="DB10" s="618"/>
      <c r="DC10" s="618"/>
      <c r="DD10" s="618"/>
      <c r="DE10" s="618"/>
      <c r="DF10" s="618"/>
      <c r="DG10" s="618"/>
      <c r="DH10" s="618"/>
      <c r="DI10" s="618"/>
      <c r="DJ10" s="618"/>
      <c r="DK10" s="619"/>
      <c r="DL10" s="626">
        <v>3382946</v>
      </c>
      <c r="DM10" s="618"/>
      <c r="DN10" s="618"/>
      <c r="DO10" s="618"/>
      <c r="DP10" s="618"/>
      <c r="DQ10" s="618"/>
      <c r="DR10" s="618"/>
      <c r="DS10" s="618"/>
      <c r="DT10" s="618"/>
      <c r="DU10" s="618"/>
      <c r="DV10" s="618"/>
      <c r="DW10" s="618"/>
      <c r="DX10" s="627"/>
    </row>
    <row r="11" spans="2:138" ht="11.25" customHeight="1" x14ac:dyDescent="0.15">
      <c r="B11" s="614" t="s">
        <v>198</v>
      </c>
      <c r="C11" s="615"/>
      <c r="D11" s="615"/>
      <c r="E11" s="615"/>
      <c r="F11" s="615"/>
      <c r="G11" s="615"/>
      <c r="H11" s="615"/>
      <c r="I11" s="615"/>
      <c r="J11" s="615"/>
      <c r="K11" s="615"/>
      <c r="L11" s="615"/>
      <c r="M11" s="615"/>
      <c r="N11" s="615"/>
      <c r="O11" s="615"/>
      <c r="P11" s="615"/>
      <c r="Q11" s="616"/>
      <c r="R11" s="617" t="s">
        <v>98</v>
      </c>
      <c r="S11" s="618"/>
      <c r="T11" s="618"/>
      <c r="U11" s="618"/>
      <c r="V11" s="618"/>
      <c r="W11" s="618"/>
      <c r="X11" s="618"/>
      <c r="Y11" s="619"/>
      <c r="Z11" s="620" t="s">
        <v>98</v>
      </c>
      <c r="AA11" s="620"/>
      <c r="AB11" s="620"/>
      <c r="AC11" s="620"/>
      <c r="AD11" s="621" t="s">
        <v>98</v>
      </c>
      <c r="AE11" s="621"/>
      <c r="AF11" s="621"/>
      <c r="AG11" s="621"/>
      <c r="AH11" s="621"/>
      <c r="AI11" s="621"/>
      <c r="AJ11" s="621"/>
      <c r="AK11" s="621"/>
      <c r="AL11" s="622" t="s">
        <v>98</v>
      </c>
      <c r="AM11" s="623"/>
      <c r="AN11" s="623"/>
      <c r="AO11" s="624"/>
      <c r="AP11" s="614" t="s">
        <v>199</v>
      </c>
      <c r="AQ11" s="615"/>
      <c r="AR11" s="615"/>
      <c r="AS11" s="615"/>
      <c r="AT11" s="615"/>
      <c r="AU11" s="615"/>
      <c r="AV11" s="615"/>
      <c r="AW11" s="615"/>
      <c r="AX11" s="615"/>
      <c r="AY11" s="615"/>
      <c r="AZ11" s="615"/>
      <c r="BA11" s="615"/>
      <c r="BB11" s="615"/>
      <c r="BC11" s="616"/>
      <c r="BD11" s="617">
        <v>38923842</v>
      </c>
      <c r="BE11" s="618"/>
      <c r="BF11" s="618"/>
      <c r="BG11" s="618"/>
      <c r="BH11" s="618"/>
      <c r="BI11" s="618"/>
      <c r="BJ11" s="618"/>
      <c r="BK11" s="619"/>
      <c r="BL11" s="620">
        <v>3.1</v>
      </c>
      <c r="BM11" s="620"/>
      <c r="BN11" s="620"/>
      <c r="BO11" s="620"/>
      <c r="BP11" s="621">
        <v>5196001</v>
      </c>
      <c r="BQ11" s="621"/>
      <c r="BR11" s="621"/>
      <c r="BS11" s="621"/>
      <c r="BT11" s="621"/>
      <c r="BU11" s="621"/>
      <c r="BV11" s="621"/>
      <c r="BW11" s="625"/>
      <c r="BY11" s="614" t="s">
        <v>200</v>
      </c>
      <c r="BZ11" s="615"/>
      <c r="CA11" s="615"/>
      <c r="CB11" s="615"/>
      <c r="CC11" s="615"/>
      <c r="CD11" s="615"/>
      <c r="CE11" s="615"/>
      <c r="CF11" s="615"/>
      <c r="CG11" s="615"/>
      <c r="CH11" s="615"/>
      <c r="CI11" s="615"/>
      <c r="CJ11" s="615"/>
      <c r="CK11" s="615"/>
      <c r="CL11" s="616"/>
      <c r="CM11" s="617">
        <v>23854780</v>
      </c>
      <c r="CN11" s="618"/>
      <c r="CO11" s="618"/>
      <c r="CP11" s="618"/>
      <c r="CQ11" s="618"/>
      <c r="CR11" s="618"/>
      <c r="CS11" s="618"/>
      <c r="CT11" s="619"/>
      <c r="CU11" s="620">
        <v>1.2</v>
      </c>
      <c r="CV11" s="620"/>
      <c r="CW11" s="620"/>
      <c r="CX11" s="620"/>
      <c r="CY11" s="626">
        <v>10888276</v>
      </c>
      <c r="CZ11" s="618"/>
      <c r="DA11" s="618"/>
      <c r="DB11" s="618"/>
      <c r="DC11" s="618"/>
      <c r="DD11" s="618"/>
      <c r="DE11" s="618"/>
      <c r="DF11" s="618"/>
      <c r="DG11" s="618"/>
      <c r="DH11" s="618"/>
      <c r="DI11" s="618"/>
      <c r="DJ11" s="618"/>
      <c r="DK11" s="619"/>
      <c r="DL11" s="626">
        <v>14589910</v>
      </c>
      <c r="DM11" s="618"/>
      <c r="DN11" s="618"/>
      <c r="DO11" s="618"/>
      <c r="DP11" s="618"/>
      <c r="DQ11" s="618"/>
      <c r="DR11" s="618"/>
      <c r="DS11" s="618"/>
      <c r="DT11" s="618"/>
      <c r="DU11" s="618"/>
      <c r="DV11" s="618"/>
      <c r="DW11" s="618"/>
      <c r="DX11" s="627"/>
    </row>
    <row r="12" spans="2:138" ht="11.25" customHeight="1" x14ac:dyDescent="0.15">
      <c r="B12" s="614" t="s">
        <v>201</v>
      </c>
      <c r="C12" s="615"/>
      <c r="D12" s="615"/>
      <c r="E12" s="615"/>
      <c r="F12" s="615"/>
      <c r="G12" s="615"/>
      <c r="H12" s="615"/>
      <c r="I12" s="615"/>
      <c r="J12" s="615"/>
      <c r="K12" s="615"/>
      <c r="L12" s="615"/>
      <c r="M12" s="615"/>
      <c r="N12" s="615"/>
      <c r="O12" s="615"/>
      <c r="P12" s="615"/>
      <c r="Q12" s="616"/>
      <c r="R12" s="617">
        <v>136591273</v>
      </c>
      <c r="S12" s="618"/>
      <c r="T12" s="618"/>
      <c r="U12" s="618"/>
      <c r="V12" s="618"/>
      <c r="W12" s="618"/>
      <c r="X12" s="618"/>
      <c r="Y12" s="619"/>
      <c r="Z12" s="620">
        <v>6.7</v>
      </c>
      <c r="AA12" s="620"/>
      <c r="AB12" s="620"/>
      <c r="AC12" s="620"/>
      <c r="AD12" s="621">
        <v>136591273</v>
      </c>
      <c r="AE12" s="621"/>
      <c r="AF12" s="621"/>
      <c r="AG12" s="621"/>
      <c r="AH12" s="621"/>
      <c r="AI12" s="621"/>
      <c r="AJ12" s="621"/>
      <c r="AK12" s="621"/>
      <c r="AL12" s="622">
        <v>10.8</v>
      </c>
      <c r="AM12" s="623"/>
      <c r="AN12" s="623"/>
      <c r="AO12" s="624"/>
      <c r="AP12" s="614" t="s">
        <v>202</v>
      </c>
      <c r="AQ12" s="615"/>
      <c r="AR12" s="615"/>
      <c r="AS12" s="615"/>
      <c r="AT12" s="615"/>
      <c r="AU12" s="615"/>
      <c r="AV12" s="615"/>
      <c r="AW12" s="615"/>
      <c r="AX12" s="615"/>
      <c r="AY12" s="615"/>
      <c r="AZ12" s="615"/>
      <c r="BA12" s="615"/>
      <c r="BB12" s="615"/>
      <c r="BC12" s="616"/>
      <c r="BD12" s="617">
        <v>4983617</v>
      </c>
      <c r="BE12" s="618"/>
      <c r="BF12" s="618"/>
      <c r="BG12" s="618"/>
      <c r="BH12" s="618"/>
      <c r="BI12" s="618"/>
      <c r="BJ12" s="618"/>
      <c r="BK12" s="619"/>
      <c r="BL12" s="620">
        <v>0.4</v>
      </c>
      <c r="BM12" s="620"/>
      <c r="BN12" s="620"/>
      <c r="BO12" s="620"/>
      <c r="BP12" s="621" t="s">
        <v>98</v>
      </c>
      <c r="BQ12" s="621"/>
      <c r="BR12" s="621"/>
      <c r="BS12" s="621"/>
      <c r="BT12" s="621"/>
      <c r="BU12" s="621"/>
      <c r="BV12" s="621"/>
      <c r="BW12" s="625"/>
      <c r="BY12" s="614" t="s">
        <v>203</v>
      </c>
      <c r="BZ12" s="615"/>
      <c r="CA12" s="615"/>
      <c r="CB12" s="615"/>
      <c r="CC12" s="615"/>
      <c r="CD12" s="615"/>
      <c r="CE12" s="615"/>
      <c r="CF12" s="615"/>
      <c r="CG12" s="615"/>
      <c r="CH12" s="615"/>
      <c r="CI12" s="615"/>
      <c r="CJ12" s="615"/>
      <c r="CK12" s="615"/>
      <c r="CL12" s="616"/>
      <c r="CM12" s="617">
        <v>23002102</v>
      </c>
      <c r="CN12" s="618"/>
      <c r="CO12" s="618"/>
      <c r="CP12" s="618"/>
      <c r="CQ12" s="618"/>
      <c r="CR12" s="618"/>
      <c r="CS12" s="618"/>
      <c r="CT12" s="619"/>
      <c r="CU12" s="620">
        <v>1.1000000000000001</v>
      </c>
      <c r="CV12" s="620"/>
      <c r="CW12" s="620"/>
      <c r="CX12" s="620"/>
      <c r="CY12" s="626">
        <v>7585294</v>
      </c>
      <c r="CZ12" s="618"/>
      <c r="DA12" s="618"/>
      <c r="DB12" s="618"/>
      <c r="DC12" s="618"/>
      <c r="DD12" s="618"/>
      <c r="DE12" s="618"/>
      <c r="DF12" s="618"/>
      <c r="DG12" s="618"/>
      <c r="DH12" s="618"/>
      <c r="DI12" s="618"/>
      <c r="DJ12" s="618"/>
      <c r="DK12" s="619"/>
      <c r="DL12" s="626">
        <v>14971783</v>
      </c>
      <c r="DM12" s="618"/>
      <c r="DN12" s="618"/>
      <c r="DO12" s="618"/>
      <c r="DP12" s="618"/>
      <c r="DQ12" s="618"/>
      <c r="DR12" s="618"/>
      <c r="DS12" s="618"/>
      <c r="DT12" s="618"/>
      <c r="DU12" s="618"/>
      <c r="DV12" s="618"/>
      <c r="DW12" s="618"/>
      <c r="DX12" s="627"/>
    </row>
    <row r="13" spans="2:138" ht="11.25" customHeight="1" x14ac:dyDescent="0.15">
      <c r="B13" s="614" t="s">
        <v>204</v>
      </c>
      <c r="C13" s="615"/>
      <c r="D13" s="615"/>
      <c r="E13" s="615"/>
      <c r="F13" s="615"/>
      <c r="G13" s="615"/>
      <c r="H13" s="615"/>
      <c r="I13" s="615"/>
      <c r="J13" s="615"/>
      <c r="K13" s="615"/>
      <c r="L13" s="615"/>
      <c r="M13" s="615"/>
      <c r="N13" s="615"/>
      <c r="O13" s="615"/>
      <c r="P13" s="615"/>
      <c r="Q13" s="616"/>
      <c r="R13" s="617" t="s">
        <v>98</v>
      </c>
      <c r="S13" s="618"/>
      <c r="T13" s="618"/>
      <c r="U13" s="618"/>
      <c r="V13" s="618"/>
      <c r="W13" s="618"/>
      <c r="X13" s="618"/>
      <c r="Y13" s="619"/>
      <c r="Z13" s="620" t="s">
        <v>98</v>
      </c>
      <c r="AA13" s="620"/>
      <c r="AB13" s="620"/>
      <c r="AC13" s="620"/>
      <c r="AD13" s="621" t="s">
        <v>98</v>
      </c>
      <c r="AE13" s="621"/>
      <c r="AF13" s="621"/>
      <c r="AG13" s="621"/>
      <c r="AH13" s="621"/>
      <c r="AI13" s="621"/>
      <c r="AJ13" s="621"/>
      <c r="AK13" s="621"/>
      <c r="AL13" s="622" t="s">
        <v>98</v>
      </c>
      <c r="AM13" s="623"/>
      <c r="AN13" s="623"/>
      <c r="AO13" s="624"/>
      <c r="AP13" s="614" t="s">
        <v>205</v>
      </c>
      <c r="AQ13" s="615"/>
      <c r="AR13" s="615"/>
      <c r="AS13" s="615"/>
      <c r="AT13" s="615"/>
      <c r="AU13" s="615"/>
      <c r="AV13" s="615"/>
      <c r="AW13" s="615"/>
      <c r="AX13" s="615"/>
      <c r="AY13" s="615"/>
      <c r="AZ13" s="615"/>
      <c r="BA13" s="615"/>
      <c r="BB13" s="615"/>
      <c r="BC13" s="616"/>
      <c r="BD13" s="617">
        <v>16675487</v>
      </c>
      <c r="BE13" s="618"/>
      <c r="BF13" s="618"/>
      <c r="BG13" s="618"/>
      <c r="BH13" s="618"/>
      <c r="BI13" s="618"/>
      <c r="BJ13" s="618"/>
      <c r="BK13" s="619"/>
      <c r="BL13" s="620">
        <v>1.3</v>
      </c>
      <c r="BM13" s="620"/>
      <c r="BN13" s="620"/>
      <c r="BO13" s="620"/>
      <c r="BP13" s="621" t="s">
        <v>98</v>
      </c>
      <c r="BQ13" s="621"/>
      <c r="BR13" s="621"/>
      <c r="BS13" s="621"/>
      <c r="BT13" s="621"/>
      <c r="BU13" s="621"/>
      <c r="BV13" s="621"/>
      <c r="BW13" s="625"/>
      <c r="BY13" s="614" t="s">
        <v>206</v>
      </c>
      <c r="BZ13" s="615"/>
      <c r="CA13" s="615"/>
      <c r="CB13" s="615"/>
      <c r="CC13" s="615"/>
      <c r="CD13" s="615"/>
      <c r="CE13" s="615"/>
      <c r="CF13" s="615"/>
      <c r="CG13" s="615"/>
      <c r="CH13" s="615"/>
      <c r="CI13" s="615"/>
      <c r="CJ13" s="615"/>
      <c r="CK13" s="615"/>
      <c r="CL13" s="616"/>
      <c r="CM13" s="617">
        <v>96736632</v>
      </c>
      <c r="CN13" s="618"/>
      <c r="CO13" s="618"/>
      <c r="CP13" s="618"/>
      <c r="CQ13" s="618"/>
      <c r="CR13" s="618"/>
      <c r="CS13" s="618"/>
      <c r="CT13" s="619"/>
      <c r="CU13" s="620">
        <v>4.8</v>
      </c>
      <c r="CV13" s="620"/>
      <c r="CW13" s="620"/>
      <c r="CX13" s="620"/>
      <c r="CY13" s="626">
        <v>64247318</v>
      </c>
      <c r="CZ13" s="618"/>
      <c r="DA13" s="618"/>
      <c r="DB13" s="618"/>
      <c r="DC13" s="618"/>
      <c r="DD13" s="618"/>
      <c r="DE13" s="618"/>
      <c r="DF13" s="618"/>
      <c r="DG13" s="618"/>
      <c r="DH13" s="618"/>
      <c r="DI13" s="618"/>
      <c r="DJ13" s="618"/>
      <c r="DK13" s="619"/>
      <c r="DL13" s="626">
        <v>46041312</v>
      </c>
      <c r="DM13" s="618"/>
      <c r="DN13" s="618"/>
      <c r="DO13" s="618"/>
      <c r="DP13" s="618"/>
      <c r="DQ13" s="618"/>
      <c r="DR13" s="618"/>
      <c r="DS13" s="618"/>
      <c r="DT13" s="618"/>
      <c r="DU13" s="618"/>
      <c r="DV13" s="618"/>
      <c r="DW13" s="618"/>
      <c r="DX13" s="627"/>
    </row>
    <row r="14" spans="2:138" ht="11.25" customHeight="1" x14ac:dyDescent="0.15">
      <c r="B14" s="614" t="s">
        <v>207</v>
      </c>
      <c r="C14" s="615"/>
      <c r="D14" s="615"/>
      <c r="E14" s="615"/>
      <c r="F14" s="615"/>
      <c r="G14" s="615"/>
      <c r="H14" s="615"/>
      <c r="I14" s="615"/>
      <c r="J14" s="615"/>
      <c r="K14" s="615"/>
      <c r="L14" s="615"/>
      <c r="M14" s="615"/>
      <c r="N14" s="615"/>
      <c r="O14" s="615"/>
      <c r="P14" s="615"/>
      <c r="Q14" s="616"/>
      <c r="R14" s="617">
        <v>4232898</v>
      </c>
      <c r="S14" s="618"/>
      <c r="T14" s="618"/>
      <c r="U14" s="618"/>
      <c r="V14" s="618"/>
      <c r="W14" s="618"/>
      <c r="X14" s="618"/>
      <c r="Y14" s="619"/>
      <c r="Z14" s="620">
        <v>0.2</v>
      </c>
      <c r="AA14" s="620"/>
      <c r="AB14" s="620"/>
      <c r="AC14" s="620"/>
      <c r="AD14" s="621">
        <v>4232898</v>
      </c>
      <c r="AE14" s="621"/>
      <c r="AF14" s="621"/>
      <c r="AG14" s="621"/>
      <c r="AH14" s="621"/>
      <c r="AI14" s="621"/>
      <c r="AJ14" s="621"/>
      <c r="AK14" s="621"/>
      <c r="AL14" s="622">
        <v>0.3</v>
      </c>
      <c r="AM14" s="623"/>
      <c r="AN14" s="623"/>
      <c r="AO14" s="624"/>
      <c r="AP14" s="614" t="s">
        <v>208</v>
      </c>
      <c r="AQ14" s="615"/>
      <c r="AR14" s="615"/>
      <c r="AS14" s="615"/>
      <c r="AT14" s="615"/>
      <c r="AU14" s="615"/>
      <c r="AV14" s="615"/>
      <c r="AW14" s="615"/>
      <c r="AX14" s="615"/>
      <c r="AY14" s="615"/>
      <c r="AZ14" s="615"/>
      <c r="BA14" s="615"/>
      <c r="BB14" s="615"/>
      <c r="BC14" s="616"/>
      <c r="BD14" s="617">
        <v>18018812</v>
      </c>
      <c r="BE14" s="618"/>
      <c r="BF14" s="618"/>
      <c r="BG14" s="618"/>
      <c r="BH14" s="618"/>
      <c r="BI14" s="618"/>
      <c r="BJ14" s="618"/>
      <c r="BK14" s="619"/>
      <c r="BL14" s="620">
        <v>1.4</v>
      </c>
      <c r="BM14" s="620"/>
      <c r="BN14" s="620"/>
      <c r="BO14" s="620"/>
      <c r="BP14" s="621" t="s">
        <v>98</v>
      </c>
      <c r="BQ14" s="621"/>
      <c r="BR14" s="621"/>
      <c r="BS14" s="621"/>
      <c r="BT14" s="621"/>
      <c r="BU14" s="621"/>
      <c r="BV14" s="621"/>
      <c r="BW14" s="625"/>
      <c r="BY14" s="614" t="s">
        <v>209</v>
      </c>
      <c r="BZ14" s="615"/>
      <c r="CA14" s="615"/>
      <c r="CB14" s="615"/>
      <c r="CC14" s="615"/>
      <c r="CD14" s="615"/>
      <c r="CE14" s="615"/>
      <c r="CF14" s="615"/>
      <c r="CG14" s="615"/>
      <c r="CH14" s="615"/>
      <c r="CI14" s="615"/>
      <c r="CJ14" s="615"/>
      <c r="CK14" s="615"/>
      <c r="CL14" s="616"/>
      <c r="CM14" s="617">
        <v>188787630</v>
      </c>
      <c r="CN14" s="618"/>
      <c r="CO14" s="618"/>
      <c r="CP14" s="618"/>
      <c r="CQ14" s="618"/>
      <c r="CR14" s="618"/>
      <c r="CS14" s="618"/>
      <c r="CT14" s="619"/>
      <c r="CU14" s="620">
        <v>9.4</v>
      </c>
      <c r="CV14" s="620"/>
      <c r="CW14" s="620"/>
      <c r="CX14" s="620"/>
      <c r="CY14" s="626">
        <v>7462302</v>
      </c>
      <c r="CZ14" s="618"/>
      <c r="DA14" s="618"/>
      <c r="DB14" s="618"/>
      <c r="DC14" s="618"/>
      <c r="DD14" s="618"/>
      <c r="DE14" s="618"/>
      <c r="DF14" s="618"/>
      <c r="DG14" s="618"/>
      <c r="DH14" s="618"/>
      <c r="DI14" s="618"/>
      <c r="DJ14" s="618"/>
      <c r="DK14" s="619"/>
      <c r="DL14" s="626">
        <v>172043939</v>
      </c>
      <c r="DM14" s="618"/>
      <c r="DN14" s="618"/>
      <c r="DO14" s="618"/>
      <c r="DP14" s="618"/>
      <c r="DQ14" s="618"/>
      <c r="DR14" s="618"/>
      <c r="DS14" s="618"/>
      <c r="DT14" s="618"/>
      <c r="DU14" s="618"/>
      <c r="DV14" s="618"/>
      <c r="DW14" s="618"/>
      <c r="DX14" s="627"/>
    </row>
    <row r="15" spans="2:138" ht="11.25" customHeight="1" x14ac:dyDescent="0.15">
      <c r="B15" s="614" t="s">
        <v>210</v>
      </c>
      <c r="C15" s="615"/>
      <c r="D15" s="615"/>
      <c r="E15" s="615"/>
      <c r="F15" s="615"/>
      <c r="G15" s="615"/>
      <c r="H15" s="615"/>
      <c r="I15" s="615"/>
      <c r="J15" s="615"/>
      <c r="K15" s="615"/>
      <c r="L15" s="615"/>
      <c r="M15" s="615"/>
      <c r="N15" s="615"/>
      <c r="O15" s="615"/>
      <c r="P15" s="615"/>
      <c r="Q15" s="616"/>
      <c r="R15" s="617">
        <v>100896271</v>
      </c>
      <c r="S15" s="618"/>
      <c r="T15" s="618"/>
      <c r="U15" s="618"/>
      <c r="V15" s="618"/>
      <c r="W15" s="618"/>
      <c r="X15" s="618"/>
      <c r="Y15" s="619"/>
      <c r="Z15" s="620">
        <v>5</v>
      </c>
      <c r="AA15" s="620"/>
      <c r="AB15" s="620"/>
      <c r="AC15" s="620"/>
      <c r="AD15" s="621">
        <v>99462347</v>
      </c>
      <c r="AE15" s="621"/>
      <c r="AF15" s="621"/>
      <c r="AG15" s="621"/>
      <c r="AH15" s="621"/>
      <c r="AI15" s="621"/>
      <c r="AJ15" s="621"/>
      <c r="AK15" s="621"/>
      <c r="AL15" s="622">
        <v>7.9</v>
      </c>
      <c r="AM15" s="623"/>
      <c r="AN15" s="623"/>
      <c r="AO15" s="624"/>
      <c r="AP15" s="614" t="s">
        <v>211</v>
      </c>
      <c r="AQ15" s="615"/>
      <c r="AR15" s="615"/>
      <c r="AS15" s="615"/>
      <c r="AT15" s="615"/>
      <c r="AU15" s="615"/>
      <c r="AV15" s="615"/>
      <c r="AW15" s="615"/>
      <c r="AX15" s="615"/>
      <c r="AY15" s="615"/>
      <c r="AZ15" s="615"/>
      <c r="BA15" s="615"/>
      <c r="BB15" s="615"/>
      <c r="BC15" s="616"/>
      <c r="BD15" s="617">
        <v>231127353</v>
      </c>
      <c r="BE15" s="618"/>
      <c r="BF15" s="618"/>
      <c r="BG15" s="618"/>
      <c r="BH15" s="618"/>
      <c r="BI15" s="618"/>
      <c r="BJ15" s="618"/>
      <c r="BK15" s="619"/>
      <c r="BL15" s="620">
        <v>18.399999999999999</v>
      </c>
      <c r="BM15" s="620"/>
      <c r="BN15" s="620"/>
      <c r="BO15" s="620"/>
      <c r="BP15" s="621">
        <v>14992584</v>
      </c>
      <c r="BQ15" s="621"/>
      <c r="BR15" s="621"/>
      <c r="BS15" s="621"/>
      <c r="BT15" s="621"/>
      <c r="BU15" s="621"/>
      <c r="BV15" s="621"/>
      <c r="BW15" s="625"/>
      <c r="BY15" s="614" t="s">
        <v>212</v>
      </c>
      <c r="BZ15" s="615"/>
      <c r="CA15" s="615"/>
      <c r="CB15" s="615"/>
      <c r="CC15" s="615"/>
      <c r="CD15" s="615"/>
      <c r="CE15" s="615"/>
      <c r="CF15" s="615"/>
      <c r="CG15" s="615"/>
      <c r="CH15" s="615"/>
      <c r="CI15" s="615"/>
      <c r="CJ15" s="615"/>
      <c r="CK15" s="615"/>
      <c r="CL15" s="616"/>
      <c r="CM15" s="617" t="s">
        <v>98</v>
      </c>
      <c r="CN15" s="618"/>
      <c r="CO15" s="618"/>
      <c r="CP15" s="618"/>
      <c r="CQ15" s="618"/>
      <c r="CR15" s="618"/>
      <c r="CS15" s="618"/>
      <c r="CT15" s="619"/>
      <c r="CU15" s="620" t="s">
        <v>98</v>
      </c>
      <c r="CV15" s="620"/>
      <c r="CW15" s="620"/>
      <c r="CX15" s="620"/>
      <c r="CY15" s="626" t="s">
        <v>98</v>
      </c>
      <c r="CZ15" s="618"/>
      <c r="DA15" s="618"/>
      <c r="DB15" s="618"/>
      <c r="DC15" s="618"/>
      <c r="DD15" s="618"/>
      <c r="DE15" s="618"/>
      <c r="DF15" s="618"/>
      <c r="DG15" s="618"/>
      <c r="DH15" s="618"/>
      <c r="DI15" s="618"/>
      <c r="DJ15" s="618"/>
      <c r="DK15" s="619"/>
      <c r="DL15" s="626" t="s">
        <v>98</v>
      </c>
      <c r="DM15" s="618"/>
      <c r="DN15" s="618"/>
      <c r="DO15" s="618"/>
      <c r="DP15" s="618"/>
      <c r="DQ15" s="618"/>
      <c r="DR15" s="618"/>
      <c r="DS15" s="618"/>
      <c r="DT15" s="618"/>
      <c r="DU15" s="618"/>
      <c r="DV15" s="618"/>
      <c r="DW15" s="618"/>
      <c r="DX15" s="627"/>
    </row>
    <row r="16" spans="2:138" ht="11.25" customHeight="1" x14ac:dyDescent="0.15">
      <c r="B16" s="614" t="s">
        <v>213</v>
      </c>
      <c r="C16" s="615"/>
      <c r="D16" s="615"/>
      <c r="E16" s="615"/>
      <c r="F16" s="615"/>
      <c r="G16" s="615"/>
      <c r="H16" s="615"/>
      <c r="I16" s="615"/>
      <c r="J16" s="615"/>
      <c r="K16" s="615"/>
      <c r="L16" s="615"/>
      <c r="M16" s="615"/>
      <c r="N16" s="615"/>
      <c r="O16" s="615"/>
      <c r="P16" s="615"/>
      <c r="Q16" s="616"/>
      <c r="R16" s="617">
        <v>99462347</v>
      </c>
      <c r="S16" s="618"/>
      <c r="T16" s="618"/>
      <c r="U16" s="618"/>
      <c r="V16" s="618"/>
      <c r="W16" s="618"/>
      <c r="X16" s="618"/>
      <c r="Y16" s="619"/>
      <c r="Z16" s="622">
        <v>4.9000000000000004</v>
      </c>
      <c r="AA16" s="623"/>
      <c r="AB16" s="623"/>
      <c r="AC16" s="628"/>
      <c r="AD16" s="626">
        <v>99462347</v>
      </c>
      <c r="AE16" s="618"/>
      <c r="AF16" s="618"/>
      <c r="AG16" s="618"/>
      <c r="AH16" s="618"/>
      <c r="AI16" s="618"/>
      <c r="AJ16" s="618"/>
      <c r="AK16" s="619"/>
      <c r="AL16" s="622">
        <v>7.9</v>
      </c>
      <c r="AM16" s="623"/>
      <c r="AN16" s="623"/>
      <c r="AO16" s="624"/>
      <c r="AP16" s="614" t="s">
        <v>214</v>
      </c>
      <c r="AQ16" s="615"/>
      <c r="AR16" s="615"/>
      <c r="AS16" s="615"/>
      <c r="AT16" s="615"/>
      <c r="AU16" s="615"/>
      <c r="AV16" s="615"/>
      <c r="AW16" s="615"/>
      <c r="AX16" s="615"/>
      <c r="AY16" s="615"/>
      <c r="AZ16" s="615"/>
      <c r="BA16" s="615"/>
      <c r="BB16" s="615"/>
      <c r="BC16" s="616"/>
      <c r="BD16" s="617">
        <v>18106387</v>
      </c>
      <c r="BE16" s="618"/>
      <c r="BF16" s="618"/>
      <c r="BG16" s="618"/>
      <c r="BH16" s="618"/>
      <c r="BI16" s="618"/>
      <c r="BJ16" s="618"/>
      <c r="BK16" s="619"/>
      <c r="BL16" s="620">
        <v>1.4</v>
      </c>
      <c r="BM16" s="620"/>
      <c r="BN16" s="620"/>
      <c r="BO16" s="620"/>
      <c r="BP16" s="621" t="s">
        <v>98</v>
      </c>
      <c r="BQ16" s="621"/>
      <c r="BR16" s="621"/>
      <c r="BS16" s="621"/>
      <c r="BT16" s="621"/>
      <c r="BU16" s="621"/>
      <c r="BV16" s="621"/>
      <c r="BW16" s="625"/>
      <c r="BY16" s="614" t="s">
        <v>215</v>
      </c>
      <c r="BZ16" s="615"/>
      <c r="CA16" s="615"/>
      <c r="CB16" s="615"/>
      <c r="CC16" s="615"/>
      <c r="CD16" s="615"/>
      <c r="CE16" s="615"/>
      <c r="CF16" s="615"/>
      <c r="CG16" s="615"/>
      <c r="CH16" s="615"/>
      <c r="CI16" s="615"/>
      <c r="CJ16" s="615"/>
      <c r="CK16" s="615"/>
      <c r="CL16" s="616"/>
      <c r="CM16" s="617">
        <v>594700518</v>
      </c>
      <c r="CN16" s="618"/>
      <c r="CO16" s="618"/>
      <c r="CP16" s="618"/>
      <c r="CQ16" s="618"/>
      <c r="CR16" s="618"/>
      <c r="CS16" s="618"/>
      <c r="CT16" s="619"/>
      <c r="CU16" s="620">
        <v>29.6</v>
      </c>
      <c r="CV16" s="620"/>
      <c r="CW16" s="620"/>
      <c r="CX16" s="620"/>
      <c r="CY16" s="626">
        <v>14369185</v>
      </c>
      <c r="CZ16" s="618"/>
      <c r="DA16" s="618"/>
      <c r="DB16" s="618"/>
      <c r="DC16" s="618"/>
      <c r="DD16" s="618"/>
      <c r="DE16" s="618"/>
      <c r="DF16" s="618"/>
      <c r="DG16" s="618"/>
      <c r="DH16" s="618"/>
      <c r="DI16" s="618"/>
      <c r="DJ16" s="618"/>
      <c r="DK16" s="619"/>
      <c r="DL16" s="626">
        <v>453922162</v>
      </c>
      <c r="DM16" s="618"/>
      <c r="DN16" s="618"/>
      <c r="DO16" s="618"/>
      <c r="DP16" s="618"/>
      <c r="DQ16" s="618"/>
      <c r="DR16" s="618"/>
      <c r="DS16" s="618"/>
      <c r="DT16" s="618"/>
      <c r="DU16" s="618"/>
      <c r="DV16" s="618"/>
      <c r="DW16" s="618"/>
      <c r="DX16" s="627"/>
    </row>
    <row r="17" spans="2:128" ht="11.25" customHeight="1" x14ac:dyDescent="0.15">
      <c r="B17" s="614" t="s">
        <v>216</v>
      </c>
      <c r="C17" s="615"/>
      <c r="D17" s="615"/>
      <c r="E17" s="615"/>
      <c r="F17" s="615"/>
      <c r="G17" s="615"/>
      <c r="H17" s="615"/>
      <c r="I17" s="615"/>
      <c r="J17" s="615"/>
      <c r="K17" s="615"/>
      <c r="L17" s="615"/>
      <c r="M17" s="615"/>
      <c r="N17" s="615"/>
      <c r="O17" s="615"/>
      <c r="P17" s="615"/>
      <c r="Q17" s="616"/>
      <c r="R17" s="617">
        <v>623098</v>
      </c>
      <c r="S17" s="618"/>
      <c r="T17" s="618"/>
      <c r="U17" s="618"/>
      <c r="V17" s="618"/>
      <c r="W17" s="618"/>
      <c r="X17" s="618"/>
      <c r="Y17" s="619"/>
      <c r="Z17" s="622">
        <v>0</v>
      </c>
      <c r="AA17" s="623"/>
      <c r="AB17" s="623"/>
      <c r="AC17" s="628"/>
      <c r="AD17" s="626" t="s">
        <v>98</v>
      </c>
      <c r="AE17" s="618"/>
      <c r="AF17" s="618"/>
      <c r="AG17" s="618"/>
      <c r="AH17" s="618"/>
      <c r="AI17" s="618"/>
      <c r="AJ17" s="618"/>
      <c r="AK17" s="619"/>
      <c r="AL17" s="622" t="s">
        <v>98</v>
      </c>
      <c r="AM17" s="623"/>
      <c r="AN17" s="623"/>
      <c r="AO17" s="624"/>
      <c r="AP17" s="614" t="s">
        <v>217</v>
      </c>
      <c r="AQ17" s="615"/>
      <c r="AR17" s="615"/>
      <c r="AS17" s="615"/>
      <c r="AT17" s="615"/>
      <c r="AU17" s="615"/>
      <c r="AV17" s="615"/>
      <c r="AW17" s="615"/>
      <c r="AX17" s="615"/>
      <c r="AY17" s="615"/>
      <c r="AZ17" s="615"/>
      <c r="BA17" s="615"/>
      <c r="BB17" s="615"/>
      <c r="BC17" s="616"/>
      <c r="BD17" s="617">
        <v>213020966</v>
      </c>
      <c r="BE17" s="618"/>
      <c r="BF17" s="618"/>
      <c r="BG17" s="618"/>
      <c r="BH17" s="618"/>
      <c r="BI17" s="618"/>
      <c r="BJ17" s="618"/>
      <c r="BK17" s="619"/>
      <c r="BL17" s="620">
        <v>17</v>
      </c>
      <c r="BM17" s="620"/>
      <c r="BN17" s="620"/>
      <c r="BO17" s="620"/>
      <c r="BP17" s="621">
        <v>14992584</v>
      </c>
      <c r="BQ17" s="621"/>
      <c r="BR17" s="621"/>
      <c r="BS17" s="621"/>
      <c r="BT17" s="621"/>
      <c r="BU17" s="621"/>
      <c r="BV17" s="621"/>
      <c r="BW17" s="625"/>
      <c r="BY17" s="614" t="s">
        <v>218</v>
      </c>
      <c r="BZ17" s="615"/>
      <c r="CA17" s="615"/>
      <c r="CB17" s="615"/>
      <c r="CC17" s="615"/>
      <c r="CD17" s="615"/>
      <c r="CE17" s="615"/>
      <c r="CF17" s="615"/>
      <c r="CG17" s="615"/>
      <c r="CH17" s="615"/>
      <c r="CI17" s="615"/>
      <c r="CJ17" s="615"/>
      <c r="CK17" s="615"/>
      <c r="CL17" s="616"/>
      <c r="CM17" s="617">
        <v>440276</v>
      </c>
      <c r="CN17" s="618"/>
      <c r="CO17" s="618"/>
      <c r="CP17" s="618"/>
      <c r="CQ17" s="618"/>
      <c r="CR17" s="618"/>
      <c r="CS17" s="618"/>
      <c r="CT17" s="619"/>
      <c r="CU17" s="620">
        <v>0</v>
      </c>
      <c r="CV17" s="620"/>
      <c r="CW17" s="620"/>
      <c r="CX17" s="620"/>
      <c r="CY17" s="626" t="s">
        <v>98</v>
      </c>
      <c r="CZ17" s="618"/>
      <c r="DA17" s="618"/>
      <c r="DB17" s="618"/>
      <c r="DC17" s="618"/>
      <c r="DD17" s="618"/>
      <c r="DE17" s="618"/>
      <c r="DF17" s="618"/>
      <c r="DG17" s="618"/>
      <c r="DH17" s="618"/>
      <c r="DI17" s="618"/>
      <c r="DJ17" s="618"/>
      <c r="DK17" s="619"/>
      <c r="DL17" s="626">
        <v>334</v>
      </c>
      <c r="DM17" s="618"/>
      <c r="DN17" s="618"/>
      <c r="DO17" s="618"/>
      <c r="DP17" s="618"/>
      <c r="DQ17" s="618"/>
      <c r="DR17" s="618"/>
      <c r="DS17" s="618"/>
      <c r="DT17" s="618"/>
      <c r="DU17" s="618"/>
      <c r="DV17" s="618"/>
      <c r="DW17" s="618"/>
      <c r="DX17" s="627"/>
    </row>
    <row r="18" spans="2:128" ht="11.25" customHeight="1" x14ac:dyDescent="0.15">
      <c r="B18" s="614" t="s">
        <v>219</v>
      </c>
      <c r="C18" s="615"/>
      <c r="D18" s="615"/>
      <c r="E18" s="615"/>
      <c r="F18" s="615"/>
      <c r="G18" s="615"/>
      <c r="H18" s="615"/>
      <c r="I18" s="615"/>
      <c r="J18" s="615"/>
      <c r="K18" s="615"/>
      <c r="L18" s="615"/>
      <c r="M18" s="615"/>
      <c r="N18" s="615"/>
      <c r="O18" s="615"/>
      <c r="P18" s="615"/>
      <c r="Q18" s="616"/>
      <c r="R18" s="617">
        <v>810826</v>
      </c>
      <c r="S18" s="618"/>
      <c r="T18" s="618"/>
      <c r="U18" s="618"/>
      <c r="V18" s="618"/>
      <c r="W18" s="618"/>
      <c r="X18" s="618"/>
      <c r="Y18" s="619"/>
      <c r="Z18" s="622">
        <v>0</v>
      </c>
      <c r="AA18" s="623"/>
      <c r="AB18" s="623"/>
      <c r="AC18" s="628"/>
      <c r="AD18" s="626" t="s">
        <v>98</v>
      </c>
      <c r="AE18" s="618"/>
      <c r="AF18" s="618"/>
      <c r="AG18" s="618"/>
      <c r="AH18" s="618"/>
      <c r="AI18" s="618"/>
      <c r="AJ18" s="618"/>
      <c r="AK18" s="619"/>
      <c r="AL18" s="622" t="s">
        <v>98</v>
      </c>
      <c r="AM18" s="623"/>
      <c r="AN18" s="623"/>
      <c r="AO18" s="624"/>
      <c r="AP18" s="614" t="s">
        <v>220</v>
      </c>
      <c r="AQ18" s="615"/>
      <c r="AR18" s="615"/>
      <c r="AS18" s="615"/>
      <c r="AT18" s="615"/>
      <c r="AU18" s="615"/>
      <c r="AV18" s="615"/>
      <c r="AW18" s="615"/>
      <c r="AX18" s="615"/>
      <c r="AY18" s="615"/>
      <c r="AZ18" s="615"/>
      <c r="BA18" s="615"/>
      <c r="BB18" s="615"/>
      <c r="BC18" s="616"/>
      <c r="BD18" s="617">
        <v>317670085</v>
      </c>
      <c r="BE18" s="618"/>
      <c r="BF18" s="618"/>
      <c r="BG18" s="618"/>
      <c r="BH18" s="618"/>
      <c r="BI18" s="618"/>
      <c r="BJ18" s="618"/>
      <c r="BK18" s="619"/>
      <c r="BL18" s="620">
        <v>25.3</v>
      </c>
      <c r="BM18" s="620"/>
      <c r="BN18" s="620"/>
      <c r="BO18" s="620"/>
      <c r="BP18" s="621" t="s">
        <v>98</v>
      </c>
      <c r="BQ18" s="621"/>
      <c r="BR18" s="621"/>
      <c r="BS18" s="621"/>
      <c r="BT18" s="621"/>
      <c r="BU18" s="621"/>
      <c r="BV18" s="621"/>
      <c r="BW18" s="625"/>
      <c r="BY18" s="614" t="s">
        <v>221</v>
      </c>
      <c r="BZ18" s="615"/>
      <c r="CA18" s="615"/>
      <c r="CB18" s="615"/>
      <c r="CC18" s="615"/>
      <c r="CD18" s="615"/>
      <c r="CE18" s="615"/>
      <c r="CF18" s="615"/>
      <c r="CG18" s="615"/>
      <c r="CH18" s="615"/>
      <c r="CI18" s="615"/>
      <c r="CJ18" s="615"/>
      <c r="CK18" s="615"/>
      <c r="CL18" s="616"/>
      <c r="CM18" s="617">
        <v>301937732</v>
      </c>
      <c r="CN18" s="618"/>
      <c r="CO18" s="618"/>
      <c r="CP18" s="618"/>
      <c r="CQ18" s="618"/>
      <c r="CR18" s="618"/>
      <c r="CS18" s="618"/>
      <c r="CT18" s="619"/>
      <c r="CU18" s="620">
        <v>15</v>
      </c>
      <c r="CV18" s="620"/>
      <c r="CW18" s="620"/>
      <c r="CX18" s="620"/>
      <c r="CY18" s="626" t="s">
        <v>98</v>
      </c>
      <c r="CZ18" s="618"/>
      <c r="DA18" s="618"/>
      <c r="DB18" s="618"/>
      <c r="DC18" s="618"/>
      <c r="DD18" s="618"/>
      <c r="DE18" s="618"/>
      <c r="DF18" s="618"/>
      <c r="DG18" s="618"/>
      <c r="DH18" s="618"/>
      <c r="DI18" s="618"/>
      <c r="DJ18" s="618"/>
      <c r="DK18" s="619"/>
      <c r="DL18" s="626">
        <v>293661353</v>
      </c>
      <c r="DM18" s="618"/>
      <c r="DN18" s="618"/>
      <c r="DO18" s="618"/>
      <c r="DP18" s="618"/>
      <c r="DQ18" s="618"/>
      <c r="DR18" s="618"/>
      <c r="DS18" s="618"/>
      <c r="DT18" s="618"/>
      <c r="DU18" s="618"/>
      <c r="DV18" s="618"/>
      <c r="DW18" s="618"/>
      <c r="DX18" s="627"/>
    </row>
    <row r="19" spans="2:128" ht="11.25" customHeight="1" x14ac:dyDescent="0.15">
      <c r="B19" s="614" t="s">
        <v>222</v>
      </c>
      <c r="C19" s="615"/>
      <c r="D19" s="615"/>
      <c r="E19" s="615"/>
      <c r="F19" s="615"/>
      <c r="G19" s="615"/>
      <c r="H19" s="615"/>
      <c r="I19" s="615"/>
      <c r="J19" s="615"/>
      <c r="K19" s="615"/>
      <c r="L19" s="615"/>
      <c r="M19" s="615"/>
      <c r="N19" s="615"/>
      <c r="O19" s="615"/>
      <c r="P19" s="615"/>
      <c r="Q19" s="616"/>
      <c r="R19" s="617">
        <v>1497101852</v>
      </c>
      <c r="S19" s="618"/>
      <c r="T19" s="618"/>
      <c r="U19" s="618"/>
      <c r="V19" s="618"/>
      <c r="W19" s="618"/>
      <c r="X19" s="618"/>
      <c r="Y19" s="619"/>
      <c r="Z19" s="622">
        <v>73.8</v>
      </c>
      <c r="AA19" s="623"/>
      <c r="AB19" s="623"/>
      <c r="AC19" s="628"/>
      <c r="AD19" s="626">
        <v>1260227558</v>
      </c>
      <c r="AE19" s="618"/>
      <c r="AF19" s="618"/>
      <c r="AG19" s="618"/>
      <c r="AH19" s="618"/>
      <c r="AI19" s="618"/>
      <c r="AJ19" s="618"/>
      <c r="AK19" s="619"/>
      <c r="AL19" s="622">
        <v>99.7</v>
      </c>
      <c r="AM19" s="623"/>
      <c r="AN19" s="623"/>
      <c r="AO19" s="624"/>
      <c r="AP19" s="614" t="s">
        <v>223</v>
      </c>
      <c r="AQ19" s="615"/>
      <c r="AR19" s="615"/>
      <c r="AS19" s="615"/>
      <c r="AT19" s="615"/>
      <c r="AU19" s="615"/>
      <c r="AV19" s="615"/>
      <c r="AW19" s="615"/>
      <c r="AX19" s="615"/>
      <c r="AY19" s="615"/>
      <c r="AZ19" s="615"/>
      <c r="BA19" s="615"/>
      <c r="BB19" s="615"/>
      <c r="BC19" s="616"/>
      <c r="BD19" s="617">
        <v>25026889</v>
      </c>
      <c r="BE19" s="618"/>
      <c r="BF19" s="618"/>
      <c r="BG19" s="618"/>
      <c r="BH19" s="618"/>
      <c r="BI19" s="618"/>
      <c r="BJ19" s="618"/>
      <c r="BK19" s="619"/>
      <c r="BL19" s="620">
        <v>2</v>
      </c>
      <c r="BM19" s="620"/>
      <c r="BN19" s="620"/>
      <c r="BO19" s="620"/>
      <c r="BP19" s="621" t="s">
        <v>98</v>
      </c>
      <c r="BQ19" s="621"/>
      <c r="BR19" s="621"/>
      <c r="BS19" s="621"/>
      <c r="BT19" s="621"/>
      <c r="BU19" s="621"/>
      <c r="BV19" s="621"/>
      <c r="BW19" s="625"/>
      <c r="BY19" s="614" t="s">
        <v>224</v>
      </c>
      <c r="BZ19" s="615"/>
      <c r="CA19" s="615"/>
      <c r="CB19" s="615"/>
      <c r="CC19" s="615"/>
      <c r="CD19" s="615"/>
      <c r="CE19" s="615"/>
      <c r="CF19" s="615"/>
      <c r="CG19" s="615"/>
      <c r="CH19" s="615"/>
      <c r="CI19" s="615"/>
      <c r="CJ19" s="615"/>
      <c r="CK19" s="615"/>
      <c r="CL19" s="616"/>
      <c r="CM19" s="617" t="s">
        <v>98</v>
      </c>
      <c r="CN19" s="618"/>
      <c r="CO19" s="618"/>
      <c r="CP19" s="618"/>
      <c r="CQ19" s="618"/>
      <c r="CR19" s="618"/>
      <c r="CS19" s="618"/>
      <c r="CT19" s="619"/>
      <c r="CU19" s="620" t="s">
        <v>98</v>
      </c>
      <c r="CV19" s="620"/>
      <c r="CW19" s="620"/>
      <c r="CX19" s="620"/>
      <c r="CY19" s="626" t="s">
        <v>98</v>
      </c>
      <c r="CZ19" s="618"/>
      <c r="DA19" s="618"/>
      <c r="DB19" s="618"/>
      <c r="DC19" s="618"/>
      <c r="DD19" s="618"/>
      <c r="DE19" s="618"/>
      <c r="DF19" s="618"/>
      <c r="DG19" s="618"/>
      <c r="DH19" s="618"/>
      <c r="DI19" s="618"/>
      <c r="DJ19" s="618"/>
      <c r="DK19" s="619"/>
      <c r="DL19" s="626" t="s">
        <v>98</v>
      </c>
      <c r="DM19" s="618"/>
      <c r="DN19" s="618"/>
      <c r="DO19" s="618"/>
      <c r="DP19" s="618"/>
      <c r="DQ19" s="618"/>
      <c r="DR19" s="618"/>
      <c r="DS19" s="618"/>
      <c r="DT19" s="618"/>
      <c r="DU19" s="618"/>
      <c r="DV19" s="618"/>
      <c r="DW19" s="618"/>
      <c r="DX19" s="627"/>
    </row>
    <row r="20" spans="2:128" ht="11.25" customHeight="1" x14ac:dyDescent="0.15">
      <c r="B20" s="614" t="s">
        <v>225</v>
      </c>
      <c r="C20" s="615"/>
      <c r="D20" s="615"/>
      <c r="E20" s="615"/>
      <c r="F20" s="615"/>
      <c r="G20" s="615"/>
      <c r="H20" s="615"/>
      <c r="I20" s="615"/>
      <c r="J20" s="615"/>
      <c r="K20" s="615"/>
      <c r="L20" s="615"/>
      <c r="M20" s="615"/>
      <c r="N20" s="615"/>
      <c r="O20" s="615"/>
      <c r="P20" s="615"/>
      <c r="Q20" s="616"/>
      <c r="R20" s="617">
        <v>1461269</v>
      </c>
      <c r="S20" s="618"/>
      <c r="T20" s="618"/>
      <c r="U20" s="618"/>
      <c r="V20" s="618"/>
      <c r="W20" s="618"/>
      <c r="X20" s="618"/>
      <c r="Y20" s="619"/>
      <c r="Z20" s="622">
        <v>0.1</v>
      </c>
      <c r="AA20" s="623"/>
      <c r="AB20" s="623"/>
      <c r="AC20" s="628"/>
      <c r="AD20" s="626">
        <v>1461269</v>
      </c>
      <c r="AE20" s="618"/>
      <c r="AF20" s="618"/>
      <c r="AG20" s="618"/>
      <c r="AH20" s="618"/>
      <c r="AI20" s="618"/>
      <c r="AJ20" s="618"/>
      <c r="AK20" s="619"/>
      <c r="AL20" s="622">
        <v>0.1</v>
      </c>
      <c r="AM20" s="623"/>
      <c r="AN20" s="623"/>
      <c r="AO20" s="624"/>
      <c r="AP20" s="629" t="s">
        <v>226</v>
      </c>
      <c r="AQ20" s="630"/>
      <c r="AR20" s="630"/>
      <c r="AS20" s="630"/>
      <c r="AT20" s="630"/>
      <c r="AU20" s="630"/>
      <c r="AV20" s="630"/>
      <c r="AW20" s="630"/>
      <c r="AX20" s="630"/>
      <c r="AY20" s="630"/>
      <c r="AZ20" s="630"/>
      <c r="BA20" s="630"/>
      <c r="BB20" s="630"/>
      <c r="BC20" s="631"/>
      <c r="BD20" s="617">
        <v>9658409</v>
      </c>
      <c r="BE20" s="618"/>
      <c r="BF20" s="618"/>
      <c r="BG20" s="618"/>
      <c r="BH20" s="618"/>
      <c r="BI20" s="618"/>
      <c r="BJ20" s="618"/>
      <c r="BK20" s="619"/>
      <c r="BL20" s="620">
        <v>0.8</v>
      </c>
      <c r="BM20" s="620"/>
      <c r="BN20" s="620"/>
      <c r="BO20" s="620"/>
      <c r="BP20" s="621" t="s">
        <v>98</v>
      </c>
      <c r="BQ20" s="621"/>
      <c r="BR20" s="621"/>
      <c r="BS20" s="621"/>
      <c r="BT20" s="621"/>
      <c r="BU20" s="621"/>
      <c r="BV20" s="621"/>
      <c r="BW20" s="625"/>
      <c r="BY20" s="629" t="s">
        <v>227</v>
      </c>
      <c r="BZ20" s="630"/>
      <c r="CA20" s="630"/>
      <c r="CB20" s="630"/>
      <c r="CC20" s="630"/>
      <c r="CD20" s="630"/>
      <c r="CE20" s="630"/>
      <c r="CF20" s="630"/>
      <c r="CG20" s="630"/>
      <c r="CH20" s="630"/>
      <c r="CI20" s="630"/>
      <c r="CJ20" s="630"/>
      <c r="CK20" s="630"/>
      <c r="CL20" s="631"/>
      <c r="CM20" s="617" t="s">
        <v>98</v>
      </c>
      <c r="CN20" s="618"/>
      <c r="CO20" s="618"/>
      <c r="CP20" s="618"/>
      <c r="CQ20" s="618"/>
      <c r="CR20" s="618"/>
      <c r="CS20" s="618"/>
      <c r="CT20" s="619"/>
      <c r="CU20" s="620" t="s">
        <v>98</v>
      </c>
      <c r="CV20" s="620"/>
      <c r="CW20" s="620"/>
      <c r="CX20" s="620"/>
      <c r="CY20" s="626" t="s">
        <v>98</v>
      </c>
      <c r="CZ20" s="618"/>
      <c r="DA20" s="618"/>
      <c r="DB20" s="618"/>
      <c r="DC20" s="618"/>
      <c r="DD20" s="618"/>
      <c r="DE20" s="618"/>
      <c r="DF20" s="618"/>
      <c r="DG20" s="618"/>
      <c r="DH20" s="618"/>
      <c r="DI20" s="618"/>
      <c r="DJ20" s="618"/>
      <c r="DK20" s="619"/>
      <c r="DL20" s="626" t="s">
        <v>98</v>
      </c>
      <c r="DM20" s="618"/>
      <c r="DN20" s="618"/>
      <c r="DO20" s="618"/>
      <c r="DP20" s="618"/>
      <c r="DQ20" s="618"/>
      <c r="DR20" s="618"/>
      <c r="DS20" s="618"/>
      <c r="DT20" s="618"/>
      <c r="DU20" s="618"/>
      <c r="DV20" s="618"/>
      <c r="DW20" s="618"/>
      <c r="DX20" s="627"/>
    </row>
    <row r="21" spans="2:128" ht="11.25" customHeight="1" x14ac:dyDescent="0.15">
      <c r="B21" s="614" t="s">
        <v>228</v>
      </c>
      <c r="C21" s="615"/>
      <c r="D21" s="615"/>
      <c r="E21" s="615"/>
      <c r="F21" s="615"/>
      <c r="G21" s="615"/>
      <c r="H21" s="615"/>
      <c r="I21" s="615"/>
      <c r="J21" s="615"/>
      <c r="K21" s="615"/>
      <c r="L21" s="615"/>
      <c r="M21" s="615"/>
      <c r="N21" s="615"/>
      <c r="O21" s="615"/>
      <c r="P21" s="615"/>
      <c r="Q21" s="616"/>
      <c r="R21" s="617">
        <v>3063877</v>
      </c>
      <c r="S21" s="618"/>
      <c r="T21" s="618"/>
      <c r="U21" s="618"/>
      <c r="V21" s="618"/>
      <c r="W21" s="618"/>
      <c r="X21" s="618"/>
      <c r="Y21" s="619"/>
      <c r="Z21" s="622">
        <v>0.2</v>
      </c>
      <c r="AA21" s="623"/>
      <c r="AB21" s="623"/>
      <c r="AC21" s="628"/>
      <c r="AD21" s="626" t="s">
        <v>98</v>
      </c>
      <c r="AE21" s="618"/>
      <c r="AF21" s="618"/>
      <c r="AG21" s="618"/>
      <c r="AH21" s="618"/>
      <c r="AI21" s="618"/>
      <c r="AJ21" s="618"/>
      <c r="AK21" s="619"/>
      <c r="AL21" s="622" t="s">
        <v>98</v>
      </c>
      <c r="AM21" s="623"/>
      <c r="AN21" s="623"/>
      <c r="AO21" s="624"/>
      <c r="AP21" s="629" t="s">
        <v>229</v>
      </c>
      <c r="AQ21" s="630"/>
      <c r="AR21" s="630"/>
      <c r="AS21" s="630"/>
      <c r="AT21" s="630"/>
      <c r="AU21" s="630"/>
      <c r="AV21" s="630"/>
      <c r="AW21" s="630"/>
      <c r="AX21" s="630"/>
      <c r="AY21" s="630"/>
      <c r="AZ21" s="630"/>
      <c r="BA21" s="630"/>
      <c r="BB21" s="630"/>
      <c r="BC21" s="631"/>
      <c r="BD21" s="617">
        <v>1597305</v>
      </c>
      <c r="BE21" s="618"/>
      <c r="BF21" s="618"/>
      <c r="BG21" s="618"/>
      <c r="BH21" s="618"/>
      <c r="BI21" s="618"/>
      <c r="BJ21" s="618"/>
      <c r="BK21" s="619"/>
      <c r="BL21" s="620">
        <v>0.1</v>
      </c>
      <c r="BM21" s="620"/>
      <c r="BN21" s="620"/>
      <c r="BO21" s="620"/>
      <c r="BP21" s="621" t="s">
        <v>98</v>
      </c>
      <c r="BQ21" s="621"/>
      <c r="BR21" s="621"/>
      <c r="BS21" s="621"/>
      <c r="BT21" s="621"/>
      <c r="BU21" s="621"/>
      <c r="BV21" s="621"/>
      <c r="BW21" s="625"/>
      <c r="BY21" s="629" t="s">
        <v>230</v>
      </c>
      <c r="BZ21" s="630"/>
      <c r="CA21" s="630"/>
      <c r="CB21" s="630"/>
      <c r="CC21" s="630"/>
      <c r="CD21" s="630"/>
      <c r="CE21" s="630"/>
      <c r="CF21" s="630"/>
      <c r="CG21" s="630"/>
      <c r="CH21" s="630"/>
      <c r="CI21" s="630"/>
      <c r="CJ21" s="630"/>
      <c r="CK21" s="630"/>
      <c r="CL21" s="631"/>
      <c r="CM21" s="617">
        <v>2561170</v>
      </c>
      <c r="CN21" s="618"/>
      <c r="CO21" s="618"/>
      <c r="CP21" s="618"/>
      <c r="CQ21" s="618"/>
      <c r="CR21" s="618"/>
      <c r="CS21" s="618"/>
      <c r="CT21" s="619"/>
      <c r="CU21" s="620">
        <v>0.1</v>
      </c>
      <c r="CV21" s="620"/>
      <c r="CW21" s="620"/>
      <c r="CX21" s="620"/>
      <c r="CY21" s="626" t="s">
        <v>98</v>
      </c>
      <c r="CZ21" s="618"/>
      <c r="DA21" s="618"/>
      <c r="DB21" s="618"/>
      <c r="DC21" s="618"/>
      <c r="DD21" s="618"/>
      <c r="DE21" s="618"/>
      <c r="DF21" s="618"/>
      <c r="DG21" s="618"/>
      <c r="DH21" s="618"/>
      <c r="DI21" s="618"/>
      <c r="DJ21" s="618"/>
      <c r="DK21" s="619"/>
      <c r="DL21" s="626">
        <v>2561170</v>
      </c>
      <c r="DM21" s="618"/>
      <c r="DN21" s="618"/>
      <c r="DO21" s="618"/>
      <c r="DP21" s="618"/>
      <c r="DQ21" s="618"/>
      <c r="DR21" s="618"/>
      <c r="DS21" s="618"/>
      <c r="DT21" s="618"/>
      <c r="DU21" s="618"/>
      <c r="DV21" s="618"/>
      <c r="DW21" s="618"/>
      <c r="DX21" s="627"/>
    </row>
    <row r="22" spans="2:128" ht="11.25" customHeight="1" x14ac:dyDescent="0.15">
      <c r="B22" s="614" t="s">
        <v>231</v>
      </c>
      <c r="C22" s="615"/>
      <c r="D22" s="615"/>
      <c r="E22" s="615"/>
      <c r="F22" s="615"/>
      <c r="G22" s="615"/>
      <c r="H22" s="615"/>
      <c r="I22" s="615"/>
      <c r="J22" s="615"/>
      <c r="K22" s="615"/>
      <c r="L22" s="615"/>
      <c r="M22" s="615"/>
      <c r="N22" s="615"/>
      <c r="O22" s="615"/>
      <c r="P22" s="615"/>
      <c r="Q22" s="616"/>
      <c r="R22" s="617">
        <v>25862716</v>
      </c>
      <c r="S22" s="618"/>
      <c r="T22" s="618"/>
      <c r="U22" s="618"/>
      <c r="V22" s="618"/>
      <c r="W22" s="618"/>
      <c r="X22" s="618"/>
      <c r="Y22" s="619"/>
      <c r="Z22" s="622">
        <v>1.3</v>
      </c>
      <c r="AA22" s="623"/>
      <c r="AB22" s="623"/>
      <c r="AC22" s="628"/>
      <c r="AD22" s="626">
        <v>1887652</v>
      </c>
      <c r="AE22" s="618"/>
      <c r="AF22" s="618"/>
      <c r="AG22" s="618"/>
      <c r="AH22" s="618"/>
      <c r="AI22" s="618"/>
      <c r="AJ22" s="618"/>
      <c r="AK22" s="619"/>
      <c r="AL22" s="622">
        <v>0.1</v>
      </c>
      <c r="AM22" s="623"/>
      <c r="AN22" s="623"/>
      <c r="AO22" s="624"/>
      <c r="AP22" s="629" t="s">
        <v>232</v>
      </c>
      <c r="AQ22" s="630"/>
      <c r="AR22" s="630"/>
      <c r="AS22" s="630"/>
      <c r="AT22" s="630"/>
      <c r="AU22" s="630"/>
      <c r="AV22" s="630"/>
      <c r="AW22" s="630"/>
      <c r="AX22" s="630"/>
      <c r="AY22" s="630"/>
      <c r="AZ22" s="630"/>
      <c r="BA22" s="630"/>
      <c r="BB22" s="630"/>
      <c r="BC22" s="631"/>
      <c r="BD22" s="617">
        <v>9213889</v>
      </c>
      <c r="BE22" s="618"/>
      <c r="BF22" s="618"/>
      <c r="BG22" s="618"/>
      <c r="BH22" s="618"/>
      <c r="BI22" s="618"/>
      <c r="BJ22" s="618"/>
      <c r="BK22" s="619"/>
      <c r="BL22" s="620">
        <v>0.7</v>
      </c>
      <c r="BM22" s="620"/>
      <c r="BN22" s="620"/>
      <c r="BO22" s="620"/>
      <c r="BP22" s="621" t="s">
        <v>98</v>
      </c>
      <c r="BQ22" s="621"/>
      <c r="BR22" s="621"/>
      <c r="BS22" s="621"/>
      <c r="BT22" s="621"/>
      <c r="BU22" s="621"/>
      <c r="BV22" s="621"/>
      <c r="BW22" s="625"/>
      <c r="BY22" s="629" t="s">
        <v>233</v>
      </c>
      <c r="BZ22" s="630"/>
      <c r="CA22" s="630"/>
      <c r="CB22" s="630"/>
      <c r="CC22" s="630"/>
      <c r="CD22" s="630"/>
      <c r="CE22" s="630"/>
      <c r="CF22" s="630"/>
      <c r="CG22" s="630"/>
      <c r="CH22" s="630"/>
      <c r="CI22" s="630"/>
      <c r="CJ22" s="630"/>
      <c r="CK22" s="630"/>
      <c r="CL22" s="631"/>
      <c r="CM22" s="617">
        <v>9940067</v>
      </c>
      <c r="CN22" s="618"/>
      <c r="CO22" s="618"/>
      <c r="CP22" s="618"/>
      <c r="CQ22" s="618"/>
      <c r="CR22" s="618"/>
      <c r="CS22" s="618"/>
      <c r="CT22" s="619"/>
      <c r="CU22" s="620">
        <v>0.5</v>
      </c>
      <c r="CV22" s="620"/>
      <c r="CW22" s="620"/>
      <c r="CX22" s="620"/>
      <c r="CY22" s="626" t="s">
        <v>98</v>
      </c>
      <c r="CZ22" s="618"/>
      <c r="DA22" s="618"/>
      <c r="DB22" s="618"/>
      <c r="DC22" s="618"/>
      <c r="DD22" s="618"/>
      <c r="DE22" s="618"/>
      <c r="DF22" s="618"/>
      <c r="DG22" s="618"/>
      <c r="DH22" s="618"/>
      <c r="DI22" s="618"/>
      <c r="DJ22" s="618"/>
      <c r="DK22" s="619"/>
      <c r="DL22" s="626">
        <v>9940067</v>
      </c>
      <c r="DM22" s="618"/>
      <c r="DN22" s="618"/>
      <c r="DO22" s="618"/>
      <c r="DP22" s="618"/>
      <c r="DQ22" s="618"/>
      <c r="DR22" s="618"/>
      <c r="DS22" s="618"/>
      <c r="DT22" s="618"/>
      <c r="DU22" s="618"/>
      <c r="DV22" s="618"/>
      <c r="DW22" s="618"/>
      <c r="DX22" s="627"/>
    </row>
    <row r="23" spans="2:128" ht="11.25" customHeight="1" x14ac:dyDescent="0.15">
      <c r="B23" s="614" t="s">
        <v>234</v>
      </c>
      <c r="C23" s="615"/>
      <c r="D23" s="615"/>
      <c r="E23" s="615"/>
      <c r="F23" s="615"/>
      <c r="G23" s="615"/>
      <c r="H23" s="615"/>
      <c r="I23" s="615"/>
      <c r="J23" s="615"/>
      <c r="K23" s="615"/>
      <c r="L23" s="615"/>
      <c r="M23" s="615"/>
      <c r="N23" s="615"/>
      <c r="O23" s="615"/>
      <c r="P23" s="615"/>
      <c r="Q23" s="616"/>
      <c r="R23" s="617">
        <v>13115333</v>
      </c>
      <c r="S23" s="618"/>
      <c r="T23" s="618"/>
      <c r="U23" s="618"/>
      <c r="V23" s="618"/>
      <c r="W23" s="618"/>
      <c r="X23" s="618"/>
      <c r="Y23" s="619"/>
      <c r="Z23" s="622">
        <v>0.6</v>
      </c>
      <c r="AA23" s="623"/>
      <c r="AB23" s="623"/>
      <c r="AC23" s="628"/>
      <c r="AD23" s="626" t="s">
        <v>98</v>
      </c>
      <c r="AE23" s="618"/>
      <c r="AF23" s="618"/>
      <c r="AG23" s="618"/>
      <c r="AH23" s="618"/>
      <c r="AI23" s="618"/>
      <c r="AJ23" s="618"/>
      <c r="AK23" s="619"/>
      <c r="AL23" s="622" t="s">
        <v>98</v>
      </c>
      <c r="AM23" s="623"/>
      <c r="AN23" s="623"/>
      <c r="AO23" s="624"/>
      <c r="AP23" s="629" t="s">
        <v>235</v>
      </c>
      <c r="AQ23" s="630"/>
      <c r="AR23" s="630"/>
      <c r="AS23" s="630"/>
      <c r="AT23" s="630"/>
      <c r="AU23" s="630"/>
      <c r="AV23" s="630"/>
      <c r="AW23" s="630"/>
      <c r="AX23" s="630"/>
      <c r="AY23" s="630"/>
      <c r="AZ23" s="630"/>
      <c r="BA23" s="630"/>
      <c r="BB23" s="630"/>
      <c r="BC23" s="631"/>
      <c r="BD23" s="617">
        <v>39201855</v>
      </c>
      <c r="BE23" s="618"/>
      <c r="BF23" s="618"/>
      <c r="BG23" s="618"/>
      <c r="BH23" s="618"/>
      <c r="BI23" s="618"/>
      <c r="BJ23" s="618"/>
      <c r="BK23" s="619"/>
      <c r="BL23" s="620">
        <v>3.1</v>
      </c>
      <c r="BM23" s="620"/>
      <c r="BN23" s="620"/>
      <c r="BO23" s="620"/>
      <c r="BP23" s="621" t="s">
        <v>98</v>
      </c>
      <c r="BQ23" s="621"/>
      <c r="BR23" s="621"/>
      <c r="BS23" s="621"/>
      <c r="BT23" s="621"/>
      <c r="BU23" s="621"/>
      <c r="BV23" s="621"/>
      <c r="BW23" s="625"/>
      <c r="BY23" s="629" t="s">
        <v>236</v>
      </c>
      <c r="BZ23" s="630"/>
      <c r="CA23" s="630"/>
      <c r="CB23" s="630"/>
      <c r="CC23" s="630"/>
      <c r="CD23" s="630"/>
      <c r="CE23" s="630"/>
      <c r="CF23" s="630"/>
      <c r="CG23" s="630"/>
      <c r="CH23" s="630"/>
      <c r="CI23" s="630"/>
      <c r="CJ23" s="630"/>
      <c r="CK23" s="630"/>
      <c r="CL23" s="631"/>
      <c r="CM23" s="617">
        <v>10708953</v>
      </c>
      <c r="CN23" s="618"/>
      <c r="CO23" s="618"/>
      <c r="CP23" s="618"/>
      <c r="CQ23" s="618"/>
      <c r="CR23" s="618"/>
      <c r="CS23" s="618"/>
      <c r="CT23" s="619"/>
      <c r="CU23" s="620">
        <v>0.5</v>
      </c>
      <c r="CV23" s="620"/>
      <c r="CW23" s="620"/>
      <c r="CX23" s="620"/>
      <c r="CY23" s="626" t="s">
        <v>98</v>
      </c>
      <c r="CZ23" s="618"/>
      <c r="DA23" s="618"/>
      <c r="DB23" s="618"/>
      <c r="DC23" s="618"/>
      <c r="DD23" s="618"/>
      <c r="DE23" s="618"/>
      <c r="DF23" s="618"/>
      <c r="DG23" s="618"/>
      <c r="DH23" s="618"/>
      <c r="DI23" s="618"/>
      <c r="DJ23" s="618"/>
      <c r="DK23" s="619"/>
      <c r="DL23" s="626">
        <v>10708953</v>
      </c>
      <c r="DM23" s="618"/>
      <c r="DN23" s="618"/>
      <c r="DO23" s="618"/>
      <c r="DP23" s="618"/>
      <c r="DQ23" s="618"/>
      <c r="DR23" s="618"/>
      <c r="DS23" s="618"/>
      <c r="DT23" s="618"/>
      <c r="DU23" s="618"/>
      <c r="DV23" s="618"/>
      <c r="DW23" s="618"/>
      <c r="DX23" s="627"/>
    </row>
    <row r="24" spans="2:128" ht="11.25" customHeight="1" x14ac:dyDescent="0.15">
      <c r="B24" s="614" t="s">
        <v>237</v>
      </c>
      <c r="C24" s="615"/>
      <c r="D24" s="615"/>
      <c r="E24" s="615"/>
      <c r="F24" s="615"/>
      <c r="G24" s="615"/>
      <c r="H24" s="615"/>
      <c r="I24" s="615"/>
      <c r="J24" s="615"/>
      <c r="K24" s="615"/>
      <c r="L24" s="615"/>
      <c r="M24" s="615"/>
      <c r="N24" s="615"/>
      <c r="O24" s="615"/>
      <c r="P24" s="615"/>
      <c r="Q24" s="616"/>
      <c r="R24" s="617">
        <v>178107853</v>
      </c>
      <c r="S24" s="618"/>
      <c r="T24" s="618"/>
      <c r="U24" s="618"/>
      <c r="V24" s="618"/>
      <c r="W24" s="618"/>
      <c r="X24" s="618"/>
      <c r="Y24" s="619"/>
      <c r="Z24" s="622">
        <v>8.8000000000000007</v>
      </c>
      <c r="AA24" s="623"/>
      <c r="AB24" s="623"/>
      <c r="AC24" s="628"/>
      <c r="AD24" s="626" t="s">
        <v>98</v>
      </c>
      <c r="AE24" s="618"/>
      <c r="AF24" s="618"/>
      <c r="AG24" s="618"/>
      <c r="AH24" s="618"/>
      <c r="AI24" s="618"/>
      <c r="AJ24" s="618"/>
      <c r="AK24" s="619"/>
      <c r="AL24" s="622" t="s">
        <v>98</v>
      </c>
      <c r="AM24" s="623"/>
      <c r="AN24" s="623"/>
      <c r="AO24" s="624"/>
      <c r="AP24" s="629" t="s">
        <v>238</v>
      </c>
      <c r="AQ24" s="630"/>
      <c r="AR24" s="630"/>
      <c r="AS24" s="630"/>
      <c r="AT24" s="630"/>
      <c r="AU24" s="630"/>
      <c r="AV24" s="630"/>
      <c r="AW24" s="630"/>
      <c r="AX24" s="630"/>
      <c r="AY24" s="630"/>
      <c r="AZ24" s="630"/>
      <c r="BA24" s="630"/>
      <c r="BB24" s="630"/>
      <c r="BC24" s="631"/>
      <c r="BD24" s="617">
        <v>92394576</v>
      </c>
      <c r="BE24" s="618"/>
      <c r="BF24" s="618"/>
      <c r="BG24" s="618"/>
      <c r="BH24" s="618"/>
      <c r="BI24" s="618"/>
      <c r="BJ24" s="618"/>
      <c r="BK24" s="619"/>
      <c r="BL24" s="620">
        <v>7.4</v>
      </c>
      <c r="BM24" s="620"/>
      <c r="BN24" s="620"/>
      <c r="BO24" s="620"/>
      <c r="BP24" s="621" t="s">
        <v>98</v>
      </c>
      <c r="BQ24" s="621"/>
      <c r="BR24" s="621"/>
      <c r="BS24" s="621"/>
      <c r="BT24" s="621"/>
      <c r="BU24" s="621"/>
      <c r="BV24" s="621"/>
      <c r="BW24" s="625"/>
      <c r="BY24" s="629" t="s">
        <v>239</v>
      </c>
      <c r="BZ24" s="630"/>
      <c r="CA24" s="630"/>
      <c r="CB24" s="630"/>
      <c r="CC24" s="630"/>
      <c r="CD24" s="630"/>
      <c r="CE24" s="630"/>
      <c r="CF24" s="630"/>
      <c r="CG24" s="630"/>
      <c r="CH24" s="630"/>
      <c r="CI24" s="630"/>
      <c r="CJ24" s="630"/>
      <c r="CK24" s="630"/>
      <c r="CL24" s="631"/>
      <c r="CM24" s="617">
        <v>161861945</v>
      </c>
      <c r="CN24" s="618"/>
      <c r="CO24" s="618"/>
      <c r="CP24" s="618"/>
      <c r="CQ24" s="618"/>
      <c r="CR24" s="618"/>
      <c r="CS24" s="618"/>
      <c r="CT24" s="619"/>
      <c r="CU24" s="620">
        <v>8.1</v>
      </c>
      <c r="CV24" s="620"/>
      <c r="CW24" s="620"/>
      <c r="CX24" s="620"/>
      <c r="CY24" s="626" t="s">
        <v>98</v>
      </c>
      <c r="CZ24" s="618"/>
      <c r="DA24" s="618"/>
      <c r="DB24" s="618"/>
      <c r="DC24" s="618"/>
      <c r="DD24" s="618"/>
      <c r="DE24" s="618"/>
      <c r="DF24" s="618"/>
      <c r="DG24" s="618"/>
      <c r="DH24" s="618"/>
      <c r="DI24" s="618"/>
      <c r="DJ24" s="618"/>
      <c r="DK24" s="619"/>
      <c r="DL24" s="626">
        <v>161861945</v>
      </c>
      <c r="DM24" s="618"/>
      <c r="DN24" s="618"/>
      <c r="DO24" s="618"/>
      <c r="DP24" s="618"/>
      <c r="DQ24" s="618"/>
      <c r="DR24" s="618"/>
      <c r="DS24" s="618"/>
      <c r="DT24" s="618"/>
      <c r="DU24" s="618"/>
      <c r="DV24" s="618"/>
      <c r="DW24" s="618"/>
      <c r="DX24" s="627"/>
    </row>
    <row r="25" spans="2:128" ht="11.25" customHeight="1" x14ac:dyDescent="0.15">
      <c r="B25" s="614" t="s">
        <v>240</v>
      </c>
      <c r="C25" s="615"/>
      <c r="D25" s="615"/>
      <c r="E25" s="615"/>
      <c r="F25" s="615"/>
      <c r="G25" s="615"/>
      <c r="H25" s="615"/>
      <c r="I25" s="615"/>
      <c r="J25" s="615"/>
      <c r="K25" s="615"/>
      <c r="L25" s="615"/>
      <c r="M25" s="615"/>
      <c r="N25" s="615"/>
      <c r="O25" s="615"/>
      <c r="P25" s="615"/>
      <c r="Q25" s="616"/>
      <c r="R25" s="617" t="s">
        <v>98</v>
      </c>
      <c r="S25" s="618"/>
      <c r="T25" s="618"/>
      <c r="U25" s="618"/>
      <c r="V25" s="618"/>
      <c r="W25" s="618"/>
      <c r="X25" s="618"/>
      <c r="Y25" s="619"/>
      <c r="Z25" s="622" t="s">
        <v>98</v>
      </c>
      <c r="AA25" s="623"/>
      <c r="AB25" s="623"/>
      <c r="AC25" s="628"/>
      <c r="AD25" s="626" t="s">
        <v>98</v>
      </c>
      <c r="AE25" s="618"/>
      <c r="AF25" s="618"/>
      <c r="AG25" s="618"/>
      <c r="AH25" s="618"/>
      <c r="AI25" s="618"/>
      <c r="AJ25" s="618"/>
      <c r="AK25" s="619"/>
      <c r="AL25" s="622" t="s">
        <v>98</v>
      </c>
      <c r="AM25" s="623"/>
      <c r="AN25" s="623"/>
      <c r="AO25" s="624"/>
      <c r="AP25" s="629" t="s">
        <v>241</v>
      </c>
      <c r="AQ25" s="630"/>
      <c r="AR25" s="630"/>
      <c r="AS25" s="630"/>
      <c r="AT25" s="630"/>
      <c r="AU25" s="630"/>
      <c r="AV25" s="630"/>
      <c r="AW25" s="630"/>
      <c r="AX25" s="630"/>
      <c r="AY25" s="630"/>
      <c r="AZ25" s="630"/>
      <c r="BA25" s="630"/>
      <c r="BB25" s="630"/>
      <c r="BC25" s="631"/>
      <c r="BD25" s="617">
        <v>1</v>
      </c>
      <c r="BE25" s="618"/>
      <c r="BF25" s="618"/>
      <c r="BG25" s="618"/>
      <c r="BH25" s="618"/>
      <c r="BI25" s="618"/>
      <c r="BJ25" s="618"/>
      <c r="BK25" s="619"/>
      <c r="BL25" s="620">
        <v>0</v>
      </c>
      <c r="BM25" s="620"/>
      <c r="BN25" s="620"/>
      <c r="BO25" s="620"/>
      <c r="BP25" s="621" t="s">
        <v>98</v>
      </c>
      <c r="BQ25" s="621"/>
      <c r="BR25" s="621"/>
      <c r="BS25" s="621"/>
      <c r="BT25" s="621"/>
      <c r="BU25" s="621"/>
      <c r="BV25" s="621"/>
      <c r="BW25" s="625"/>
      <c r="BY25" s="629" t="s">
        <v>242</v>
      </c>
      <c r="BZ25" s="630"/>
      <c r="CA25" s="630"/>
      <c r="CB25" s="630"/>
      <c r="CC25" s="630"/>
      <c r="CD25" s="630"/>
      <c r="CE25" s="630"/>
      <c r="CF25" s="630"/>
      <c r="CG25" s="630"/>
      <c r="CH25" s="630"/>
      <c r="CI25" s="630"/>
      <c r="CJ25" s="630"/>
      <c r="CK25" s="630"/>
      <c r="CL25" s="631"/>
      <c r="CM25" s="617">
        <v>1113185</v>
      </c>
      <c r="CN25" s="618"/>
      <c r="CO25" s="618"/>
      <c r="CP25" s="618"/>
      <c r="CQ25" s="618"/>
      <c r="CR25" s="618"/>
      <c r="CS25" s="618"/>
      <c r="CT25" s="619"/>
      <c r="CU25" s="620">
        <v>0.1</v>
      </c>
      <c r="CV25" s="620"/>
      <c r="CW25" s="620"/>
      <c r="CX25" s="620"/>
      <c r="CY25" s="626" t="s">
        <v>98</v>
      </c>
      <c r="CZ25" s="618"/>
      <c r="DA25" s="618"/>
      <c r="DB25" s="618"/>
      <c r="DC25" s="618"/>
      <c r="DD25" s="618"/>
      <c r="DE25" s="618"/>
      <c r="DF25" s="618"/>
      <c r="DG25" s="618"/>
      <c r="DH25" s="618"/>
      <c r="DI25" s="618"/>
      <c r="DJ25" s="618"/>
      <c r="DK25" s="619"/>
      <c r="DL25" s="626">
        <v>1113185</v>
      </c>
      <c r="DM25" s="618"/>
      <c r="DN25" s="618"/>
      <c r="DO25" s="618"/>
      <c r="DP25" s="618"/>
      <c r="DQ25" s="618"/>
      <c r="DR25" s="618"/>
      <c r="DS25" s="618"/>
      <c r="DT25" s="618"/>
      <c r="DU25" s="618"/>
      <c r="DV25" s="618"/>
      <c r="DW25" s="618"/>
      <c r="DX25" s="627"/>
    </row>
    <row r="26" spans="2:128" ht="11.25" customHeight="1" x14ac:dyDescent="0.15">
      <c r="B26" s="614" t="s">
        <v>243</v>
      </c>
      <c r="C26" s="615"/>
      <c r="D26" s="615"/>
      <c r="E26" s="615"/>
      <c r="F26" s="615"/>
      <c r="G26" s="615"/>
      <c r="H26" s="615"/>
      <c r="I26" s="615"/>
      <c r="J26" s="615"/>
      <c r="K26" s="615"/>
      <c r="L26" s="615"/>
      <c r="M26" s="615"/>
      <c r="N26" s="615"/>
      <c r="O26" s="615"/>
      <c r="P26" s="615"/>
      <c r="Q26" s="616"/>
      <c r="R26" s="617">
        <v>19544789</v>
      </c>
      <c r="S26" s="618"/>
      <c r="T26" s="618"/>
      <c r="U26" s="618"/>
      <c r="V26" s="618"/>
      <c r="W26" s="618"/>
      <c r="X26" s="618"/>
      <c r="Y26" s="619"/>
      <c r="Z26" s="622">
        <v>1</v>
      </c>
      <c r="AA26" s="623"/>
      <c r="AB26" s="623"/>
      <c r="AC26" s="628"/>
      <c r="AD26" s="626">
        <v>584078</v>
      </c>
      <c r="AE26" s="618"/>
      <c r="AF26" s="618"/>
      <c r="AG26" s="618"/>
      <c r="AH26" s="618"/>
      <c r="AI26" s="618"/>
      <c r="AJ26" s="618"/>
      <c r="AK26" s="619"/>
      <c r="AL26" s="622">
        <v>0</v>
      </c>
      <c r="AM26" s="623"/>
      <c r="AN26" s="623"/>
      <c r="AO26" s="624"/>
      <c r="AP26" s="629" t="s">
        <v>244</v>
      </c>
      <c r="AQ26" s="630"/>
      <c r="AR26" s="630"/>
      <c r="AS26" s="630"/>
      <c r="AT26" s="630"/>
      <c r="AU26" s="630"/>
      <c r="AV26" s="630"/>
      <c r="AW26" s="630"/>
      <c r="AX26" s="630"/>
      <c r="AY26" s="630"/>
      <c r="AZ26" s="630"/>
      <c r="BA26" s="630"/>
      <c r="BB26" s="630"/>
      <c r="BC26" s="631"/>
      <c r="BD26" s="617" t="s">
        <v>98</v>
      </c>
      <c r="BE26" s="618"/>
      <c r="BF26" s="618"/>
      <c r="BG26" s="618"/>
      <c r="BH26" s="618"/>
      <c r="BI26" s="618"/>
      <c r="BJ26" s="618"/>
      <c r="BK26" s="619"/>
      <c r="BL26" s="620" t="s">
        <v>98</v>
      </c>
      <c r="BM26" s="620"/>
      <c r="BN26" s="620"/>
      <c r="BO26" s="620"/>
      <c r="BP26" s="621" t="s">
        <v>98</v>
      </c>
      <c r="BQ26" s="621"/>
      <c r="BR26" s="621"/>
      <c r="BS26" s="621"/>
      <c r="BT26" s="621"/>
      <c r="BU26" s="621"/>
      <c r="BV26" s="621"/>
      <c r="BW26" s="625"/>
      <c r="BY26" s="629" t="s">
        <v>245</v>
      </c>
      <c r="BZ26" s="630"/>
      <c r="CA26" s="630"/>
      <c r="CB26" s="630"/>
      <c r="CC26" s="630"/>
      <c r="CD26" s="630"/>
      <c r="CE26" s="630"/>
      <c r="CF26" s="630"/>
      <c r="CG26" s="630"/>
      <c r="CH26" s="630"/>
      <c r="CI26" s="630"/>
      <c r="CJ26" s="630"/>
      <c r="CK26" s="630"/>
      <c r="CL26" s="631"/>
      <c r="CM26" s="617" t="s">
        <v>98</v>
      </c>
      <c r="CN26" s="618"/>
      <c r="CO26" s="618"/>
      <c r="CP26" s="618"/>
      <c r="CQ26" s="618"/>
      <c r="CR26" s="618"/>
      <c r="CS26" s="618"/>
      <c r="CT26" s="619"/>
      <c r="CU26" s="620" t="s">
        <v>98</v>
      </c>
      <c r="CV26" s="620"/>
      <c r="CW26" s="620"/>
      <c r="CX26" s="620"/>
      <c r="CY26" s="626" t="s">
        <v>98</v>
      </c>
      <c r="CZ26" s="618"/>
      <c r="DA26" s="618"/>
      <c r="DB26" s="618"/>
      <c r="DC26" s="618"/>
      <c r="DD26" s="618"/>
      <c r="DE26" s="618"/>
      <c r="DF26" s="618"/>
      <c r="DG26" s="618"/>
      <c r="DH26" s="618"/>
      <c r="DI26" s="618"/>
      <c r="DJ26" s="618"/>
      <c r="DK26" s="619"/>
      <c r="DL26" s="626" t="s">
        <v>98</v>
      </c>
      <c r="DM26" s="618"/>
      <c r="DN26" s="618"/>
      <c r="DO26" s="618"/>
      <c r="DP26" s="618"/>
      <c r="DQ26" s="618"/>
      <c r="DR26" s="618"/>
      <c r="DS26" s="618"/>
      <c r="DT26" s="618"/>
      <c r="DU26" s="618"/>
      <c r="DV26" s="618"/>
      <c r="DW26" s="618"/>
      <c r="DX26" s="627"/>
    </row>
    <row r="27" spans="2:128" ht="11.25" customHeight="1" x14ac:dyDescent="0.15">
      <c r="B27" s="614" t="s">
        <v>246</v>
      </c>
      <c r="C27" s="615"/>
      <c r="D27" s="615"/>
      <c r="E27" s="615"/>
      <c r="F27" s="615"/>
      <c r="G27" s="615"/>
      <c r="H27" s="615"/>
      <c r="I27" s="615"/>
      <c r="J27" s="615"/>
      <c r="K27" s="615"/>
      <c r="L27" s="615"/>
      <c r="M27" s="615"/>
      <c r="N27" s="615"/>
      <c r="O27" s="615"/>
      <c r="P27" s="615"/>
      <c r="Q27" s="616"/>
      <c r="R27" s="617">
        <v>209457</v>
      </c>
      <c r="S27" s="618"/>
      <c r="T27" s="618"/>
      <c r="U27" s="618"/>
      <c r="V27" s="618"/>
      <c r="W27" s="618"/>
      <c r="X27" s="618"/>
      <c r="Y27" s="619"/>
      <c r="Z27" s="622">
        <v>0</v>
      </c>
      <c r="AA27" s="623"/>
      <c r="AB27" s="623"/>
      <c r="AC27" s="628"/>
      <c r="AD27" s="626" t="s">
        <v>98</v>
      </c>
      <c r="AE27" s="618"/>
      <c r="AF27" s="618"/>
      <c r="AG27" s="618"/>
      <c r="AH27" s="618"/>
      <c r="AI27" s="618"/>
      <c r="AJ27" s="618"/>
      <c r="AK27" s="619"/>
      <c r="AL27" s="622" t="s">
        <v>98</v>
      </c>
      <c r="AM27" s="623"/>
      <c r="AN27" s="623"/>
      <c r="AO27" s="624"/>
      <c r="AP27" s="629" t="s">
        <v>247</v>
      </c>
      <c r="AQ27" s="630"/>
      <c r="AR27" s="630"/>
      <c r="AS27" s="630"/>
      <c r="AT27" s="630"/>
      <c r="AU27" s="630"/>
      <c r="AV27" s="630"/>
      <c r="AW27" s="630"/>
      <c r="AX27" s="630"/>
      <c r="AY27" s="630"/>
      <c r="AZ27" s="630"/>
      <c r="BA27" s="630"/>
      <c r="BB27" s="630"/>
      <c r="BC27" s="631"/>
      <c r="BD27" s="617" t="s">
        <v>98</v>
      </c>
      <c r="BE27" s="618"/>
      <c r="BF27" s="618"/>
      <c r="BG27" s="618"/>
      <c r="BH27" s="618"/>
      <c r="BI27" s="618"/>
      <c r="BJ27" s="618"/>
      <c r="BK27" s="619"/>
      <c r="BL27" s="620" t="s">
        <v>98</v>
      </c>
      <c r="BM27" s="620"/>
      <c r="BN27" s="620"/>
      <c r="BO27" s="620"/>
      <c r="BP27" s="621" t="s">
        <v>98</v>
      </c>
      <c r="BQ27" s="621"/>
      <c r="BR27" s="621"/>
      <c r="BS27" s="621"/>
      <c r="BT27" s="621"/>
      <c r="BU27" s="621"/>
      <c r="BV27" s="621"/>
      <c r="BW27" s="625"/>
      <c r="BY27" s="629" t="s">
        <v>248</v>
      </c>
      <c r="BZ27" s="630"/>
      <c r="CA27" s="630"/>
      <c r="CB27" s="630"/>
      <c r="CC27" s="630"/>
      <c r="CD27" s="630"/>
      <c r="CE27" s="630"/>
      <c r="CF27" s="630"/>
      <c r="CG27" s="630"/>
      <c r="CH27" s="630"/>
      <c r="CI27" s="630"/>
      <c r="CJ27" s="630"/>
      <c r="CK27" s="630"/>
      <c r="CL27" s="631"/>
      <c r="CM27" s="617">
        <v>7055746</v>
      </c>
      <c r="CN27" s="618"/>
      <c r="CO27" s="618"/>
      <c r="CP27" s="618"/>
      <c r="CQ27" s="618"/>
      <c r="CR27" s="618"/>
      <c r="CS27" s="618"/>
      <c r="CT27" s="619"/>
      <c r="CU27" s="620">
        <v>0.4</v>
      </c>
      <c r="CV27" s="620"/>
      <c r="CW27" s="620"/>
      <c r="CX27" s="620"/>
      <c r="CY27" s="626" t="s">
        <v>98</v>
      </c>
      <c r="CZ27" s="618"/>
      <c r="DA27" s="618"/>
      <c r="DB27" s="618"/>
      <c r="DC27" s="618"/>
      <c r="DD27" s="618"/>
      <c r="DE27" s="618"/>
      <c r="DF27" s="618"/>
      <c r="DG27" s="618"/>
      <c r="DH27" s="618"/>
      <c r="DI27" s="618"/>
      <c r="DJ27" s="618"/>
      <c r="DK27" s="619"/>
      <c r="DL27" s="626">
        <v>7055746</v>
      </c>
      <c r="DM27" s="618"/>
      <c r="DN27" s="618"/>
      <c r="DO27" s="618"/>
      <c r="DP27" s="618"/>
      <c r="DQ27" s="618"/>
      <c r="DR27" s="618"/>
      <c r="DS27" s="618"/>
      <c r="DT27" s="618"/>
      <c r="DU27" s="618"/>
      <c r="DV27" s="618"/>
      <c r="DW27" s="618"/>
      <c r="DX27" s="627"/>
    </row>
    <row r="28" spans="2:128" ht="11.25" customHeight="1" x14ac:dyDescent="0.15">
      <c r="B28" s="614" t="s">
        <v>249</v>
      </c>
      <c r="C28" s="615"/>
      <c r="D28" s="615"/>
      <c r="E28" s="615"/>
      <c r="F28" s="615"/>
      <c r="G28" s="615"/>
      <c r="H28" s="615"/>
      <c r="I28" s="615"/>
      <c r="J28" s="615"/>
      <c r="K28" s="615"/>
      <c r="L28" s="615"/>
      <c r="M28" s="615"/>
      <c r="N28" s="615"/>
      <c r="O28" s="615"/>
      <c r="P28" s="615"/>
      <c r="Q28" s="616"/>
      <c r="R28" s="617">
        <v>35180944</v>
      </c>
      <c r="S28" s="618"/>
      <c r="T28" s="618"/>
      <c r="U28" s="618"/>
      <c r="V28" s="618"/>
      <c r="W28" s="618"/>
      <c r="X28" s="618"/>
      <c r="Y28" s="619"/>
      <c r="Z28" s="622">
        <v>1.7</v>
      </c>
      <c r="AA28" s="623"/>
      <c r="AB28" s="623"/>
      <c r="AC28" s="628"/>
      <c r="AD28" s="626" t="s">
        <v>98</v>
      </c>
      <c r="AE28" s="618"/>
      <c r="AF28" s="618"/>
      <c r="AG28" s="618"/>
      <c r="AH28" s="618"/>
      <c r="AI28" s="618"/>
      <c r="AJ28" s="618"/>
      <c r="AK28" s="619"/>
      <c r="AL28" s="622" t="s">
        <v>98</v>
      </c>
      <c r="AM28" s="623"/>
      <c r="AN28" s="623"/>
      <c r="AO28" s="624"/>
      <c r="AP28" s="629" t="s">
        <v>250</v>
      </c>
      <c r="AQ28" s="630"/>
      <c r="AR28" s="630"/>
      <c r="AS28" s="630"/>
      <c r="AT28" s="630"/>
      <c r="AU28" s="630"/>
      <c r="AV28" s="630"/>
      <c r="AW28" s="630"/>
      <c r="AX28" s="630"/>
      <c r="AY28" s="630"/>
      <c r="AZ28" s="630"/>
      <c r="BA28" s="630"/>
      <c r="BB28" s="630"/>
      <c r="BC28" s="631"/>
      <c r="BD28" s="617">
        <v>17049</v>
      </c>
      <c r="BE28" s="618"/>
      <c r="BF28" s="618"/>
      <c r="BG28" s="618"/>
      <c r="BH28" s="618"/>
      <c r="BI28" s="618"/>
      <c r="BJ28" s="618"/>
      <c r="BK28" s="619"/>
      <c r="BL28" s="620">
        <v>0</v>
      </c>
      <c r="BM28" s="620"/>
      <c r="BN28" s="620"/>
      <c r="BO28" s="620"/>
      <c r="BP28" s="621" t="s">
        <v>98</v>
      </c>
      <c r="BQ28" s="621"/>
      <c r="BR28" s="621"/>
      <c r="BS28" s="621"/>
      <c r="BT28" s="621"/>
      <c r="BU28" s="621"/>
      <c r="BV28" s="621"/>
      <c r="BW28" s="625"/>
      <c r="BY28" s="629" t="s">
        <v>251</v>
      </c>
      <c r="BZ28" s="630"/>
      <c r="CA28" s="630"/>
      <c r="CB28" s="630"/>
      <c r="CC28" s="630"/>
      <c r="CD28" s="630"/>
      <c r="CE28" s="630"/>
      <c r="CF28" s="630"/>
      <c r="CG28" s="630"/>
      <c r="CH28" s="630"/>
      <c r="CI28" s="630"/>
      <c r="CJ28" s="630"/>
      <c r="CK28" s="630"/>
      <c r="CL28" s="631"/>
      <c r="CM28" s="617">
        <v>18113803</v>
      </c>
      <c r="CN28" s="618"/>
      <c r="CO28" s="618"/>
      <c r="CP28" s="618"/>
      <c r="CQ28" s="618"/>
      <c r="CR28" s="618"/>
      <c r="CS28" s="618"/>
      <c r="CT28" s="619"/>
      <c r="CU28" s="620">
        <v>0.9</v>
      </c>
      <c r="CV28" s="620"/>
      <c r="CW28" s="620"/>
      <c r="CX28" s="620"/>
      <c r="CY28" s="626" t="s">
        <v>98</v>
      </c>
      <c r="CZ28" s="618"/>
      <c r="DA28" s="618"/>
      <c r="DB28" s="618"/>
      <c r="DC28" s="618"/>
      <c r="DD28" s="618"/>
      <c r="DE28" s="618"/>
      <c r="DF28" s="618"/>
      <c r="DG28" s="618"/>
      <c r="DH28" s="618"/>
      <c r="DI28" s="618"/>
      <c r="DJ28" s="618"/>
      <c r="DK28" s="619"/>
      <c r="DL28" s="626">
        <v>18113803</v>
      </c>
      <c r="DM28" s="618"/>
      <c r="DN28" s="618"/>
      <c r="DO28" s="618"/>
      <c r="DP28" s="618"/>
      <c r="DQ28" s="618"/>
      <c r="DR28" s="618"/>
      <c r="DS28" s="618"/>
      <c r="DT28" s="618"/>
      <c r="DU28" s="618"/>
      <c r="DV28" s="618"/>
      <c r="DW28" s="618"/>
      <c r="DX28" s="627"/>
    </row>
    <row r="29" spans="2:128" ht="11.25" customHeight="1" x14ac:dyDescent="0.15">
      <c r="B29" s="614" t="s">
        <v>252</v>
      </c>
      <c r="C29" s="615"/>
      <c r="D29" s="615"/>
      <c r="E29" s="615"/>
      <c r="F29" s="615"/>
      <c r="G29" s="615"/>
      <c r="H29" s="615"/>
      <c r="I29" s="615"/>
      <c r="J29" s="615"/>
      <c r="K29" s="615"/>
      <c r="L29" s="615"/>
      <c r="M29" s="615"/>
      <c r="N29" s="615"/>
      <c r="O29" s="615"/>
      <c r="P29" s="615"/>
      <c r="Q29" s="616"/>
      <c r="R29" s="617">
        <v>26724571</v>
      </c>
      <c r="S29" s="618"/>
      <c r="T29" s="618"/>
      <c r="U29" s="618"/>
      <c r="V29" s="618"/>
      <c r="W29" s="618"/>
      <c r="X29" s="618"/>
      <c r="Y29" s="619"/>
      <c r="Z29" s="622">
        <v>1.3</v>
      </c>
      <c r="AA29" s="623"/>
      <c r="AB29" s="623"/>
      <c r="AC29" s="628"/>
      <c r="AD29" s="626" t="s">
        <v>98</v>
      </c>
      <c r="AE29" s="618"/>
      <c r="AF29" s="618"/>
      <c r="AG29" s="618"/>
      <c r="AH29" s="618"/>
      <c r="AI29" s="618"/>
      <c r="AJ29" s="618"/>
      <c r="AK29" s="619"/>
      <c r="AL29" s="622" t="s">
        <v>98</v>
      </c>
      <c r="AM29" s="623"/>
      <c r="AN29" s="623"/>
      <c r="AO29" s="624"/>
      <c r="AP29" s="629" t="s">
        <v>253</v>
      </c>
      <c r="AQ29" s="630"/>
      <c r="AR29" s="630"/>
      <c r="AS29" s="630"/>
      <c r="AT29" s="630"/>
      <c r="AU29" s="630"/>
      <c r="AV29" s="630"/>
      <c r="AW29" s="630"/>
      <c r="AX29" s="630"/>
      <c r="AY29" s="630"/>
      <c r="AZ29" s="630"/>
      <c r="BA29" s="630"/>
      <c r="BB29" s="630"/>
      <c r="BC29" s="631"/>
      <c r="BD29" s="617">
        <v>17049</v>
      </c>
      <c r="BE29" s="618"/>
      <c r="BF29" s="618"/>
      <c r="BG29" s="618"/>
      <c r="BH29" s="618"/>
      <c r="BI29" s="618"/>
      <c r="BJ29" s="618"/>
      <c r="BK29" s="619"/>
      <c r="BL29" s="620">
        <v>0</v>
      </c>
      <c r="BM29" s="620"/>
      <c r="BN29" s="620"/>
      <c r="BO29" s="620"/>
      <c r="BP29" s="621" t="s">
        <v>98</v>
      </c>
      <c r="BQ29" s="621"/>
      <c r="BR29" s="621"/>
      <c r="BS29" s="621"/>
      <c r="BT29" s="621"/>
      <c r="BU29" s="621"/>
      <c r="BV29" s="621"/>
      <c r="BW29" s="625"/>
      <c r="BY29" s="629" t="s">
        <v>254</v>
      </c>
      <c r="BZ29" s="632"/>
      <c r="CA29" s="632"/>
      <c r="CB29" s="632"/>
      <c r="CC29" s="632"/>
      <c r="CD29" s="632"/>
      <c r="CE29" s="632"/>
      <c r="CF29" s="632"/>
      <c r="CG29" s="632"/>
      <c r="CH29" s="632"/>
      <c r="CI29" s="632"/>
      <c r="CJ29" s="632"/>
      <c r="CK29" s="632"/>
      <c r="CL29" s="631"/>
      <c r="CM29" s="617" t="s">
        <v>98</v>
      </c>
      <c r="CN29" s="618"/>
      <c r="CO29" s="618"/>
      <c r="CP29" s="618"/>
      <c r="CQ29" s="618"/>
      <c r="CR29" s="618"/>
      <c r="CS29" s="618"/>
      <c r="CT29" s="619"/>
      <c r="CU29" s="620" t="s">
        <v>98</v>
      </c>
      <c r="CV29" s="620"/>
      <c r="CW29" s="620"/>
      <c r="CX29" s="620"/>
      <c r="CY29" s="626" t="s">
        <v>98</v>
      </c>
      <c r="CZ29" s="618"/>
      <c r="DA29" s="618"/>
      <c r="DB29" s="618"/>
      <c r="DC29" s="618"/>
      <c r="DD29" s="618"/>
      <c r="DE29" s="618"/>
      <c r="DF29" s="618"/>
      <c r="DG29" s="618"/>
      <c r="DH29" s="618"/>
      <c r="DI29" s="618"/>
      <c r="DJ29" s="618"/>
      <c r="DK29" s="619"/>
      <c r="DL29" s="626" t="s">
        <v>98</v>
      </c>
      <c r="DM29" s="618"/>
      <c r="DN29" s="618"/>
      <c r="DO29" s="618"/>
      <c r="DP29" s="618"/>
      <c r="DQ29" s="618"/>
      <c r="DR29" s="618"/>
      <c r="DS29" s="618"/>
      <c r="DT29" s="618"/>
      <c r="DU29" s="618"/>
      <c r="DV29" s="618"/>
      <c r="DW29" s="618"/>
      <c r="DX29" s="627"/>
    </row>
    <row r="30" spans="2:128" ht="11.25" customHeight="1" x14ac:dyDescent="0.15">
      <c r="B30" s="614" t="s">
        <v>255</v>
      </c>
      <c r="C30" s="615"/>
      <c r="D30" s="615"/>
      <c r="E30" s="615"/>
      <c r="F30" s="615"/>
      <c r="G30" s="615"/>
      <c r="H30" s="615"/>
      <c r="I30" s="615"/>
      <c r="J30" s="615"/>
      <c r="K30" s="615"/>
      <c r="L30" s="615"/>
      <c r="M30" s="615"/>
      <c r="N30" s="615"/>
      <c r="O30" s="615"/>
      <c r="P30" s="615"/>
      <c r="Q30" s="616"/>
      <c r="R30" s="617">
        <v>33194166</v>
      </c>
      <c r="S30" s="618"/>
      <c r="T30" s="618"/>
      <c r="U30" s="618"/>
      <c r="V30" s="618"/>
      <c r="W30" s="618"/>
      <c r="X30" s="618"/>
      <c r="Y30" s="619"/>
      <c r="Z30" s="622">
        <v>1.6</v>
      </c>
      <c r="AA30" s="623"/>
      <c r="AB30" s="623"/>
      <c r="AC30" s="628"/>
      <c r="AD30" s="626">
        <v>314551</v>
      </c>
      <c r="AE30" s="618"/>
      <c r="AF30" s="618"/>
      <c r="AG30" s="618"/>
      <c r="AH30" s="618"/>
      <c r="AI30" s="618"/>
      <c r="AJ30" s="618"/>
      <c r="AK30" s="619"/>
      <c r="AL30" s="622">
        <v>0</v>
      </c>
      <c r="AM30" s="623"/>
      <c r="AN30" s="623"/>
      <c r="AO30" s="624"/>
      <c r="AP30" s="629" t="s">
        <v>256</v>
      </c>
      <c r="AQ30" s="630"/>
      <c r="AR30" s="630"/>
      <c r="AS30" s="630"/>
      <c r="AT30" s="630"/>
      <c r="AU30" s="630"/>
      <c r="AV30" s="630"/>
      <c r="AW30" s="630"/>
      <c r="AX30" s="630"/>
      <c r="AY30" s="630"/>
      <c r="AZ30" s="630"/>
      <c r="BA30" s="630"/>
      <c r="BB30" s="630"/>
      <c r="BC30" s="631"/>
      <c r="BD30" s="617">
        <v>17049</v>
      </c>
      <c r="BE30" s="618"/>
      <c r="BF30" s="618"/>
      <c r="BG30" s="618"/>
      <c r="BH30" s="618"/>
      <c r="BI30" s="618"/>
      <c r="BJ30" s="618"/>
      <c r="BK30" s="619"/>
      <c r="BL30" s="620">
        <v>0</v>
      </c>
      <c r="BM30" s="620"/>
      <c r="BN30" s="620"/>
      <c r="BO30" s="620"/>
      <c r="BP30" s="621" t="s">
        <v>98</v>
      </c>
      <c r="BQ30" s="621"/>
      <c r="BR30" s="621"/>
      <c r="BS30" s="621"/>
      <c r="BT30" s="621"/>
      <c r="BU30" s="621"/>
      <c r="BV30" s="621"/>
      <c r="BW30" s="625"/>
      <c r="BY30" s="614" t="s">
        <v>257</v>
      </c>
      <c r="BZ30" s="615"/>
      <c r="CA30" s="615"/>
      <c r="CB30" s="615"/>
      <c r="CC30" s="615"/>
      <c r="CD30" s="615"/>
      <c r="CE30" s="615"/>
      <c r="CF30" s="615"/>
      <c r="CG30" s="615"/>
      <c r="CH30" s="615"/>
      <c r="CI30" s="615"/>
      <c r="CJ30" s="615"/>
      <c r="CK30" s="615"/>
      <c r="CL30" s="616"/>
      <c r="CM30" s="617">
        <v>2006372139</v>
      </c>
      <c r="CN30" s="618"/>
      <c r="CO30" s="618"/>
      <c r="CP30" s="618"/>
      <c r="CQ30" s="618"/>
      <c r="CR30" s="618"/>
      <c r="CS30" s="618"/>
      <c r="CT30" s="619"/>
      <c r="CU30" s="620">
        <v>100</v>
      </c>
      <c r="CV30" s="620"/>
      <c r="CW30" s="620"/>
      <c r="CX30" s="620"/>
      <c r="CY30" s="626">
        <v>136454248</v>
      </c>
      <c r="CZ30" s="618"/>
      <c r="DA30" s="618"/>
      <c r="DB30" s="618"/>
      <c r="DC30" s="618"/>
      <c r="DD30" s="618"/>
      <c r="DE30" s="618"/>
      <c r="DF30" s="618"/>
      <c r="DG30" s="618"/>
      <c r="DH30" s="618"/>
      <c r="DI30" s="618"/>
      <c r="DJ30" s="618"/>
      <c r="DK30" s="619"/>
      <c r="DL30" s="626">
        <v>1677122514</v>
      </c>
      <c r="DM30" s="618"/>
      <c r="DN30" s="618"/>
      <c r="DO30" s="618"/>
      <c r="DP30" s="618"/>
      <c r="DQ30" s="618"/>
      <c r="DR30" s="618"/>
      <c r="DS30" s="618"/>
      <c r="DT30" s="618"/>
      <c r="DU30" s="618"/>
      <c r="DV30" s="618"/>
      <c r="DW30" s="618"/>
      <c r="DX30" s="627"/>
    </row>
    <row r="31" spans="2:128" ht="11.25" customHeight="1" x14ac:dyDescent="0.15">
      <c r="B31" s="614" t="s">
        <v>258</v>
      </c>
      <c r="C31" s="615"/>
      <c r="D31" s="615"/>
      <c r="E31" s="615"/>
      <c r="F31" s="615"/>
      <c r="G31" s="615"/>
      <c r="H31" s="615"/>
      <c r="I31" s="615"/>
      <c r="J31" s="615"/>
      <c r="K31" s="615"/>
      <c r="L31" s="615"/>
      <c r="M31" s="615"/>
      <c r="N31" s="615"/>
      <c r="O31" s="615"/>
      <c r="P31" s="615"/>
      <c r="Q31" s="616"/>
      <c r="R31" s="617">
        <v>193777519</v>
      </c>
      <c r="S31" s="618"/>
      <c r="T31" s="618"/>
      <c r="U31" s="618"/>
      <c r="V31" s="618"/>
      <c r="W31" s="618"/>
      <c r="X31" s="618"/>
      <c r="Y31" s="619"/>
      <c r="Z31" s="622">
        <v>9.6</v>
      </c>
      <c r="AA31" s="623"/>
      <c r="AB31" s="623"/>
      <c r="AC31" s="628"/>
      <c r="AD31" s="626" t="s">
        <v>98</v>
      </c>
      <c r="AE31" s="618"/>
      <c r="AF31" s="618"/>
      <c r="AG31" s="618"/>
      <c r="AH31" s="618"/>
      <c r="AI31" s="618"/>
      <c r="AJ31" s="618"/>
      <c r="AK31" s="619"/>
      <c r="AL31" s="622" t="s">
        <v>98</v>
      </c>
      <c r="AM31" s="623"/>
      <c r="AN31" s="623"/>
      <c r="AO31" s="624"/>
      <c r="AP31" s="629" t="s">
        <v>259</v>
      </c>
      <c r="AQ31" s="630"/>
      <c r="AR31" s="630"/>
      <c r="AS31" s="630"/>
      <c r="AT31" s="630"/>
      <c r="AU31" s="630"/>
      <c r="AV31" s="630"/>
      <c r="AW31" s="630"/>
      <c r="AX31" s="630"/>
      <c r="AY31" s="630"/>
      <c r="AZ31" s="630"/>
      <c r="BA31" s="630"/>
      <c r="BB31" s="630"/>
      <c r="BC31" s="631"/>
      <c r="BD31" s="617" t="s">
        <v>98</v>
      </c>
      <c r="BE31" s="618"/>
      <c r="BF31" s="618"/>
      <c r="BG31" s="618"/>
      <c r="BH31" s="618"/>
      <c r="BI31" s="618"/>
      <c r="BJ31" s="618"/>
      <c r="BK31" s="619"/>
      <c r="BL31" s="620" t="s">
        <v>98</v>
      </c>
      <c r="BM31" s="620"/>
      <c r="BN31" s="620"/>
      <c r="BO31" s="620"/>
      <c r="BP31" s="621" t="s">
        <v>98</v>
      </c>
      <c r="BQ31" s="621"/>
      <c r="BR31" s="621"/>
      <c r="BS31" s="621"/>
      <c r="BT31" s="621"/>
      <c r="BU31" s="621"/>
      <c r="BV31" s="621"/>
      <c r="BW31" s="625"/>
      <c r="BY31" s="633"/>
      <c r="BZ31" s="634"/>
      <c r="CA31" s="634"/>
      <c r="CB31" s="634"/>
      <c r="CC31" s="634"/>
      <c r="CD31" s="634"/>
      <c r="CE31" s="634"/>
      <c r="CF31" s="634"/>
      <c r="CG31" s="634"/>
      <c r="CH31" s="634"/>
      <c r="CI31" s="634"/>
      <c r="CJ31" s="634"/>
      <c r="CK31" s="634"/>
      <c r="CL31" s="635"/>
      <c r="CM31" s="617"/>
      <c r="CN31" s="618"/>
      <c r="CO31" s="618"/>
      <c r="CP31" s="618"/>
      <c r="CQ31" s="618"/>
      <c r="CR31" s="618"/>
      <c r="CS31" s="618"/>
      <c r="CT31" s="619"/>
      <c r="CU31" s="620"/>
      <c r="CV31" s="620"/>
      <c r="CW31" s="620"/>
      <c r="CX31" s="620"/>
      <c r="CY31" s="626"/>
      <c r="CZ31" s="618"/>
      <c r="DA31" s="618"/>
      <c r="DB31" s="618"/>
      <c r="DC31" s="618"/>
      <c r="DD31" s="618"/>
      <c r="DE31" s="618"/>
      <c r="DF31" s="618"/>
      <c r="DG31" s="618"/>
      <c r="DH31" s="618"/>
      <c r="DI31" s="618"/>
      <c r="DJ31" s="618"/>
      <c r="DK31" s="619"/>
      <c r="DL31" s="626"/>
      <c r="DM31" s="618"/>
      <c r="DN31" s="618"/>
      <c r="DO31" s="618"/>
      <c r="DP31" s="618"/>
      <c r="DQ31" s="618"/>
      <c r="DR31" s="618"/>
      <c r="DS31" s="618"/>
      <c r="DT31" s="618"/>
      <c r="DU31" s="618"/>
      <c r="DV31" s="618"/>
      <c r="DW31" s="618"/>
      <c r="DX31" s="627"/>
    </row>
    <row r="32" spans="2:128" ht="11.25" customHeight="1" x14ac:dyDescent="0.15">
      <c r="B32" s="614" t="s">
        <v>260</v>
      </c>
      <c r="C32" s="615"/>
      <c r="D32" s="615"/>
      <c r="E32" s="615"/>
      <c r="F32" s="615"/>
      <c r="G32" s="615"/>
      <c r="H32" s="615"/>
      <c r="I32" s="615"/>
      <c r="J32" s="615"/>
      <c r="K32" s="615"/>
      <c r="L32" s="615"/>
      <c r="M32" s="615"/>
      <c r="N32" s="615"/>
      <c r="O32" s="615"/>
      <c r="P32" s="615"/>
      <c r="Q32" s="616"/>
      <c r="R32" s="617" t="s">
        <v>98</v>
      </c>
      <c r="S32" s="618"/>
      <c r="T32" s="618"/>
      <c r="U32" s="618"/>
      <c r="V32" s="618"/>
      <c r="W32" s="618"/>
      <c r="X32" s="618"/>
      <c r="Y32" s="619"/>
      <c r="Z32" s="622" t="s">
        <v>98</v>
      </c>
      <c r="AA32" s="623"/>
      <c r="AB32" s="623"/>
      <c r="AC32" s="628"/>
      <c r="AD32" s="626" t="s">
        <v>98</v>
      </c>
      <c r="AE32" s="618"/>
      <c r="AF32" s="618"/>
      <c r="AG32" s="618"/>
      <c r="AH32" s="618"/>
      <c r="AI32" s="618"/>
      <c r="AJ32" s="618"/>
      <c r="AK32" s="619"/>
      <c r="AL32" s="622" t="s">
        <v>98</v>
      </c>
      <c r="AM32" s="623"/>
      <c r="AN32" s="623"/>
      <c r="AO32" s="624"/>
      <c r="AP32" s="629" t="s">
        <v>261</v>
      </c>
      <c r="AQ32" s="630"/>
      <c r="AR32" s="630"/>
      <c r="AS32" s="630"/>
      <c r="AT32" s="630"/>
      <c r="AU32" s="630"/>
      <c r="AV32" s="630"/>
      <c r="AW32" s="630"/>
      <c r="AX32" s="630"/>
      <c r="AY32" s="630"/>
      <c r="AZ32" s="630"/>
      <c r="BA32" s="630"/>
      <c r="BB32" s="630"/>
      <c r="BC32" s="631"/>
      <c r="BD32" s="617">
        <v>6372</v>
      </c>
      <c r="BE32" s="618"/>
      <c r="BF32" s="618"/>
      <c r="BG32" s="618"/>
      <c r="BH32" s="618"/>
      <c r="BI32" s="618"/>
      <c r="BJ32" s="618"/>
      <c r="BK32" s="619"/>
      <c r="BL32" s="620">
        <v>0</v>
      </c>
      <c r="BM32" s="620"/>
      <c r="BN32" s="620"/>
      <c r="BO32" s="620"/>
      <c r="BP32" s="621" t="s">
        <v>98</v>
      </c>
      <c r="BQ32" s="621"/>
      <c r="BR32" s="621"/>
      <c r="BS32" s="621"/>
      <c r="BT32" s="621"/>
      <c r="BU32" s="621"/>
      <c r="BV32" s="621"/>
      <c r="BW32" s="625"/>
      <c r="BY32" s="599" t="s">
        <v>262</v>
      </c>
      <c r="BZ32" s="600"/>
      <c r="CA32" s="600"/>
      <c r="CB32" s="600"/>
      <c r="CC32" s="600"/>
      <c r="CD32" s="600"/>
      <c r="CE32" s="600"/>
      <c r="CF32" s="600"/>
      <c r="CG32" s="600"/>
      <c r="CH32" s="600"/>
      <c r="CI32" s="600"/>
      <c r="CJ32" s="600"/>
      <c r="CK32" s="600"/>
      <c r="CL32" s="600"/>
      <c r="CM32" s="600"/>
      <c r="CN32" s="600"/>
      <c r="CO32" s="600"/>
      <c r="CP32" s="600"/>
      <c r="CQ32" s="600"/>
      <c r="CR32" s="600"/>
      <c r="CS32" s="600"/>
      <c r="CT32" s="600"/>
      <c r="CU32" s="600"/>
      <c r="CV32" s="600"/>
      <c r="CW32" s="600"/>
      <c r="CX32" s="600"/>
      <c r="CY32" s="600"/>
      <c r="CZ32" s="600"/>
      <c r="DA32" s="600"/>
      <c r="DB32" s="600"/>
      <c r="DC32" s="600"/>
      <c r="DD32" s="600"/>
      <c r="DE32" s="600"/>
      <c r="DF32" s="600"/>
      <c r="DG32" s="600"/>
      <c r="DH32" s="600"/>
      <c r="DI32" s="600"/>
      <c r="DJ32" s="600"/>
      <c r="DK32" s="600"/>
      <c r="DL32" s="600"/>
      <c r="DM32" s="600"/>
      <c r="DN32" s="600"/>
      <c r="DO32" s="600"/>
      <c r="DP32" s="600"/>
      <c r="DQ32" s="600"/>
      <c r="DR32" s="600"/>
      <c r="DS32" s="600"/>
      <c r="DT32" s="600"/>
      <c r="DU32" s="600"/>
      <c r="DV32" s="600"/>
      <c r="DW32" s="600"/>
      <c r="DX32" s="601"/>
    </row>
    <row r="33" spans="2:128" ht="11.25" customHeight="1" x14ac:dyDescent="0.15">
      <c r="B33" s="614" t="s">
        <v>263</v>
      </c>
      <c r="C33" s="615"/>
      <c r="D33" s="615"/>
      <c r="E33" s="615"/>
      <c r="F33" s="615"/>
      <c r="G33" s="615"/>
      <c r="H33" s="615"/>
      <c r="I33" s="615"/>
      <c r="J33" s="615"/>
      <c r="K33" s="615"/>
      <c r="L33" s="615"/>
      <c r="M33" s="615"/>
      <c r="N33" s="615"/>
      <c r="O33" s="615"/>
      <c r="P33" s="615"/>
      <c r="Q33" s="616"/>
      <c r="R33" s="617">
        <v>146216000</v>
      </c>
      <c r="S33" s="618"/>
      <c r="T33" s="618"/>
      <c r="U33" s="618"/>
      <c r="V33" s="618"/>
      <c r="W33" s="618"/>
      <c r="X33" s="618"/>
      <c r="Y33" s="619"/>
      <c r="Z33" s="622">
        <v>7.2</v>
      </c>
      <c r="AA33" s="623"/>
      <c r="AB33" s="623"/>
      <c r="AC33" s="628"/>
      <c r="AD33" s="626" t="s">
        <v>98</v>
      </c>
      <c r="AE33" s="618"/>
      <c r="AF33" s="618"/>
      <c r="AG33" s="618"/>
      <c r="AH33" s="618"/>
      <c r="AI33" s="618"/>
      <c r="AJ33" s="618"/>
      <c r="AK33" s="619"/>
      <c r="AL33" s="622" t="s">
        <v>98</v>
      </c>
      <c r="AM33" s="623"/>
      <c r="AN33" s="623"/>
      <c r="AO33" s="624"/>
      <c r="AP33" s="614" t="s">
        <v>135</v>
      </c>
      <c r="AQ33" s="615"/>
      <c r="AR33" s="615"/>
      <c r="AS33" s="615"/>
      <c r="AT33" s="615"/>
      <c r="AU33" s="615"/>
      <c r="AV33" s="615"/>
      <c r="AW33" s="615"/>
      <c r="AX33" s="615"/>
      <c r="AY33" s="615"/>
      <c r="AZ33" s="615"/>
      <c r="BA33" s="615"/>
      <c r="BB33" s="615"/>
      <c r="BC33" s="616"/>
      <c r="BD33" s="617">
        <v>1253326163</v>
      </c>
      <c r="BE33" s="618"/>
      <c r="BF33" s="618"/>
      <c r="BG33" s="618"/>
      <c r="BH33" s="618"/>
      <c r="BI33" s="618"/>
      <c r="BJ33" s="618"/>
      <c r="BK33" s="619"/>
      <c r="BL33" s="620">
        <v>100</v>
      </c>
      <c r="BM33" s="620"/>
      <c r="BN33" s="620"/>
      <c r="BO33" s="620"/>
      <c r="BP33" s="621">
        <v>24085501</v>
      </c>
      <c r="BQ33" s="621"/>
      <c r="BR33" s="621"/>
      <c r="BS33" s="621"/>
      <c r="BT33" s="621"/>
      <c r="BU33" s="621"/>
      <c r="BV33" s="621"/>
      <c r="BW33" s="625"/>
      <c r="BY33" s="599" t="s">
        <v>173</v>
      </c>
      <c r="BZ33" s="600"/>
      <c r="CA33" s="600"/>
      <c r="CB33" s="600"/>
      <c r="CC33" s="600"/>
      <c r="CD33" s="600"/>
      <c r="CE33" s="600"/>
      <c r="CF33" s="600"/>
      <c r="CG33" s="600"/>
      <c r="CH33" s="600"/>
      <c r="CI33" s="600"/>
      <c r="CJ33" s="600"/>
      <c r="CK33" s="600"/>
      <c r="CL33" s="601"/>
      <c r="CM33" s="599" t="s">
        <v>264</v>
      </c>
      <c r="CN33" s="600"/>
      <c r="CO33" s="600"/>
      <c r="CP33" s="600"/>
      <c r="CQ33" s="600"/>
      <c r="CR33" s="600"/>
      <c r="CS33" s="600"/>
      <c r="CT33" s="601"/>
      <c r="CU33" s="599" t="s">
        <v>265</v>
      </c>
      <c r="CV33" s="600"/>
      <c r="CW33" s="600"/>
      <c r="CX33" s="601"/>
      <c r="CY33" s="599" t="s">
        <v>266</v>
      </c>
      <c r="CZ33" s="600"/>
      <c r="DA33" s="600"/>
      <c r="DB33" s="600"/>
      <c r="DC33" s="600"/>
      <c r="DD33" s="600"/>
      <c r="DE33" s="600"/>
      <c r="DF33" s="601"/>
      <c r="DG33" s="636" t="s">
        <v>267</v>
      </c>
      <c r="DH33" s="637"/>
      <c r="DI33" s="637"/>
      <c r="DJ33" s="637"/>
      <c r="DK33" s="637"/>
      <c r="DL33" s="637"/>
      <c r="DM33" s="637"/>
      <c r="DN33" s="637"/>
      <c r="DO33" s="637"/>
      <c r="DP33" s="637"/>
      <c r="DQ33" s="638"/>
      <c r="DR33" s="599" t="s">
        <v>268</v>
      </c>
      <c r="DS33" s="600"/>
      <c r="DT33" s="600"/>
      <c r="DU33" s="600"/>
      <c r="DV33" s="600"/>
      <c r="DW33" s="600"/>
      <c r="DX33" s="601"/>
    </row>
    <row r="34" spans="2:128" ht="11.25" customHeight="1" x14ac:dyDescent="0.15">
      <c r="B34" s="633" t="s">
        <v>269</v>
      </c>
      <c r="C34" s="634"/>
      <c r="D34" s="634"/>
      <c r="E34" s="634"/>
      <c r="F34" s="634"/>
      <c r="G34" s="634"/>
      <c r="H34" s="634"/>
      <c r="I34" s="634"/>
      <c r="J34" s="634"/>
      <c r="K34" s="634"/>
      <c r="L34" s="634"/>
      <c r="M34" s="634"/>
      <c r="N34" s="634"/>
      <c r="O34" s="634"/>
      <c r="P34" s="634"/>
      <c r="Q34" s="635"/>
      <c r="R34" s="617">
        <v>2027344346</v>
      </c>
      <c r="S34" s="618"/>
      <c r="T34" s="618"/>
      <c r="U34" s="618"/>
      <c r="V34" s="618"/>
      <c r="W34" s="618"/>
      <c r="X34" s="618"/>
      <c r="Y34" s="619"/>
      <c r="Z34" s="620">
        <v>100</v>
      </c>
      <c r="AA34" s="620"/>
      <c r="AB34" s="620"/>
      <c r="AC34" s="620"/>
      <c r="AD34" s="621">
        <v>1264475108</v>
      </c>
      <c r="AE34" s="621"/>
      <c r="AF34" s="621"/>
      <c r="AG34" s="621"/>
      <c r="AH34" s="621"/>
      <c r="AI34" s="621"/>
      <c r="AJ34" s="621"/>
      <c r="AK34" s="621"/>
      <c r="AL34" s="622">
        <v>100</v>
      </c>
      <c r="AM34" s="623"/>
      <c r="AN34" s="623"/>
      <c r="AO34" s="624"/>
      <c r="AP34" s="633"/>
      <c r="AQ34" s="634"/>
      <c r="AR34" s="634"/>
      <c r="AS34" s="634"/>
      <c r="AT34" s="634"/>
      <c r="AU34" s="634"/>
      <c r="AV34" s="634"/>
      <c r="AW34" s="634"/>
      <c r="AX34" s="634"/>
      <c r="AY34" s="634"/>
      <c r="AZ34" s="634"/>
      <c r="BA34" s="634"/>
      <c r="BB34" s="634"/>
      <c r="BC34" s="635"/>
      <c r="BD34" s="617"/>
      <c r="BE34" s="618"/>
      <c r="BF34" s="618"/>
      <c r="BG34" s="618"/>
      <c r="BH34" s="618"/>
      <c r="BI34" s="618"/>
      <c r="BJ34" s="618"/>
      <c r="BK34" s="619"/>
      <c r="BL34" s="620"/>
      <c r="BM34" s="620"/>
      <c r="BN34" s="620"/>
      <c r="BO34" s="620"/>
      <c r="BP34" s="621"/>
      <c r="BQ34" s="621"/>
      <c r="BR34" s="621"/>
      <c r="BS34" s="621"/>
      <c r="BT34" s="621"/>
      <c r="BU34" s="621"/>
      <c r="BV34" s="621"/>
      <c r="BW34" s="625"/>
      <c r="BY34" s="603" t="s">
        <v>270</v>
      </c>
      <c r="BZ34" s="604"/>
      <c r="CA34" s="604"/>
      <c r="CB34" s="604"/>
      <c r="CC34" s="604"/>
      <c r="CD34" s="604"/>
      <c r="CE34" s="604"/>
      <c r="CF34" s="604"/>
      <c r="CG34" s="604"/>
      <c r="CH34" s="604"/>
      <c r="CI34" s="604"/>
      <c r="CJ34" s="604"/>
      <c r="CK34" s="604"/>
      <c r="CL34" s="605"/>
      <c r="CM34" s="606">
        <v>1068370988</v>
      </c>
      <c r="CN34" s="607"/>
      <c r="CO34" s="607"/>
      <c r="CP34" s="607"/>
      <c r="CQ34" s="607"/>
      <c r="CR34" s="607"/>
      <c r="CS34" s="607"/>
      <c r="CT34" s="608"/>
      <c r="CU34" s="647">
        <v>53.2</v>
      </c>
      <c r="CV34" s="648"/>
      <c r="CW34" s="648"/>
      <c r="CX34" s="650"/>
      <c r="CY34" s="646">
        <v>937237194</v>
      </c>
      <c r="CZ34" s="607"/>
      <c r="DA34" s="607"/>
      <c r="DB34" s="607"/>
      <c r="DC34" s="607"/>
      <c r="DD34" s="607"/>
      <c r="DE34" s="607"/>
      <c r="DF34" s="608"/>
      <c r="DG34" s="646">
        <v>925977441</v>
      </c>
      <c r="DH34" s="607"/>
      <c r="DI34" s="607"/>
      <c r="DJ34" s="607"/>
      <c r="DK34" s="607"/>
      <c r="DL34" s="607"/>
      <c r="DM34" s="607"/>
      <c r="DN34" s="607"/>
      <c r="DO34" s="607"/>
      <c r="DP34" s="607"/>
      <c r="DQ34" s="608"/>
      <c r="DR34" s="647">
        <v>65.599999999999994</v>
      </c>
      <c r="DS34" s="648"/>
      <c r="DT34" s="648"/>
      <c r="DU34" s="648"/>
      <c r="DV34" s="648"/>
      <c r="DW34" s="648"/>
      <c r="DX34" s="649"/>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614" t="s">
        <v>271</v>
      </c>
      <c r="BZ35" s="615"/>
      <c r="CA35" s="615"/>
      <c r="CB35" s="615"/>
      <c r="CC35" s="615"/>
      <c r="CD35" s="615"/>
      <c r="CE35" s="615"/>
      <c r="CF35" s="615"/>
      <c r="CG35" s="615"/>
      <c r="CH35" s="615"/>
      <c r="CI35" s="615"/>
      <c r="CJ35" s="615"/>
      <c r="CK35" s="615"/>
      <c r="CL35" s="616"/>
      <c r="CM35" s="617">
        <v>725600451</v>
      </c>
      <c r="CN35" s="642"/>
      <c r="CO35" s="642"/>
      <c r="CP35" s="642"/>
      <c r="CQ35" s="642"/>
      <c r="CR35" s="642"/>
      <c r="CS35" s="642"/>
      <c r="CT35" s="643"/>
      <c r="CU35" s="639">
        <v>36.200000000000003</v>
      </c>
      <c r="CV35" s="640"/>
      <c r="CW35" s="640"/>
      <c r="CX35" s="641"/>
      <c r="CY35" s="626">
        <v>619166893</v>
      </c>
      <c r="CZ35" s="642"/>
      <c r="DA35" s="642"/>
      <c r="DB35" s="642"/>
      <c r="DC35" s="642"/>
      <c r="DD35" s="642"/>
      <c r="DE35" s="642"/>
      <c r="DF35" s="643"/>
      <c r="DG35" s="626">
        <v>607907140</v>
      </c>
      <c r="DH35" s="642"/>
      <c r="DI35" s="642"/>
      <c r="DJ35" s="642"/>
      <c r="DK35" s="642"/>
      <c r="DL35" s="642"/>
      <c r="DM35" s="642"/>
      <c r="DN35" s="642"/>
      <c r="DO35" s="642"/>
      <c r="DP35" s="642"/>
      <c r="DQ35" s="643"/>
      <c r="DR35" s="639">
        <v>43.1</v>
      </c>
      <c r="DS35" s="640"/>
      <c r="DT35" s="640"/>
      <c r="DU35" s="640"/>
      <c r="DV35" s="640"/>
      <c r="DW35" s="640"/>
      <c r="DX35" s="645"/>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614" t="s">
        <v>272</v>
      </c>
      <c r="BZ36" s="615"/>
      <c r="CA36" s="615"/>
      <c r="CB36" s="615"/>
      <c r="CC36" s="615"/>
      <c r="CD36" s="615"/>
      <c r="CE36" s="615"/>
      <c r="CF36" s="615"/>
      <c r="CG36" s="615"/>
      <c r="CH36" s="615"/>
      <c r="CI36" s="615"/>
      <c r="CJ36" s="615"/>
      <c r="CK36" s="615"/>
      <c r="CL36" s="616"/>
      <c r="CM36" s="617">
        <v>535941453</v>
      </c>
      <c r="CN36" s="618"/>
      <c r="CO36" s="618"/>
      <c r="CP36" s="618"/>
      <c r="CQ36" s="618"/>
      <c r="CR36" s="618"/>
      <c r="CS36" s="618"/>
      <c r="CT36" s="619"/>
      <c r="CU36" s="639">
        <v>26.7</v>
      </c>
      <c r="CV36" s="640"/>
      <c r="CW36" s="640"/>
      <c r="CX36" s="641"/>
      <c r="CY36" s="626">
        <v>430331395</v>
      </c>
      <c r="CZ36" s="642"/>
      <c r="DA36" s="642"/>
      <c r="DB36" s="642"/>
      <c r="DC36" s="642"/>
      <c r="DD36" s="642"/>
      <c r="DE36" s="642"/>
      <c r="DF36" s="643"/>
      <c r="DG36" s="626">
        <v>419305490</v>
      </c>
      <c r="DH36" s="642"/>
      <c r="DI36" s="642"/>
      <c r="DJ36" s="642"/>
      <c r="DK36" s="642"/>
      <c r="DL36" s="642"/>
      <c r="DM36" s="642"/>
      <c r="DN36" s="642"/>
      <c r="DO36" s="642"/>
      <c r="DP36" s="642"/>
      <c r="DQ36" s="643"/>
      <c r="DR36" s="639">
        <v>29.7</v>
      </c>
      <c r="DS36" s="640"/>
      <c r="DT36" s="640"/>
      <c r="DU36" s="640"/>
      <c r="DV36" s="640"/>
      <c r="DW36" s="640"/>
      <c r="DX36" s="645"/>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99" t="s">
        <v>273</v>
      </c>
      <c r="AQ37" s="600"/>
      <c r="AR37" s="600"/>
      <c r="AS37" s="600"/>
      <c r="AT37" s="600"/>
      <c r="AU37" s="600"/>
      <c r="AV37" s="600"/>
      <c r="AW37" s="600"/>
      <c r="AX37" s="600"/>
      <c r="AY37" s="600"/>
      <c r="AZ37" s="600"/>
      <c r="BA37" s="600"/>
      <c r="BB37" s="600"/>
      <c r="BC37" s="601"/>
      <c r="BD37" s="599" t="s">
        <v>274</v>
      </c>
      <c r="BE37" s="600"/>
      <c r="BF37" s="600"/>
      <c r="BG37" s="600"/>
      <c r="BH37" s="600"/>
      <c r="BI37" s="600"/>
      <c r="BJ37" s="600"/>
      <c r="BK37" s="600"/>
      <c r="BL37" s="600"/>
      <c r="BM37" s="601"/>
      <c r="BN37" s="599" t="s">
        <v>275</v>
      </c>
      <c r="BO37" s="600"/>
      <c r="BP37" s="600"/>
      <c r="BQ37" s="600"/>
      <c r="BR37" s="600"/>
      <c r="BS37" s="600"/>
      <c r="BT37" s="600"/>
      <c r="BU37" s="600"/>
      <c r="BV37" s="600"/>
      <c r="BW37" s="601"/>
      <c r="BY37" s="614" t="s">
        <v>276</v>
      </c>
      <c r="BZ37" s="615"/>
      <c r="CA37" s="615"/>
      <c r="CB37" s="615"/>
      <c r="CC37" s="615"/>
      <c r="CD37" s="615"/>
      <c r="CE37" s="615"/>
      <c r="CF37" s="615"/>
      <c r="CG37" s="615"/>
      <c r="CH37" s="615"/>
      <c r="CI37" s="615"/>
      <c r="CJ37" s="615"/>
      <c r="CK37" s="615"/>
      <c r="CL37" s="616"/>
      <c r="CM37" s="617">
        <v>42119315</v>
      </c>
      <c r="CN37" s="642"/>
      <c r="CO37" s="642"/>
      <c r="CP37" s="642"/>
      <c r="CQ37" s="642"/>
      <c r="CR37" s="642"/>
      <c r="CS37" s="642"/>
      <c r="CT37" s="643"/>
      <c r="CU37" s="639">
        <v>2.1</v>
      </c>
      <c r="CV37" s="640"/>
      <c r="CW37" s="640"/>
      <c r="CX37" s="641"/>
      <c r="CY37" s="626">
        <v>25695458</v>
      </c>
      <c r="CZ37" s="642"/>
      <c r="DA37" s="642"/>
      <c r="DB37" s="642"/>
      <c r="DC37" s="642"/>
      <c r="DD37" s="642"/>
      <c r="DE37" s="642"/>
      <c r="DF37" s="643"/>
      <c r="DG37" s="626">
        <v>25695458</v>
      </c>
      <c r="DH37" s="642"/>
      <c r="DI37" s="642"/>
      <c r="DJ37" s="642"/>
      <c r="DK37" s="642"/>
      <c r="DL37" s="642"/>
      <c r="DM37" s="642"/>
      <c r="DN37" s="642"/>
      <c r="DO37" s="642"/>
      <c r="DP37" s="642"/>
      <c r="DQ37" s="643"/>
      <c r="DR37" s="639">
        <v>1.8</v>
      </c>
      <c r="DS37" s="640"/>
      <c r="DT37" s="640"/>
      <c r="DU37" s="640"/>
      <c r="DV37" s="640"/>
      <c r="DW37" s="640"/>
      <c r="DX37" s="645"/>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63" t="s">
        <v>277</v>
      </c>
      <c r="AQ38" s="664"/>
      <c r="AR38" s="664"/>
      <c r="AS38" s="664"/>
      <c r="AT38" s="669" t="s">
        <v>278</v>
      </c>
      <c r="AU38" s="178"/>
      <c r="AV38" s="178"/>
      <c r="AW38" s="178"/>
      <c r="AX38" s="603" t="s">
        <v>135</v>
      </c>
      <c r="AY38" s="604"/>
      <c r="AZ38" s="604"/>
      <c r="BA38" s="604"/>
      <c r="BB38" s="604"/>
      <c r="BC38" s="605"/>
      <c r="BD38" s="644">
        <v>99</v>
      </c>
      <c r="BE38" s="612"/>
      <c r="BF38" s="612"/>
      <c r="BG38" s="612"/>
      <c r="BH38" s="612"/>
      <c r="BI38" s="612">
        <v>98</v>
      </c>
      <c r="BJ38" s="612"/>
      <c r="BK38" s="612"/>
      <c r="BL38" s="612"/>
      <c r="BM38" s="613"/>
      <c r="BN38" s="644">
        <v>98.8</v>
      </c>
      <c r="BO38" s="612"/>
      <c r="BP38" s="612"/>
      <c r="BQ38" s="612"/>
      <c r="BR38" s="612"/>
      <c r="BS38" s="612">
        <v>97.5</v>
      </c>
      <c r="BT38" s="612"/>
      <c r="BU38" s="612"/>
      <c r="BV38" s="612"/>
      <c r="BW38" s="613"/>
      <c r="BY38" s="614" t="s">
        <v>279</v>
      </c>
      <c r="BZ38" s="615"/>
      <c r="CA38" s="615"/>
      <c r="CB38" s="615"/>
      <c r="CC38" s="615"/>
      <c r="CD38" s="615"/>
      <c r="CE38" s="615"/>
      <c r="CF38" s="615"/>
      <c r="CG38" s="615"/>
      <c r="CH38" s="615"/>
      <c r="CI38" s="615"/>
      <c r="CJ38" s="615"/>
      <c r="CK38" s="615"/>
      <c r="CL38" s="616"/>
      <c r="CM38" s="617">
        <v>300651222</v>
      </c>
      <c r="CN38" s="618"/>
      <c r="CO38" s="618"/>
      <c r="CP38" s="618"/>
      <c r="CQ38" s="618"/>
      <c r="CR38" s="618"/>
      <c r="CS38" s="618"/>
      <c r="CT38" s="619"/>
      <c r="CU38" s="639">
        <v>15</v>
      </c>
      <c r="CV38" s="640"/>
      <c r="CW38" s="640"/>
      <c r="CX38" s="641"/>
      <c r="CY38" s="626">
        <v>292374843</v>
      </c>
      <c r="CZ38" s="642"/>
      <c r="DA38" s="642"/>
      <c r="DB38" s="642"/>
      <c r="DC38" s="642"/>
      <c r="DD38" s="642"/>
      <c r="DE38" s="642"/>
      <c r="DF38" s="643"/>
      <c r="DG38" s="626">
        <v>292374843</v>
      </c>
      <c r="DH38" s="642"/>
      <c r="DI38" s="642"/>
      <c r="DJ38" s="642"/>
      <c r="DK38" s="642"/>
      <c r="DL38" s="642"/>
      <c r="DM38" s="642"/>
      <c r="DN38" s="642"/>
      <c r="DO38" s="642"/>
      <c r="DP38" s="642"/>
      <c r="DQ38" s="643"/>
      <c r="DR38" s="639">
        <v>20.7</v>
      </c>
      <c r="DS38" s="640"/>
      <c r="DT38" s="640"/>
      <c r="DU38" s="640"/>
      <c r="DV38" s="640"/>
      <c r="DW38" s="640"/>
      <c r="DX38" s="645"/>
    </row>
    <row r="39" spans="2:128" ht="11.25" customHeight="1" x14ac:dyDescent="0.15">
      <c r="AP39" s="665"/>
      <c r="AQ39" s="666"/>
      <c r="AR39" s="666"/>
      <c r="AS39" s="666"/>
      <c r="AT39" s="670"/>
      <c r="AU39" s="167" t="s">
        <v>280</v>
      </c>
      <c r="AV39" s="167"/>
      <c r="AW39" s="167"/>
      <c r="AX39" s="614" t="s">
        <v>281</v>
      </c>
      <c r="AY39" s="615"/>
      <c r="AZ39" s="615"/>
      <c r="BA39" s="615"/>
      <c r="BB39" s="615"/>
      <c r="BC39" s="616"/>
      <c r="BD39" s="651">
        <v>98.8</v>
      </c>
      <c r="BE39" s="623"/>
      <c r="BF39" s="623"/>
      <c r="BG39" s="623"/>
      <c r="BH39" s="623"/>
      <c r="BI39" s="623">
        <v>96.5</v>
      </c>
      <c r="BJ39" s="623"/>
      <c r="BK39" s="623"/>
      <c r="BL39" s="623"/>
      <c r="BM39" s="624"/>
      <c r="BN39" s="651">
        <v>98.7</v>
      </c>
      <c r="BO39" s="623"/>
      <c r="BP39" s="623"/>
      <c r="BQ39" s="623"/>
      <c r="BR39" s="623"/>
      <c r="BS39" s="623">
        <v>96.1</v>
      </c>
      <c r="BT39" s="623"/>
      <c r="BU39" s="623"/>
      <c r="BV39" s="623"/>
      <c r="BW39" s="624"/>
      <c r="BY39" s="652" t="s">
        <v>282</v>
      </c>
      <c r="BZ39" s="653"/>
      <c r="CA39" s="614" t="s">
        <v>52</v>
      </c>
      <c r="CB39" s="615"/>
      <c r="CC39" s="615"/>
      <c r="CD39" s="615"/>
      <c r="CE39" s="615"/>
      <c r="CF39" s="615"/>
      <c r="CG39" s="615"/>
      <c r="CH39" s="615"/>
      <c r="CI39" s="615"/>
      <c r="CJ39" s="615"/>
      <c r="CK39" s="615"/>
      <c r="CL39" s="616"/>
      <c r="CM39" s="617">
        <v>300651222</v>
      </c>
      <c r="CN39" s="642"/>
      <c r="CO39" s="642"/>
      <c r="CP39" s="642"/>
      <c r="CQ39" s="642"/>
      <c r="CR39" s="642"/>
      <c r="CS39" s="642"/>
      <c r="CT39" s="643"/>
      <c r="CU39" s="639">
        <v>15</v>
      </c>
      <c r="CV39" s="640"/>
      <c r="CW39" s="640"/>
      <c r="CX39" s="641"/>
      <c r="CY39" s="626">
        <v>292374843</v>
      </c>
      <c r="CZ39" s="642"/>
      <c r="DA39" s="642"/>
      <c r="DB39" s="642"/>
      <c r="DC39" s="642"/>
      <c r="DD39" s="642"/>
      <c r="DE39" s="642"/>
      <c r="DF39" s="643"/>
      <c r="DG39" s="626">
        <v>292374843</v>
      </c>
      <c r="DH39" s="642"/>
      <c r="DI39" s="642"/>
      <c r="DJ39" s="642"/>
      <c r="DK39" s="642"/>
      <c r="DL39" s="642"/>
      <c r="DM39" s="642"/>
      <c r="DN39" s="642"/>
      <c r="DO39" s="642"/>
      <c r="DP39" s="642"/>
      <c r="DQ39" s="643"/>
      <c r="DR39" s="639">
        <v>20.7</v>
      </c>
      <c r="DS39" s="640"/>
      <c r="DT39" s="640"/>
      <c r="DU39" s="640"/>
      <c r="DV39" s="640"/>
      <c r="DW39" s="640"/>
      <c r="DX39" s="645"/>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67"/>
      <c r="AQ40" s="668"/>
      <c r="AR40" s="668"/>
      <c r="AS40" s="668"/>
      <c r="AT40" s="671"/>
      <c r="AU40" s="180"/>
      <c r="AV40" s="180"/>
      <c r="AW40" s="180"/>
      <c r="AX40" s="633" t="s">
        <v>283</v>
      </c>
      <c r="AY40" s="634"/>
      <c r="AZ40" s="634"/>
      <c r="BA40" s="634"/>
      <c r="BB40" s="634"/>
      <c r="BC40" s="635"/>
      <c r="BD40" s="658">
        <v>100.1</v>
      </c>
      <c r="BE40" s="659"/>
      <c r="BF40" s="659"/>
      <c r="BG40" s="659"/>
      <c r="BH40" s="659"/>
      <c r="BI40" s="659">
        <v>99.8</v>
      </c>
      <c r="BJ40" s="659"/>
      <c r="BK40" s="659"/>
      <c r="BL40" s="659"/>
      <c r="BM40" s="660"/>
      <c r="BN40" s="658">
        <v>100</v>
      </c>
      <c r="BO40" s="659"/>
      <c r="BP40" s="659"/>
      <c r="BQ40" s="659"/>
      <c r="BR40" s="659"/>
      <c r="BS40" s="659">
        <v>99.6</v>
      </c>
      <c r="BT40" s="659"/>
      <c r="BU40" s="659"/>
      <c r="BV40" s="659"/>
      <c r="BW40" s="660"/>
      <c r="BY40" s="654"/>
      <c r="BZ40" s="655"/>
      <c r="CA40" s="614" t="s">
        <v>284</v>
      </c>
      <c r="CB40" s="615"/>
      <c r="CC40" s="615"/>
      <c r="CD40" s="615"/>
      <c r="CE40" s="615"/>
      <c r="CF40" s="615"/>
      <c r="CG40" s="615"/>
      <c r="CH40" s="615"/>
      <c r="CI40" s="615"/>
      <c r="CJ40" s="615"/>
      <c r="CK40" s="615"/>
      <c r="CL40" s="616"/>
      <c r="CM40" s="617">
        <v>247376719</v>
      </c>
      <c r="CN40" s="618"/>
      <c r="CO40" s="618"/>
      <c r="CP40" s="618"/>
      <c r="CQ40" s="618"/>
      <c r="CR40" s="618"/>
      <c r="CS40" s="618"/>
      <c r="CT40" s="619"/>
      <c r="CU40" s="639">
        <v>12.3</v>
      </c>
      <c r="CV40" s="640"/>
      <c r="CW40" s="640"/>
      <c r="CX40" s="641"/>
      <c r="CY40" s="626">
        <v>240566891</v>
      </c>
      <c r="CZ40" s="642"/>
      <c r="DA40" s="642"/>
      <c r="DB40" s="642"/>
      <c r="DC40" s="642"/>
      <c r="DD40" s="642"/>
      <c r="DE40" s="642"/>
      <c r="DF40" s="643"/>
      <c r="DG40" s="626">
        <v>240566891</v>
      </c>
      <c r="DH40" s="642"/>
      <c r="DI40" s="642"/>
      <c r="DJ40" s="642"/>
      <c r="DK40" s="642"/>
      <c r="DL40" s="642"/>
      <c r="DM40" s="642"/>
      <c r="DN40" s="642"/>
      <c r="DO40" s="642"/>
      <c r="DP40" s="642"/>
      <c r="DQ40" s="643"/>
      <c r="DR40" s="639">
        <v>17.100000000000001</v>
      </c>
      <c r="DS40" s="640"/>
      <c r="DT40" s="640"/>
      <c r="DU40" s="640"/>
      <c r="DV40" s="640"/>
      <c r="DW40" s="640"/>
      <c r="DX40" s="645"/>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54"/>
      <c r="BZ41" s="655"/>
      <c r="CA41" s="614" t="s">
        <v>285</v>
      </c>
      <c r="CB41" s="615"/>
      <c r="CC41" s="615"/>
      <c r="CD41" s="615"/>
      <c r="CE41" s="615"/>
      <c r="CF41" s="615"/>
      <c r="CG41" s="615"/>
      <c r="CH41" s="615"/>
      <c r="CI41" s="615"/>
      <c r="CJ41" s="615"/>
      <c r="CK41" s="615"/>
      <c r="CL41" s="616"/>
      <c r="CM41" s="617">
        <v>53274503</v>
      </c>
      <c r="CN41" s="642"/>
      <c r="CO41" s="642"/>
      <c r="CP41" s="642"/>
      <c r="CQ41" s="642"/>
      <c r="CR41" s="642"/>
      <c r="CS41" s="642"/>
      <c r="CT41" s="643"/>
      <c r="CU41" s="639">
        <v>2.7</v>
      </c>
      <c r="CV41" s="640"/>
      <c r="CW41" s="640"/>
      <c r="CX41" s="641"/>
      <c r="CY41" s="626">
        <v>51807952</v>
      </c>
      <c r="CZ41" s="642"/>
      <c r="DA41" s="642"/>
      <c r="DB41" s="642"/>
      <c r="DC41" s="642"/>
      <c r="DD41" s="642"/>
      <c r="DE41" s="642"/>
      <c r="DF41" s="643"/>
      <c r="DG41" s="626">
        <v>51807952</v>
      </c>
      <c r="DH41" s="642"/>
      <c r="DI41" s="642"/>
      <c r="DJ41" s="642"/>
      <c r="DK41" s="642"/>
      <c r="DL41" s="642"/>
      <c r="DM41" s="642"/>
      <c r="DN41" s="642"/>
      <c r="DO41" s="642"/>
      <c r="DP41" s="642"/>
      <c r="DQ41" s="643"/>
      <c r="DR41" s="639">
        <v>3.7</v>
      </c>
      <c r="DS41" s="640"/>
      <c r="DT41" s="640"/>
      <c r="DU41" s="640"/>
      <c r="DV41" s="640"/>
      <c r="DW41" s="640"/>
      <c r="DX41" s="645"/>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62"/>
      <c r="AQ42" s="662"/>
      <c r="AR42" s="662"/>
      <c r="AS42" s="662"/>
      <c r="AT42" s="662"/>
      <c r="AU42" s="662"/>
      <c r="AV42" s="662"/>
      <c r="AW42" s="662"/>
      <c r="AX42" s="662"/>
      <c r="AY42" s="662"/>
      <c r="AZ42" s="662"/>
      <c r="BA42" s="662"/>
      <c r="BB42" s="662"/>
      <c r="BC42" s="662"/>
      <c r="BD42" s="662"/>
      <c r="BE42" s="662"/>
      <c r="BF42" s="662"/>
      <c r="BG42" s="662"/>
      <c r="BH42" s="662"/>
      <c r="BI42" s="662"/>
      <c r="BJ42" s="662"/>
      <c r="BK42" s="662"/>
      <c r="BL42" s="662"/>
      <c r="BM42" s="662"/>
      <c r="BN42" s="662"/>
      <c r="BO42" s="662"/>
      <c r="BP42" s="662"/>
      <c r="BQ42" s="662"/>
      <c r="BR42" s="662"/>
      <c r="BS42" s="662"/>
      <c r="BT42" s="662"/>
      <c r="BU42" s="662"/>
      <c r="BV42" s="662"/>
      <c r="BW42" s="662"/>
      <c r="BY42" s="656"/>
      <c r="BZ42" s="657"/>
      <c r="CA42" s="614" t="s">
        <v>286</v>
      </c>
      <c r="CB42" s="615"/>
      <c r="CC42" s="615"/>
      <c r="CD42" s="615"/>
      <c r="CE42" s="615"/>
      <c r="CF42" s="615"/>
      <c r="CG42" s="615"/>
      <c r="CH42" s="615"/>
      <c r="CI42" s="615"/>
      <c r="CJ42" s="615"/>
      <c r="CK42" s="615"/>
      <c r="CL42" s="616"/>
      <c r="CM42" s="617" t="s">
        <v>98</v>
      </c>
      <c r="CN42" s="618"/>
      <c r="CO42" s="618"/>
      <c r="CP42" s="618"/>
      <c r="CQ42" s="618"/>
      <c r="CR42" s="618"/>
      <c r="CS42" s="618"/>
      <c r="CT42" s="619"/>
      <c r="CU42" s="639" t="s">
        <v>98</v>
      </c>
      <c r="CV42" s="640"/>
      <c r="CW42" s="640"/>
      <c r="CX42" s="641"/>
      <c r="CY42" s="626" t="s">
        <v>98</v>
      </c>
      <c r="CZ42" s="642"/>
      <c r="DA42" s="642"/>
      <c r="DB42" s="642"/>
      <c r="DC42" s="642"/>
      <c r="DD42" s="642"/>
      <c r="DE42" s="642"/>
      <c r="DF42" s="643"/>
      <c r="DG42" s="626" t="s">
        <v>98</v>
      </c>
      <c r="DH42" s="642"/>
      <c r="DI42" s="642"/>
      <c r="DJ42" s="642"/>
      <c r="DK42" s="642"/>
      <c r="DL42" s="642"/>
      <c r="DM42" s="642"/>
      <c r="DN42" s="642"/>
      <c r="DO42" s="642"/>
      <c r="DP42" s="642"/>
      <c r="DQ42" s="643"/>
      <c r="DR42" s="639" t="s">
        <v>98</v>
      </c>
      <c r="DS42" s="640"/>
      <c r="DT42" s="640"/>
      <c r="DU42" s="640"/>
      <c r="DV42" s="640"/>
      <c r="DW42" s="640"/>
      <c r="DX42" s="645"/>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61"/>
      <c r="AQ43" s="661"/>
      <c r="AR43" s="661"/>
      <c r="AS43" s="661"/>
      <c r="AT43" s="173"/>
      <c r="AU43" s="173"/>
      <c r="AV43" s="173"/>
      <c r="AW43" s="173"/>
      <c r="AX43" s="173"/>
      <c r="AY43" s="173"/>
      <c r="AZ43" s="173"/>
      <c r="BA43" s="173"/>
      <c r="BB43" s="173"/>
      <c r="BC43" s="173"/>
      <c r="BD43" s="623"/>
      <c r="BE43" s="623"/>
      <c r="BF43" s="623"/>
      <c r="BG43" s="623"/>
      <c r="BH43" s="623"/>
      <c r="BI43" s="623"/>
      <c r="BJ43" s="623"/>
      <c r="BK43" s="623"/>
      <c r="BL43" s="623"/>
      <c r="BM43" s="623"/>
      <c r="BN43" s="623"/>
      <c r="BO43" s="623"/>
      <c r="BP43" s="623"/>
      <c r="BQ43" s="623"/>
      <c r="BR43" s="623"/>
      <c r="BS43" s="623"/>
      <c r="BT43" s="623"/>
      <c r="BU43" s="623"/>
      <c r="BV43" s="623"/>
      <c r="BW43" s="623"/>
      <c r="BY43" s="614" t="s">
        <v>287</v>
      </c>
      <c r="BZ43" s="615"/>
      <c r="CA43" s="615"/>
      <c r="CB43" s="615"/>
      <c r="CC43" s="615"/>
      <c r="CD43" s="615"/>
      <c r="CE43" s="615"/>
      <c r="CF43" s="615"/>
      <c r="CG43" s="615"/>
      <c r="CH43" s="615"/>
      <c r="CI43" s="615"/>
      <c r="CJ43" s="615"/>
      <c r="CK43" s="615"/>
      <c r="CL43" s="616"/>
      <c r="CM43" s="617">
        <v>801106627</v>
      </c>
      <c r="CN43" s="642"/>
      <c r="CO43" s="642"/>
      <c r="CP43" s="642"/>
      <c r="CQ43" s="642"/>
      <c r="CR43" s="642"/>
      <c r="CS43" s="642"/>
      <c r="CT43" s="643"/>
      <c r="CU43" s="639">
        <v>39.9</v>
      </c>
      <c r="CV43" s="640"/>
      <c r="CW43" s="640"/>
      <c r="CX43" s="641"/>
      <c r="CY43" s="626">
        <v>698847074</v>
      </c>
      <c r="CZ43" s="642"/>
      <c r="DA43" s="642"/>
      <c r="DB43" s="642"/>
      <c r="DC43" s="642"/>
      <c r="DD43" s="642"/>
      <c r="DE43" s="642"/>
      <c r="DF43" s="643"/>
      <c r="DG43" s="626">
        <v>443308970</v>
      </c>
      <c r="DH43" s="642"/>
      <c r="DI43" s="642"/>
      <c r="DJ43" s="642"/>
      <c r="DK43" s="642"/>
      <c r="DL43" s="642"/>
      <c r="DM43" s="642"/>
      <c r="DN43" s="642"/>
      <c r="DO43" s="642"/>
      <c r="DP43" s="642"/>
      <c r="DQ43" s="643"/>
      <c r="DR43" s="639">
        <v>31.4</v>
      </c>
      <c r="DS43" s="640"/>
      <c r="DT43" s="640"/>
      <c r="DU43" s="640"/>
      <c r="DV43" s="640"/>
      <c r="DW43" s="640"/>
      <c r="DX43" s="645"/>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61"/>
      <c r="AQ44" s="661"/>
      <c r="AR44" s="661"/>
      <c r="AS44" s="661"/>
      <c r="AT44" s="173"/>
      <c r="AU44" s="173"/>
      <c r="AV44" s="173"/>
      <c r="AW44" s="173"/>
      <c r="AX44" s="173"/>
      <c r="AY44" s="173"/>
      <c r="AZ44" s="173"/>
      <c r="BA44" s="173"/>
      <c r="BB44" s="173"/>
      <c r="BC44" s="173"/>
      <c r="BD44" s="623"/>
      <c r="BE44" s="623"/>
      <c r="BF44" s="623"/>
      <c r="BG44" s="623"/>
      <c r="BH44" s="623"/>
      <c r="BI44" s="623"/>
      <c r="BJ44" s="623"/>
      <c r="BK44" s="623"/>
      <c r="BL44" s="623"/>
      <c r="BM44" s="623"/>
      <c r="BN44" s="623"/>
      <c r="BO44" s="623"/>
      <c r="BP44" s="623"/>
      <c r="BQ44" s="623"/>
      <c r="BR44" s="623"/>
      <c r="BS44" s="623"/>
      <c r="BT44" s="623"/>
      <c r="BU44" s="623"/>
      <c r="BV44" s="623"/>
      <c r="BW44" s="623"/>
      <c r="BY44" s="614" t="s">
        <v>288</v>
      </c>
      <c r="BZ44" s="615"/>
      <c r="CA44" s="615"/>
      <c r="CB44" s="615"/>
      <c r="CC44" s="615"/>
      <c r="CD44" s="615"/>
      <c r="CE44" s="615"/>
      <c r="CF44" s="615"/>
      <c r="CG44" s="615"/>
      <c r="CH44" s="615"/>
      <c r="CI44" s="615"/>
      <c r="CJ44" s="615"/>
      <c r="CK44" s="615"/>
      <c r="CL44" s="616"/>
      <c r="CM44" s="617">
        <v>67961696</v>
      </c>
      <c r="CN44" s="618"/>
      <c r="CO44" s="618"/>
      <c r="CP44" s="618"/>
      <c r="CQ44" s="618"/>
      <c r="CR44" s="618"/>
      <c r="CS44" s="618"/>
      <c r="CT44" s="619"/>
      <c r="CU44" s="639">
        <v>3.4</v>
      </c>
      <c r="CV44" s="640"/>
      <c r="CW44" s="640"/>
      <c r="CX44" s="641"/>
      <c r="CY44" s="626">
        <v>46388437</v>
      </c>
      <c r="CZ44" s="642"/>
      <c r="DA44" s="642"/>
      <c r="DB44" s="642"/>
      <c r="DC44" s="642"/>
      <c r="DD44" s="642"/>
      <c r="DE44" s="642"/>
      <c r="DF44" s="643"/>
      <c r="DG44" s="626">
        <v>37662231</v>
      </c>
      <c r="DH44" s="642"/>
      <c r="DI44" s="642"/>
      <c r="DJ44" s="642"/>
      <c r="DK44" s="642"/>
      <c r="DL44" s="642"/>
      <c r="DM44" s="642"/>
      <c r="DN44" s="642"/>
      <c r="DO44" s="642"/>
      <c r="DP44" s="642"/>
      <c r="DQ44" s="643"/>
      <c r="DR44" s="639">
        <v>2.7</v>
      </c>
      <c r="DS44" s="640"/>
      <c r="DT44" s="640"/>
      <c r="DU44" s="640"/>
      <c r="DV44" s="640"/>
      <c r="DW44" s="640"/>
      <c r="DX44" s="645"/>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614" t="s">
        <v>290</v>
      </c>
      <c r="BZ45" s="615"/>
      <c r="CA45" s="615"/>
      <c r="CB45" s="615"/>
      <c r="CC45" s="615"/>
      <c r="CD45" s="615"/>
      <c r="CE45" s="615"/>
      <c r="CF45" s="615"/>
      <c r="CG45" s="615"/>
      <c r="CH45" s="615"/>
      <c r="CI45" s="615"/>
      <c r="CJ45" s="615"/>
      <c r="CK45" s="615"/>
      <c r="CL45" s="616"/>
      <c r="CM45" s="617">
        <v>9386774</v>
      </c>
      <c r="CN45" s="642"/>
      <c r="CO45" s="642"/>
      <c r="CP45" s="642"/>
      <c r="CQ45" s="642"/>
      <c r="CR45" s="642"/>
      <c r="CS45" s="642"/>
      <c r="CT45" s="643"/>
      <c r="CU45" s="639">
        <v>0.5</v>
      </c>
      <c r="CV45" s="640"/>
      <c r="CW45" s="640"/>
      <c r="CX45" s="641"/>
      <c r="CY45" s="626">
        <v>3352903</v>
      </c>
      <c r="CZ45" s="642"/>
      <c r="DA45" s="642"/>
      <c r="DB45" s="642"/>
      <c r="DC45" s="642"/>
      <c r="DD45" s="642"/>
      <c r="DE45" s="642"/>
      <c r="DF45" s="643"/>
      <c r="DG45" s="626">
        <v>3186662</v>
      </c>
      <c r="DH45" s="642"/>
      <c r="DI45" s="642"/>
      <c r="DJ45" s="642"/>
      <c r="DK45" s="642"/>
      <c r="DL45" s="642"/>
      <c r="DM45" s="642"/>
      <c r="DN45" s="642"/>
      <c r="DO45" s="642"/>
      <c r="DP45" s="642"/>
      <c r="DQ45" s="643"/>
      <c r="DR45" s="639">
        <v>0.2</v>
      </c>
      <c r="DS45" s="640"/>
      <c r="DT45" s="640"/>
      <c r="DU45" s="640"/>
      <c r="DV45" s="640"/>
      <c r="DW45" s="640"/>
      <c r="DX45" s="645"/>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614" t="s">
        <v>292</v>
      </c>
      <c r="BZ46" s="615"/>
      <c r="CA46" s="615"/>
      <c r="CB46" s="615"/>
      <c r="CC46" s="615"/>
      <c r="CD46" s="615"/>
      <c r="CE46" s="615"/>
      <c r="CF46" s="615"/>
      <c r="CG46" s="615"/>
      <c r="CH46" s="615"/>
      <c r="CI46" s="615"/>
      <c r="CJ46" s="615"/>
      <c r="CK46" s="615"/>
      <c r="CL46" s="616"/>
      <c r="CM46" s="617">
        <v>669286431</v>
      </c>
      <c r="CN46" s="618"/>
      <c r="CO46" s="618"/>
      <c r="CP46" s="618"/>
      <c r="CQ46" s="618"/>
      <c r="CR46" s="618"/>
      <c r="CS46" s="618"/>
      <c r="CT46" s="619"/>
      <c r="CU46" s="639">
        <v>33.4</v>
      </c>
      <c r="CV46" s="640"/>
      <c r="CW46" s="640"/>
      <c r="CX46" s="641"/>
      <c r="CY46" s="626">
        <v>623593920</v>
      </c>
      <c r="CZ46" s="642"/>
      <c r="DA46" s="642"/>
      <c r="DB46" s="642"/>
      <c r="DC46" s="642"/>
      <c r="DD46" s="642"/>
      <c r="DE46" s="642"/>
      <c r="DF46" s="643"/>
      <c r="DG46" s="626">
        <v>401516644</v>
      </c>
      <c r="DH46" s="642"/>
      <c r="DI46" s="642"/>
      <c r="DJ46" s="642"/>
      <c r="DK46" s="642"/>
      <c r="DL46" s="642"/>
      <c r="DM46" s="642"/>
      <c r="DN46" s="642"/>
      <c r="DO46" s="642"/>
      <c r="DP46" s="642"/>
      <c r="DQ46" s="643"/>
      <c r="DR46" s="639">
        <v>28.5</v>
      </c>
      <c r="DS46" s="640"/>
      <c r="DT46" s="640"/>
      <c r="DU46" s="640"/>
      <c r="DV46" s="640"/>
      <c r="DW46" s="640"/>
      <c r="DX46" s="645"/>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614" t="s">
        <v>294</v>
      </c>
      <c r="BZ47" s="615"/>
      <c r="CA47" s="615"/>
      <c r="CB47" s="615"/>
      <c r="CC47" s="615"/>
      <c r="CD47" s="615"/>
      <c r="CE47" s="615"/>
      <c r="CF47" s="615"/>
      <c r="CG47" s="615"/>
      <c r="CH47" s="615"/>
      <c r="CI47" s="615"/>
      <c r="CJ47" s="615"/>
      <c r="CK47" s="615"/>
      <c r="CL47" s="616"/>
      <c r="CM47" s="617">
        <v>4355471</v>
      </c>
      <c r="CN47" s="642"/>
      <c r="CO47" s="642"/>
      <c r="CP47" s="642"/>
      <c r="CQ47" s="642"/>
      <c r="CR47" s="642"/>
      <c r="CS47" s="642"/>
      <c r="CT47" s="643"/>
      <c r="CU47" s="639">
        <v>0.2</v>
      </c>
      <c r="CV47" s="640"/>
      <c r="CW47" s="640"/>
      <c r="CX47" s="641"/>
      <c r="CY47" s="626">
        <v>4355471</v>
      </c>
      <c r="CZ47" s="642"/>
      <c r="DA47" s="642"/>
      <c r="DB47" s="642"/>
      <c r="DC47" s="642"/>
      <c r="DD47" s="642"/>
      <c r="DE47" s="642"/>
      <c r="DF47" s="643"/>
      <c r="DG47" s="626" t="s">
        <v>98</v>
      </c>
      <c r="DH47" s="642"/>
      <c r="DI47" s="642"/>
      <c r="DJ47" s="642"/>
      <c r="DK47" s="642"/>
      <c r="DL47" s="642"/>
      <c r="DM47" s="642"/>
      <c r="DN47" s="642"/>
      <c r="DO47" s="642"/>
      <c r="DP47" s="642"/>
      <c r="DQ47" s="643"/>
      <c r="DR47" s="639" t="s">
        <v>98</v>
      </c>
      <c r="DS47" s="640"/>
      <c r="DT47" s="640"/>
      <c r="DU47" s="640"/>
      <c r="DV47" s="640"/>
      <c r="DW47" s="640"/>
      <c r="DX47" s="645"/>
    </row>
    <row r="48" spans="2:128" ht="11.25" customHeight="1" x14ac:dyDescent="0.15">
      <c r="AP48" s="661"/>
      <c r="AQ48" s="661"/>
      <c r="AR48" s="661"/>
      <c r="AS48" s="661"/>
      <c r="AT48" s="173"/>
      <c r="AU48" s="173"/>
      <c r="AV48" s="173"/>
      <c r="AW48" s="173"/>
      <c r="AX48" s="173"/>
      <c r="AY48" s="173"/>
      <c r="AZ48" s="173"/>
      <c r="BA48" s="173"/>
      <c r="BB48" s="173"/>
      <c r="BC48" s="173"/>
      <c r="BD48" s="623"/>
      <c r="BE48" s="623"/>
      <c r="BF48" s="623"/>
      <c r="BG48" s="623"/>
      <c r="BH48" s="623"/>
      <c r="BI48" s="623"/>
      <c r="BJ48" s="623"/>
      <c r="BK48" s="623"/>
      <c r="BL48" s="623"/>
      <c r="BM48" s="623"/>
      <c r="BN48" s="623"/>
      <c r="BO48" s="623"/>
      <c r="BP48" s="623"/>
      <c r="BQ48" s="623"/>
      <c r="BR48" s="623"/>
      <c r="BS48" s="623"/>
      <c r="BT48" s="623"/>
      <c r="BU48" s="623"/>
      <c r="BV48" s="623"/>
      <c r="BW48" s="623"/>
      <c r="BY48" s="614" t="s">
        <v>295</v>
      </c>
      <c r="BZ48" s="615"/>
      <c r="CA48" s="615"/>
      <c r="CB48" s="615"/>
      <c r="CC48" s="615"/>
      <c r="CD48" s="615"/>
      <c r="CE48" s="615"/>
      <c r="CF48" s="615"/>
      <c r="CG48" s="615"/>
      <c r="CH48" s="615"/>
      <c r="CI48" s="615"/>
      <c r="CJ48" s="615"/>
      <c r="CK48" s="615"/>
      <c r="CL48" s="616"/>
      <c r="CM48" s="617">
        <v>36904104</v>
      </c>
      <c r="CN48" s="618"/>
      <c r="CO48" s="618"/>
      <c r="CP48" s="618"/>
      <c r="CQ48" s="618"/>
      <c r="CR48" s="618"/>
      <c r="CS48" s="618"/>
      <c r="CT48" s="619"/>
      <c r="CU48" s="639">
        <v>1.8</v>
      </c>
      <c r="CV48" s="640"/>
      <c r="CW48" s="640"/>
      <c r="CX48" s="641"/>
      <c r="CY48" s="626">
        <v>14844910</v>
      </c>
      <c r="CZ48" s="642"/>
      <c r="DA48" s="642"/>
      <c r="DB48" s="642"/>
      <c r="DC48" s="642"/>
      <c r="DD48" s="642"/>
      <c r="DE48" s="642"/>
      <c r="DF48" s="643"/>
      <c r="DG48" s="626" t="s">
        <v>98</v>
      </c>
      <c r="DH48" s="642"/>
      <c r="DI48" s="642"/>
      <c r="DJ48" s="642"/>
      <c r="DK48" s="642"/>
      <c r="DL48" s="642"/>
      <c r="DM48" s="642"/>
      <c r="DN48" s="642"/>
      <c r="DO48" s="642"/>
      <c r="DP48" s="642"/>
      <c r="DQ48" s="643"/>
      <c r="DR48" s="639" t="s">
        <v>98</v>
      </c>
      <c r="DS48" s="640"/>
      <c r="DT48" s="640"/>
      <c r="DU48" s="640"/>
      <c r="DV48" s="640"/>
      <c r="DW48" s="640"/>
      <c r="DX48" s="645"/>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61"/>
      <c r="AQ49" s="661"/>
      <c r="AR49" s="661"/>
      <c r="AS49" s="661"/>
      <c r="AT49" s="173"/>
      <c r="AU49" s="173"/>
      <c r="AV49" s="173"/>
      <c r="AW49" s="173"/>
      <c r="AX49" s="173"/>
      <c r="AY49" s="173"/>
      <c r="AZ49" s="173"/>
      <c r="BA49" s="173"/>
      <c r="BB49" s="173"/>
      <c r="BC49" s="173"/>
      <c r="BD49" s="623"/>
      <c r="BE49" s="623"/>
      <c r="BF49" s="623"/>
      <c r="BG49" s="623"/>
      <c r="BH49" s="623"/>
      <c r="BI49" s="623"/>
      <c r="BJ49" s="623"/>
      <c r="BK49" s="623"/>
      <c r="BL49" s="623"/>
      <c r="BM49" s="623"/>
      <c r="BN49" s="623"/>
      <c r="BO49" s="623"/>
      <c r="BP49" s="623"/>
      <c r="BQ49" s="623"/>
      <c r="BR49" s="623"/>
      <c r="BS49" s="623"/>
      <c r="BT49" s="623"/>
      <c r="BU49" s="623"/>
      <c r="BV49" s="623"/>
      <c r="BW49" s="623"/>
      <c r="BY49" s="614" t="s">
        <v>296</v>
      </c>
      <c r="BZ49" s="615"/>
      <c r="CA49" s="615"/>
      <c r="CB49" s="615"/>
      <c r="CC49" s="615"/>
      <c r="CD49" s="615"/>
      <c r="CE49" s="615"/>
      <c r="CF49" s="615"/>
      <c r="CG49" s="615"/>
      <c r="CH49" s="615"/>
      <c r="CI49" s="615"/>
      <c r="CJ49" s="615"/>
      <c r="CK49" s="615"/>
      <c r="CL49" s="616"/>
      <c r="CM49" s="617">
        <v>5643000</v>
      </c>
      <c r="CN49" s="642"/>
      <c r="CO49" s="642"/>
      <c r="CP49" s="642"/>
      <c r="CQ49" s="642"/>
      <c r="CR49" s="642"/>
      <c r="CS49" s="642"/>
      <c r="CT49" s="643"/>
      <c r="CU49" s="639">
        <v>0.3</v>
      </c>
      <c r="CV49" s="640"/>
      <c r="CW49" s="640"/>
      <c r="CX49" s="641"/>
      <c r="CY49" s="626">
        <v>5368000</v>
      </c>
      <c r="CZ49" s="642"/>
      <c r="DA49" s="642"/>
      <c r="DB49" s="642"/>
      <c r="DC49" s="642"/>
      <c r="DD49" s="642"/>
      <c r="DE49" s="642"/>
      <c r="DF49" s="643"/>
      <c r="DG49" s="626" t="s">
        <v>98</v>
      </c>
      <c r="DH49" s="642"/>
      <c r="DI49" s="642"/>
      <c r="DJ49" s="642"/>
      <c r="DK49" s="642"/>
      <c r="DL49" s="642"/>
      <c r="DM49" s="642"/>
      <c r="DN49" s="642"/>
      <c r="DO49" s="642"/>
      <c r="DP49" s="642"/>
      <c r="DQ49" s="643"/>
      <c r="DR49" s="639" t="s">
        <v>98</v>
      </c>
      <c r="DS49" s="640"/>
      <c r="DT49" s="640"/>
      <c r="DU49" s="640"/>
      <c r="DV49" s="640"/>
      <c r="DW49" s="640"/>
      <c r="DX49" s="645"/>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61"/>
      <c r="AQ50" s="661"/>
      <c r="AR50" s="661"/>
      <c r="AS50" s="661"/>
      <c r="AT50" s="173"/>
      <c r="AU50" s="173"/>
      <c r="AV50" s="173"/>
      <c r="AW50" s="173"/>
      <c r="AX50" s="173"/>
      <c r="AY50" s="173"/>
      <c r="AZ50" s="173"/>
      <c r="BA50" s="173"/>
      <c r="BB50" s="173"/>
      <c r="BC50" s="173"/>
      <c r="BD50" s="623"/>
      <c r="BE50" s="623"/>
      <c r="BF50" s="623"/>
      <c r="BG50" s="623"/>
      <c r="BH50" s="623"/>
      <c r="BI50" s="623"/>
      <c r="BJ50" s="623"/>
      <c r="BK50" s="623"/>
      <c r="BL50" s="623"/>
      <c r="BM50" s="623"/>
      <c r="BN50" s="623"/>
      <c r="BO50" s="623"/>
      <c r="BP50" s="623"/>
      <c r="BQ50" s="623"/>
      <c r="BR50" s="623"/>
      <c r="BS50" s="623"/>
      <c r="BT50" s="623"/>
      <c r="BU50" s="623"/>
      <c r="BV50" s="623"/>
      <c r="BW50" s="623"/>
      <c r="BY50" s="614" t="s">
        <v>297</v>
      </c>
      <c r="BZ50" s="615"/>
      <c r="CA50" s="615"/>
      <c r="CB50" s="615"/>
      <c r="CC50" s="615"/>
      <c r="CD50" s="615"/>
      <c r="CE50" s="615"/>
      <c r="CF50" s="615"/>
      <c r="CG50" s="615"/>
      <c r="CH50" s="615"/>
      <c r="CI50" s="615"/>
      <c r="CJ50" s="615"/>
      <c r="CK50" s="615"/>
      <c r="CL50" s="616"/>
      <c r="CM50" s="617">
        <v>7569151</v>
      </c>
      <c r="CN50" s="618"/>
      <c r="CO50" s="618"/>
      <c r="CP50" s="618"/>
      <c r="CQ50" s="618"/>
      <c r="CR50" s="618"/>
      <c r="CS50" s="618"/>
      <c r="CT50" s="619"/>
      <c r="CU50" s="639">
        <v>0.4</v>
      </c>
      <c r="CV50" s="640"/>
      <c r="CW50" s="640"/>
      <c r="CX50" s="641"/>
      <c r="CY50" s="626">
        <v>943433</v>
      </c>
      <c r="CZ50" s="642"/>
      <c r="DA50" s="642"/>
      <c r="DB50" s="642"/>
      <c r="DC50" s="642"/>
      <c r="DD50" s="642"/>
      <c r="DE50" s="642"/>
      <c r="DF50" s="643"/>
      <c r="DG50" s="626">
        <v>943433</v>
      </c>
      <c r="DH50" s="642"/>
      <c r="DI50" s="642"/>
      <c r="DJ50" s="642"/>
      <c r="DK50" s="642"/>
      <c r="DL50" s="642"/>
      <c r="DM50" s="642"/>
      <c r="DN50" s="642"/>
      <c r="DO50" s="642"/>
      <c r="DP50" s="642"/>
      <c r="DQ50" s="643"/>
      <c r="DR50" s="639">
        <v>0.1</v>
      </c>
      <c r="DS50" s="640"/>
      <c r="DT50" s="640"/>
      <c r="DU50" s="640"/>
      <c r="DV50" s="640"/>
      <c r="DW50" s="640"/>
      <c r="DX50" s="645"/>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614" t="s">
        <v>298</v>
      </c>
      <c r="BZ51" s="615"/>
      <c r="CA51" s="615"/>
      <c r="CB51" s="615"/>
      <c r="CC51" s="615"/>
      <c r="CD51" s="615"/>
      <c r="CE51" s="615"/>
      <c r="CF51" s="615"/>
      <c r="CG51" s="615"/>
      <c r="CH51" s="615"/>
      <c r="CI51" s="615"/>
      <c r="CJ51" s="615"/>
      <c r="CK51" s="615"/>
      <c r="CL51" s="616"/>
      <c r="CM51" s="617" t="s">
        <v>98</v>
      </c>
      <c r="CN51" s="642"/>
      <c r="CO51" s="642"/>
      <c r="CP51" s="642"/>
      <c r="CQ51" s="642"/>
      <c r="CR51" s="642"/>
      <c r="CS51" s="642"/>
      <c r="CT51" s="643"/>
      <c r="CU51" s="639" t="s">
        <v>98</v>
      </c>
      <c r="CV51" s="640"/>
      <c r="CW51" s="640"/>
      <c r="CX51" s="641"/>
      <c r="CY51" s="626" t="s">
        <v>98</v>
      </c>
      <c r="CZ51" s="642"/>
      <c r="DA51" s="642"/>
      <c r="DB51" s="642"/>
      <c r="DC51" s="642"/>
      <c r="DD51" s="642"/>
      <c r="DE51" s="642"/>
      <c r="DF51" s="643"/>
      <c r="DG51" s="626" t="s">
        <v>98</v>
      </c>
      <c r="DH51" s="642"/>
      <c r="DI51" s="642"/>
      <c r="DJ51" s="642"/>
      <c r="DK51" s="642"/>
      <c r="DL51" s="642"/>
      <c r="DM51" s="642"/>
      <c r="DN51" s="642"/>
      <c r="DO51" s="642"/>
      <c r="DP51" s="642"/>
      <c r="DQ51" s="643"/>
      <c r="DR51" s="639" t="s">
        <v>98</v>
      </c>
      <c r="DS51" s="640"/>
      <c r="DT51" s="640"/>
      <c r="DU51" s="640"/>
      <c r="DV51" s="640"/>
      <c r="DW51" s="640"/>
      <c r="DX51" s="645"/>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62"/>
      <c r="AR52" s="662"/>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2"/>
      <c r="BW52" s="662"/>
      <c r="BY52" s="614" t="s">
        <v>299</v>
      </c>
      <c r="BZ52" s="615"/>
      <c r="CA52" s="615"/>
      <c r="CB52" s="615"/>
      <c r="CC52" s="615"/>
      <c r="CD52" s="615"/>
      <c r="CE52" s="615"/>
      <c r="CF52" s="615"/>
      <c r="CG52" s="615"/>
      <c r="CH52" s="615"/>
      <c r="CI52" s="615"/>
      <c r="CJ52" s="615"/>
      <c r="CK52" s="615"/>
      <c r="CL52" s="616"/>
      <c r="CM52" s="617">
        <v>136894524</v>
      </c>
      <c r="CN52" s="618"/>
      <c r="CO52" s="618"/>
      <c r="CP52" s="618"/>
      <c r="CQ52" s="618"/>
      <c r="CR52" s="618"/>
      <c r="CS52" s="618"/>
      <c r="CT52" s="619"/>
      <c r="CU52" s="639">
        <v>6.8</v>
      </c>
      <c r="CV52" s="640"/>
      <c r="CW52" s="640"/>
      <c r="CX52" s="641"/>
      <c r="CY52" s="626">
        <v>41038246</v>
      </c>
      <c r="CZ52" s="642"/>
      <c r="DA52" s="642"/>
      <c r="DB52" s="642"/>
      <c r="DC52" s="642"/>
      <c r="DD52" s="642"/>
      <c r="DE52" s="642"/>
      <c r="DF52" s="643"/>
      <c r="DG52" s="672"/>
      <c r="DH52" s="673"/>
      <c r="DI52" s="673"/>
      <c r="DJ52" s="673"/>
      <c r="DK52" s="673"/>
      <c r="DL52" s="673"/>
      <c r="DM52" s="673"/>
      <c r="DN52" s="673"/>
      <c r="DO52" s="673"/>
      <c r="DP52" s="673"/>
      <c r="DQ52" s="674"/>
      <c r="DR52" s="675"/>
      <c r="DS52" s="676"/>
      <c r="DT52" s="676"/>
      <c r="DU52" s="676"/>
      <c r="DV52" s="676"/>
      <c r="DW52" s="676"/>
      <c r="DX52" s="677"/>
    </row>
    <row r="53" spans="2:128" ht="11.25" customHeight="1" x14ac:dyDescent="0.15">
      <c r="B53" s="182"/>
      <c r="AP53" s="177"/>
      <c r="AQ53" s="173"/>
      <c r="AR53" s="173"/>
      <c r="AS53" s="173"/>
      <c r="AT53" s="173"/>
      <c r="AU53" s="173"/>
      <c r="AV53" s="173"/>
      <c r="AW53" s="173"/>
      <c r="AX53" s="173"/>
      <c r="AY53" s="173"/>
      <c r="AZ53" s="618"/>
      <c r="BA53" s="618"/>
      <c r="BB53" s="618"/>
      <c r="BC53" s="618"/>
      <c r="BD53" s="173"/>
      <c r="BE53" s="173"/>
      <c r="BF53" s="173"/>
      <c r="BG53" s="173"/>
      <c r="BH53" s="173"/>
      <c r="BI53" s="173"/>
      <c r="BJ53" s="173"/>
      <c r="BK53" s="173"/>
      <c r="BL53" s="173"/>
      <c r="BM53" s="173"/>
      <c r="BN53" s="173"/>
      <c r="BO53" s="173"/>
      <c r="BP53" s="173"/>
      <c r="BQ53" s="173"/>
      <c r="BR53" s="173"/>
      <c r="BS53" s="618"/>
      <c r="BT53" s="618"/>
      <c r="BU53" s="618"/>
      <c r="BV53" s="618"/>
      <c r="BW53" s="618"/>
      <c r="BY53" s="614" t="s">
        <v>300</v>
      </c>
      <c r="BZ53" s="615"/>
      <c r="CA53" s="615"/>
      <c r="CB53" s="615"/>
      <c r="CC53" s="615"/>
      <c r="CD53" s="615"/>
      <c r="CE53" s="615"/>
      <c r="CF53" s="615"/>
      <c r="CG53" s="615"/>
      <c r="CH53" s="615"/>
      <c r="CI53" s="615"/>
      <c r="CJ53" s="615"/>
      <c r="CK53" s="615"/>
      <c r="CL53" s="616"/>
      <c r="CM53" s="617">
        <v>4014747</v>
      </c>
      <c r="CN53" s="618"/>
      <c r="CO53" s="618"/>
      <c r="CP53" s="618"/>
      <c r="CQ53" s="618"/>
      <c r="CR53" s="618"/>
      <c r="CS53" s="618"/>
      <c r="CT53" s="619"/>
      <c r="CU53" s="639">
        <v>0.2</v>
      </c>
      <c r="CV53" s="640"/>
      <c r="CW53" s="640"/>
      <c r="CX53" s="641"/>
      <c r="CY53" s="626">
        <v>3249364</v>
      </c>
      <c r="CZ53" s="642"/>
      <c r="DA53" s="642"/>
      <c r="DB53" s="642"/>
      <c r="DC53" s="642"/>
      <c r="DD53" s="642"/>
      <c r="DE53" s="642"/>
      <c r="DF53" s="643"/>
      <c r="DG53" s="672"/>
      <c r="DH53" s="673"/>
      <c r="DI53" s="673"/>
      <c r="DJ53" s="673"/>
      <c r="DK53" s="673"/>
      <c r="DL53" s="673"/>
      <c r="DM53" s="673"/>
      <c r="DN53" s="673"/>
      <c r="DO53" s="673"/>
      <c r="DP53" s="673"/>
      <c r="DQ53" s="674"/>
      <c r="DR53" s="675"/>
      <c r="DS53" s="676"/>
      <c r="DT53" s="676"/>
      <c r="DU53" s="676"/>
      <c r="DV53" s="676"/>
      <c r="DW53" s="676"/>
      <c r="DX53" s="677"/>
    </row>
    <row r="54" spans="2:128" ht="11.25" customHeight="1" x14ac:dyDescent="0.15">
      <c r="AP54" s="173"/>
      <c r="AQ54" s="177"/>
      <c r="AR54" s="177"/>
      <c r="AS54" s="177"/>
      <c r="AT54" s="177"/>
      <c r="AU54" s="177"/>
      <c r="AV54" s="177"/>
      <c r="AW54" s="177"/>
      <c r="AX54" s="177"/>
      <c r="AY54" s="173"/>
      <c r="AZ54" s="618"/>
      <c r="BA54" s="618"/>
      <c r="BB54" s="618"/>
      <c r="BC54" s="618"/>
      <c r="BD54" s="173"/>
      <c r="BE54" s="173"/>
      <c r="BF54" s="173"/>
      <c r="BG54" s="173"/>
      <c r="BH54" s="173"/>
      <c r="BI54" s="173"/>
      <c r="BJ54" s="173"/>
      <c r="BK54" s="173"/>
      <c r="BL54" s="173"/>
      <c r="BM54" s="173"/>
      <c r="BN54" s="173"/>
      <c r="BO54" s="173"/>
      <c r="BP54" s="173"/>
      <c r="BQ54" s="173"/>
      <c r="BR54" s="173"/>
      <c r="BS54" s="618"/>
      <c r="BT54" s="618"/>
      <c r="BU54" s="618"/>
      <c r="BV54" s="618"/>
      <c r="BW54" s="618"/>
      <c r="BY54" s="652" t="s">
        <v>282</v>
      </c>
      <c r="BZ54" s="653"/>
      <c r="CA54" s="614" t="s">
        <v>301</v>
      </c>
      <c r="CB54" s="615"/>
      <c r="CC54" s="615"/>
      <c r="CD54" s="615"/>
      <c r="CE54" s="615"/>
      <c r="CF54" s="615"/>
      <c r="CG54" s="615"/>
      <c r="CH54" s="615"/>
      <c r="CI54" s="615"/>
      <c r="CJ54" s="615"/>
      <c r="CK54" s="615"/>
      <c r="CL54" s="616"/>
      <c r="CM54" s="617">
        <v>136454248</v>
      </c>
      <c r="CN54" s="618"/>
      <c r="CO54" s="618"/>
      <c r="CP54" s="618"/>
      <c r="CQ54" s="618"/>
      <c r="CR54" s="618"/>
      <c r="CS54" s="618"/>
      <c r="CT54" s="619"/>
      <c r="CU54" s="639">
        <v>6.8</v>
      </c>
      <c r="CV54" s="640"/>
      <c r="CW54" s="640"/>
      <c r="CX54" s="641"/>
      <c r="CY54" s="626">
        <v>41037912</v>
      </c>
      <c r="CZ54" s="642"/>
      <c r="DA54" s="642"/>
      <c r="DB54" s="642"/>
      <c r="DC54" s="642"/>
      <c r="DD54" s="642"/>
      <c r="DE54" s="642"/>
      <c r="DF54" s="643"/>
      <c r="DG54" s="672"/>
      <c r="DH54" s="673"/>
      <c r="DI54" s="673"/>
      <c r="DJ54" s="673"/>
      <c r="DK54" s="673"/>
      <c r="DL54" s="673"/>
      <c r="DM54" s="673"/>
      <c r="DN54" s="673"/>
      <c r="DO54" s="673"/>
      <c r="DP54" s="673"/>
      <c r="DQ54" s="674"/>
      <c r="DR54" s="675"/>
      <c r="DS54" s="676"/>
      <c r="DT54" s="676"/>
      <c r="DU54" s="676"/>
      <c r="DV54" s="676"/>
      <c r="DW54" s="676"/>
      <c r="DX54" s="677"/>
    </row>
    <row r="55" spans="2:128" ht="11.25" customHeight="1" x14ac:dyDescent="0.15">
      <c r="AP55" s="173"/>
      <c r="AQ55" s="177"/>
      <c r="AR55" s="177"/>
      <c r="AS55" s="177"/>
      <c r="AT55" s="177"/>
      <c r="AU55" s="177"/>
      <c r="AV55" s="177"/>
      <c r="AW55" s="177"/>
      <c r="AX55" s="177"/>
      <c r="AY55" s="173"/>
      <c r="AZ55" s="618"/>
      <c r="BA55" s="618"/>
      <c r="BB55" s="618"/>
      <c r="BC55" s="618"/>
      <c r="BD55" s="173"/>
      <c r="BE55" s="173"/>
      <c r="BF55" s="173"/>
      <c r="BG55" s="173"/>
      <c r="BH55" s="173"/>
      <c r="BI55" s="173"/>
      <c r="BJ55" s="173"/>
      <c r="BK55" s="173"/>
      <c r="BL55" s="173"/>
      <c r="BM55" s="173"/>
      <c r="BN55" s="173"/>
      <c r="BO55" s="173"/>
      <c r="BP55" s="173"/>
      <c r="BQ55" s="173"/>
      <c r="BR55" s="173"/>
      <c r="BS55" s="618"/>
      <c r="BT55" s="618"/>
      <c r="BU55" s="618"/>
      <c r="BV55" s="618"/>
      <c r="BW55" s="618"/>
      <c r="BY55" s="654"/>
      <c r="BZ55" s="655"/>
      <c r="CA55" s="614" t="s">
        <v>302</v>
      </c>
      <c r="CB55" s="615"/>
      <c r="CC55" s="615"/>
      <c r="CD55" s="615"/>
      <c r="CE55" s="615"/>
      <c r="CF55" s="615"/>
      <c r="CG55" s="615"/>
      <c r="CH55" s="615"/>
      <c r="CI55" s="615"/>
      <c r="CJ55" s="615"/>
      <c r="CK55" s="615"/>
      <c r="CL55" s="616"/>
      <c r="CM55" s="617">
        <v>56937174</v>
      </c>
      <c r="CN55" s="618"/>
      <c r="CO55" s="618"/>
      <c r="CP55" s="618"/>
      <c r="CQ55" s="618"/>
      <c r="CR55" s="618"/>
      <c r="CS55" s="618"/>
      <c r="CT55" s="619"/>
      <c r="CU55" s="639">
        <v>2.8</v>
      </c>
      <c r="CV55" s="640"/>
      <c r="CW55" s="640"/>
      <c r="CX55" s="641"/>
      <c r="CY55" s="626">
        <v>4822732</v>
      </c>
      <c r="CZ55" s="642"/>
      <c r="DA55" s="642"/>
      <c r="DB55" s="642"/>
      <c r="DC55" s="642"/>
      <c r="DD55" s="642"/>
      <c r="DE55" s="642"/>
      <c r="DF55" s="643"/>
      <c r="DG55" s="672"/>
      <c r="DH55" s="673"/>
      <c r="DI55" s="673"/>
      <c r="DJ55" s="673"/>
      <c r="DK55" s="673"/>
      <c r="DL55" s="673"/>
      <c r="DM55" s="673"/>
      <c r="DN55" s="673"/>
      <c r="DO55" s="673"/>
      <c r="DP55" s="673"/>
      <c r="DQ55" s="674"/>
      <c r="DR55" s="675"/>
      <c r="DS55" s="676"/>
      <c r="DT55" s="676"/>
      <c r="DU55" s="676"/>
      <c r="DV55" s="676"/>
      <c r="DW55" s="676"/>
      <c r="DX55" s="677"/>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54"/>
      <c r="BZ56" s="655"/>
      <c r="CA56" s="614" t="s">
        <v>303</v>
      </c>
      <c r="CB56" s="615"/>
      <c r="CC56" s="615"/>
      <c r="CD56" s="615"/>
      <c r="CE56" s="615"/>
      <c r="CF56" s="615"/>
      <c r="CG56" s="615"/>
      <c r="CH56" s="615"/>
      <c r="CI56" s="615"/>
      <c r="CJ56" s="615"/>
      <c r="CK56" s="615"/>
      <c r="CL56" s="616"/>
      <c r="CM56" s="617">
        <v>73120261</v>
      </c>
      <c r="CN56" s="618"/>
      <c r="CO56" s="618"/>
      <c r="CP56" s="618"/>
      <c r="CQ56" s="618"/>
      <c r="CR56" s="618"/>
      <c r="CS56" s="618"/>
      <c r="CT56" s="619"/>
      <c r="CU56" s="639">
        <v>3.6</v>
      </c>
      <c r="CV56" s="640"/>
      <c r="CW56" s="640"/>
      <c r="CX56" s="641"/>
      <c r="CY56" s="626">
        <v>33846367</v>
      </c>
      <c r="CZ56" s="642"/>
      <c r="DA56" s="642"/>
      <c r="DB56" s="642"/>
      <c r="DC56" s="642"/>
      <c r="DD56" s="642"/>
      <c r="DE56" s="642"/>
      <c r="DF56" s="643"/>
      <c r="DG56" s="672"/>
      <c r="DH56" s="673"/>
      <c r="DI56" s="673"/>
      <c r="DJ56" s="673"/>
      <c r="DK56" s="673"/>
      <c r="DL56" s="673"/>
      <c r="DM56" s="673"/>
      <c r="DN56" s="673"/>
      <c r="DO56" s="673"/>
      <c r="DP56" s="673"/>
      <c r="DQ56" s="674"/>
      <c r="DR56" s="675"/>
      <c r="DS56" s="676"/>
      <c r="DT56" s="676"/>
      <c r="DU56" s="676"/>
      <c r="DV56" s="676"/>
      <c r="DW56" s="676"/>
      <c r="DX56" s="677"/>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54"/>
      <c r="BZ57" s="655"/>
      <c r="CA57" s="614" t="s">
        <v>304</v>
      </c>
      <c r="CB57" s="615"/>
      <c r="CC57" s="615"/>
      <c r="CD57" s="615"/>
      <c r="CE57" s="615"/>
      <c r="CF57" s="615"/>
      <c r="CG57" s="615"/>
      <c r="CH57" s="615"/>
      <c r="CI57" s="615"/>
      <c r="CJ57" s="615"/>
      <c r="CK57" s="615"/>
      <c r="CL57" s="616"/>
      <c r="CM57" s="617">
        <v>440276</v>
      </c>
      <c r="CN57" s="618"/>
      <c r="CO57" s="618"/>
      <c r="CP57" s="618"/>
      <c r="CQ57" s="618"/>
      <c r="CR57" s="618"/>
      <c r="CS57" s="618"/>
      <c r="CT57" s="619"/>
      <c r="CU57" s="639">
        <v>0</v>
      </c>
      <c r="CV57" s="640"/>
      <c r="CW57" s="640"/>
      <c r="CX57" s="641"/>
      <c r="CY57" s="626">
        <v>334</v>
      </c>
      <c r="CZ57" s="642"/>
      <c r="DA57" s="642"/>
      <c r="DB57" s="642"/>
      <c r="DC57" s="642"/>
      <c r="DD57" s="642"/>
      <c r="DE57" s="642"/>
      <c r="DF57" s="643"/>
      <c r="DG57" s="672"/>
      <c r="DH57" s="673"/>
      <c r="DI57" s="673"/>
      <c r="DJ57" s="673"/>
      <c r="DK57" s="673"/>
      <c r="DL57" s="673"/>
      <c r="DM57" s="673"/>
      <c r="DN57" s="673"/>
      <c r="DO57" s="673"/>
      <c r="DP57" s="673"/>
      <c r="DQ57" s="674"/>
      <c r="DR57" s="675"/>
      <c r="DS57" s="676"/>
      <c r="DT57" s="676"/>
      <c r="DU57" s="676"/>
      <c r="DV57" s="676"/>
      <c r="DW57" s="676"/>
      <c r="DX57" s="677"/>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56"/>
      <c r="BZ58" s="657"/>
      <c r="CA58" s="614" t="s">
        <v>305</v>
      </c>
      <c r="CB58" s="615"/>
      <c r="CC58" s="615"/>
      <c r="CD58" s="615"/>
      <c r="CE58" s="615"/>
      <c r="CF58" s="615"/>
      <c r="CG58" s="615"/>
      <c r="CH58" s="615"/>
      <c r="CI58" s="615"/>
      <c r="CJ58" s="615"/>
      <c r="CK58" s="615"/>
      <c r="CL58" s="616"/>
      <c r="CM58" s="617" t="s">
        <v>98</v>
      </c>
      <c r="CN58" s="618"/>
      <c r="CO58" s="618"/>
      <c r="CP58" s="618"/>
      <c r="CQ58" s="618"/>
      <c r="CR58" s="618"/>
      <c r="CS58" s="618"/>
      <c r="CT58" s="619"/>
      <c r="CU58" s="639" t="s">
        <v>98</v>
      </c>
      <c r="CV58" s="640"/>
      <c r="CW58" s="640"/>
      <c r="CX58" s="641"/>
      <c r="CY58" s="626" t="s">
        <v>98</v>
      </c>
      <c r="CZ58" s="642"/>
      <c r="DA58" s="642"/>
      <c r="DB58" s="642"/>
      <c r="DC58" s="642"/>
      <c r="DD58" s="642"/>
      <c r="DE58" s="642"/>
      <c r="DF58" s="643"/>
      <c r="DG58" s="672"/>
      <c r="DH58" s="673"/>
      <c r="DI58" s="673"/>
      <c r="DJ58" s="673"/>
      <c r="DK58" s="673"/>
      <c r="DL58" s="673"/>
      <c r="DM58" s="673"/>
      <c r="DN58" s="673"/>
      <c r="DO58" s="673"/>
      <c r="DP58" s="673"/>
      <c r="DQ58" s="674"/>
      <c r="DR58" s="675"/>
      <c r="DS58" s="676"/>
      <c r="DT58" s="676"/>
      <c r="DU58" s="676"/>
      <c r="DV58" s="676"/>
      <c r="DW58" s="676"/>
      <c r="DX58" s="677"/>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633" t="s">
        <v>306</v>
      </c>
      <c r="BZ59" s="634"/>
      <c r="CA59" s="634"/>
      <c r="CB59" s="634"/>
      <c r="CC59" s="634"/>
      <c r="CD59" s="634"/>
      <c r="CE59" s="634"/>
      <c r="CF59" s="634"/>
      <c r="CG59" s="634"/>
      <c r="CH59" s="634"/>
      <c r="CI59" s="634"/>
      <c r="CJ59" s="634"/>
      <c r="CK59" s="634"/>
      <c r="CL59" s="635"/>
      <c r="CM59" s="678">
        <v>2006372139</v>
      </c>
      <c r="CN59" s="679"/>
      <c r="CO59" s="679"/>
      <c r="CP59" s="679"/>
      <c r="CQ59" s="679"/>
      <c r="CR59" s="679"/>
      <c r="CS59" s="679"/>
      <c r="CT59" s="680"/>
      <c r="CU59" s="681">
        <v>100</v>
      </c>
      <c r="CV59" s="682"/>
      <c r="CW59" s="682"/>
      <c r="CX59" s="683"/>
      <c r="CY59" s="684">
        <v>1677122514</v>
      </c>
      <c r="CZ59" s="685"/>
      <c r="DA59" s="685"/>
      <c r="DB59" s="685"/>
      <c r="DC59" s="685"/>
      <c r="DD59" s="685"/>
      <c r="DE59" s="685"/>
      <c r="DF59" s="686"/>
      <c r="DG59" s="687"/>
      <c r="DH59" s="688"/>
      <c r="DI59" s="688"/>
      <c r="DJ59" s="688"/>
      <c r="DK59" s="688"/>
      <c r="DL59" s="688"/>
      <c r="DM59" s="688"/>
      <c r="DN59" s="688"/>
      <c r="DO59" s="688"/>
      <c r="DP59" s="688"/>
      <c r="DQ59" s="689"/>
      <c r="DR59" s="690"/>
      <c r="DS59" s="691"/>
      <c r="DT59" s="691"/>
      <c r="DU59" s="691"/>
      <c r="DV59" s="691"/>
      <c r="DW59" s="691"/>
      <c r="DX59" s="69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orientation="landscape" cellComments="asDisplayed"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Z12" sqref="Z12:AH13"/>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722" t="s">
        <v>308</v>
      </c>
      <c r="DK2" s="723"/>
      <c r="DL2" s="723"/>
      <c r="DM2" s="723"/>
      <c r="DN2" s="723"/>
      <c r="DO2" s="724"/>
      <c r="DP2" s="192"/>
      <c r="DQ2" s="722" t="s">
        <v>309</v>
      </c>
      <c r="DR2" s="723"/>
      <c r="DS2" s="723"/>
      <c r="DT2" s="723"/>
      <c r="DU2" s="723"/>
      <c r="DV2" s="723"/>
      <c r="DW2" s="723"/>
      <c r="DX2" s="723"/>
      <c r="DY2" s="723"/>
      <c r="DZ2" s="724"/>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725" t="s">
        <v>310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716" t="s">
        <v>312</v>
      </c>
      <c r="B5" s="717"/>
      <c r="C5" s="717"/>
      <c r="D5" s="717"/>
      <c r="E5" s="717"/>
      <c r="F5" s="717"/>
      <c r="G5" s="717"/>
      <c r="H5" s="717"/>
      <c r="I5" s="717"/>
      <c r="J5" s="717"/>
      <c r="K5" s="717"/>
      <c r="L5" s="717"/>
      <c r="M5" s="717"/>
      <c r="N5" s="717"/>
      <c r="O5" s="717"/>
      <c r="P5" s="718"/>
      <c r="Q5" s="693" t="s">
        <v>313</v>
      </c>
      <c r="R5" s="694"/>
      <c r="S5" s="694"/>
      <c r="T5" s="694"/>
      <c r="U5" s="695"/>
      <c r="V5" s="693" t="s">
        <v>314</v>
      </c>
      <c r="W5" s="694"/>
      <c r="X5" s="694"/>
      <c r="Y5" s="694"/>
      <c r="Z5" s="695"/>
      <c r="AA5" s="693" t="s">
        <v>315</v>
      </c>
      <c r="AB5" s="694"/>
      <c r="AC5" s="694"/>
      <c r="AD5" s="694"/>
      <c r="AE5" s="694"/>
      <c r="AF5" s="726" t="s">
        <v>316</v>
      </c>
      <c r="AG5" s="694"/>
      <c r="AH5" s="694"/>
      <c r="AI5" s="694"/>
      <c r="AJ5" s="705"/>
      <c r="AK5" s="694" t="s">
        <v>317</v>
      </c>
      <c r="AL5" s="694"/>
      <c r="AM5" s="694"/>
      <c r="AN5" s="694"/>
      <c r="AO5" s="695"/>
      <c r="AP5" s="693" t="s">
        <v>318</v>
      </c>
      <c r="AQ5" s="694"/>
      <c r="AR5" s="694"/>
      <c r="AS5" s="694"/>
      <c r="AT5" s="695"/>
      <c r="AU5" s="693" t="s">
        <v>319</v>
      </c>
      <c r="AV5" s="694"/>
      <c r="AW5" s="694"/>
      <c r="AX5" s="694"/>
      <c r="AY5" s="705"/>
      <c r="AZ5" s="199"/>
      <c r="BA5" s="199"/>
      <c r="BB5" s="199"/>
      <c r="BC5" s="199"/>
      <c r="BD5" s="199"/>
      <c r="BE5" s="200"/>
      <c r="BF5" s="200"/>
      <c r="BG5" s="200"/>
      <c r="BH5" s="200"/>
      <c r="BI5" s="200"/>
      <c r="BJ5" s="200"/>
      <c r="BK5" s="200"/>
      <c r="BL5" s="200"/>
      <c r="BM5" s="200"/>
      <c r="BN5" s="200"/>
      <c r="BO5" s="200"/>
      <c r="BP5" s="200"/>
      <c r="BQ5" s="716" t="s">
        <v>320</v>
      </c>
      <c r="BR5" s="717"/>
      <c r="BS5" s="717"/>
      <c r="BT5" s="717"/>
      <c r="BU5" s="717"/>
      <c r="BV5" s="717"/>
      <c r="BW5" s="717"/>
      <c r="BX5" s="717"/>
      <c r="BY5" s="717"/>
      <c r="BZ5" s="717"/>
      <c r="CA5" s="717"/>
      <c r="CB5" s="717"/>
      <c r="CC5" s="717"/>
      <c r="CD5" s="717"/>
      <c r="CE5" s="717"/>
      <c r="CF5" s="717"/>
      <c r="CG5" s="718"/>
      <c r="CH5" s="693" t="s">
        <v>321</v>
      </c>
      <c r="CI5" s="694"/>
      <c r="CJ5" s="694"/>
      <c r="CK5" s="694"/>
      <c r="CL5" s="695"/>
      <c r="CM5" s="693" t="s">
        <v>322</v>
      </c>
      <c r="CN5" s="694"/>
      <c r="CO5" s="694"/>
      <c r="CP5" s="694"/>
      <c r="CQ5" s="695"/>
      <c r="CR5" s="693" t="s">
        <v>323</v>
      </c>
      <c r="CS5" s="694"/>
      <c r="CT5" s="694"/>
      <c r="CU5" s="694"/>
      <c r="CV5" s="695"/>
      <c r="CW5" s="693" t="s">
        <v>324</v>
      </c>
      <c r="CX5" s="694"/>
      <c r="CY5" s="694"/>
      <c r="CZ5" s="694"/>
      <c r="DA5" s="695"/>
      <c r="DB5" s="693" t="s">
        <v>325</v>
      </c>
      <c r="DC5" s="694"/>
      <c r="DD5" s="694"/>
      <c r="DE5" s="694"/>
      <c r="DF5" s="695"/>
      <c r="DG5" s="699" t="s">
        <v>326</v>
      </c>
      <c r="DH5" s="700"/>
      <c r="DI5" s="700"/>
      <c r="DJ5" s="700"/>
      <c r="DK5" s="701"/>
      <c r="DL5" s="699" t="s">
        <v>327</v>
      </c>
      <c r="DM5" s="700"/>
      <c r="DN5" s="700"/>
      <c r="DO5" s="700"/>
      <c r="DP5" s="701"/>
      <c r="DQ5" s="693" t="s">
        <v>328</v>
      </c>
      <c r="DR5" s="694"/>
      <c r="DS5" s="694"/>
      <c r="DT5" s="694"/>
      <c r="DU5" s="695"/>
      <c r="DV5" s="693" t="s">
        <v>319</v>
      </c>
      <c r="DW5" s="694"/>
      <c r="DX5" s="694"/>
      <c r="DY5" s="694"/>
      <c r="DZ5" s="705"/>
      <c r="EA5" s="197"/>
    </row>
    <row r="6" spans="1:131" s="198" customFormat="1" ht="26.25" customHeight="1" thickBot="1" x14ac:dyDescent="0.2">
      <c r="A6" s="719"/>
      <c r="B6" s="720"/>
      <c r="C6" s="720"/>
      <c r="D6" s="720"/>
      <c r="E6" s="720"/>
      <c r="F6" s="720"/>
      <c r="G6" s="720"/>
      <c r="H6" s="720"/>
      <c r="I6" s="720"/>
      <c r="J6" s="720"/>
      <c r="K6" s="720"/>
      <c r="L6" s="720"/>
      <c r="M6" s="720"/>
      <c r="N6" s="720"/>
      <c r="O6" s="720"/>
      <c r="P6" s="721"/>
      <c r="Q6" s="696"/>
      <c r="R6" s="697"/>
      <c r="S6" s="697"/>
      <c r="T6" s="697"/>
      <c r="U6" s="698"/>
      <c r="V6" s="696"/>
      <c r="W6" s="697"/>
      <c r="X6" s="697"/>
      <c r="Y6" s="697"/>
      <c r="Z6" s="698"/>
      <c r="AA6" s="696"/>
      <c r="AB6" s="697"/>
      <c r="AC6" s="697"/>
      <c r="AD6" s="697"/>
      <c r="AE6" s="697"/>
      <c r="AF6" s="727"/>
      <c r="AG6" s="697"/>
      <c r="AH6" s="697"/>
      <c r="AI6" s="697"/>
      <c r="AJ6" s="706"/>
      <c r="AK6" s="697"/>
      <c r="AL6" s="697"/>
      <c r="AM6" s="697"/>
      <c r="AN6" s="697"/>
      <c r="AO6" s="698"/>
      <c r="AP6" s="696"/>
      <c r="AQ6" s="697"/>
      <c r="AR6" s="697"/>
      <c r="AS6" s="697"/>
      <c r="AT6" s="698"/>
      <c r="AU6" s="696"/>
      <c r="AV6" s="697"/>
      <c r="AW6" s="697"/>
      <c r="AX6" s="697"/>
      <c r="AY6" s="706"/>
      <c r="AZ6" s="195"/>
      <c r="BA6" s="195"/>
      <c r="BB6" s="195"/>
      <c r="BC6" s="195"/>
      <c r="BD6" s="195"/>
      <c r="BE6" s="196"/>
      <c r="BF6" s="196"/>
      <c r="BG6" s="196"/>
      <c r="BH6" s="196"/>
      <c r="BI6" s="196"/>
      <c r="BJ6" s="196"/>
      <c r="BK6" s="196"/>
      <c r="BL6" s="196"/>
      <c r="BM6" s="196"/>
      <c r="BN6" s="196"/>
      <c r="BO6" s="196"/>
      <c r="BP6" s="196"/>
      <c r="BQ6" s="719"/>
      <c r="BR6" s="720"/>
      <c r="BS6" s="720"/>
      <c r="BT6" s="720"/>
      <c r="BU6" s="720"/>
      <c r="BV6" s="720"/>
      <c r="BW6" s="720"/>
      <c r="BX6" s="720"/>
      <c r="BY6" s="720"/>
      <c r="BZ6" s="720"/>
      <c r="CA6" s="720"/>
      <c r="CB6" s="720"/>
      <c r="CC6" s="720"/>
      <c r="CD6" s="720"/>
      <c r="CE6" s="720"/>
      <c r="CF6" s="720"/>
      <c r="CG6" s="721"/>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97"/>
    </row>
    <row r="7" spans="1:131" s="198" customFormat="1" ht="26.25" customHeight="1" thickTop="1" x14ac:dyDescent="0.15">
      <c r="A7" s="201">
        <v>1</v>
      </c>
      <c r="B7" s="707" t="s">
        <v>531</v>
      </c>
      <c r="C7" s="708"/>
      <c r="D7" s="708"/>
      <c r="E7" s="708"/>
      <c r="F7" s="708"/>
      <c r="G7" s="708"/>
      <c r="H7" s="708"/>
      <c r="I7" s="708"/>
      <c r="J7" s="708"/>
      <c r="K7" s="708"/>
      <c r="L7" s="708"/>
      <c r="M7" s="708"/>
      <c r="N7" s="708"/>
      <c r="O7" s="708"/>
      <c r="P7" s="709"/>
      <c r="Q7" s="710">
        <v>1981781</v>
      </c>
      <c r="R7" s="711"/>
      <c r="S7" s="711"/>
      <c r="T7" s="711"/>
      <c r="U7" s="711"/>
      <c r="V7" s="711">
        <v>1964893</v>
      </c>
      <c r="W7" s="711"/>
      <c r="X7" s="711"/>
      <c r="Y7" s="711"/>
      <c r="Z7" s="711"/>
      <c r="AA7" s="711">
        <f>Q7-V7</f>
        <v>16888</v>
      </c>
      <c r="AB7" s="711"/>
      <c r="AC7" s="711"/>
      <c r="AD7" s="711"/>
      <c r="AE7" s="712"/>
      <c r="AF7" s="713">
        <v>7113</v>
      </c>
      <c r="AG7" s="714"/>
      <c r="AH7" s="714"/>
      <c r="AI7" s="714"/>
      <c r="AJ7" s="715"/>
      <c r="AK7" s="750">
        <v>25047</v>
      </c>
      <c r="AL7" s="751"/>
      <c r="AM7" s="751"/>
      <c r="AN7" s="751"/>
      <c r="AO7" s="751"/>
      <c r="AP7" s="751">
        <v>4093456</v>
      </c>
      <c r="AQ7" s="751"/>
      <c r="AR7" s="751"/>
      <c r="AS7" s="751"/>
      <c r="AT7" s="751"/>
      <c r="AU7" s="752"/>
      <c r="AV7" s="752"/>
      <c r="AW7" s="752"/>
      <c r="AX7" s="752"/>
      <c r="AY7" s="753"/>
      <c r="AZ7" s="195"/>
      <c r="BA7" s="195"/>
      <c r="BB7" s="195"/>
      <c r="BC7" s="195"/>
      <c r="BD7" s="195"/>
      <c r="BE7" s="196"/>
      <c r="BF7" s="196"/>
      <c r="BG7" s="196"/>
      <c r="BH7" s="196"/>
      <c r="BI7" s="196"/>
      <c r="BJ7" s="196"/>
      <c r="BK7" s="196"/>
      <c r="BL7" s="196"/>
      <c r="BM7" s="196"/>
      <c r="BN7" s="196"/>
      <c r="BO7" s="196"/>
      <c r="BP7" s="196"/>
      <c r="BQ7" s="202">
        <v>1</v>
      </c>
      <c r="BR7" s="203" t="s">
        <v>530</v>
      </c>
      <c r="BS7" s="754" t="s">
        <v>558</v>
      </c>
      <c r="BT7" s="755"/>
      <c r="BU7" s="755"/>
      <c r="BV7" s="755"/>
      <c r="BW7" s="755"/>
      <c r="BX7" s="755"/>
      <c r="BY7" s="755"/>
      <c r="BZ7" s="755"/>
      <c r="CA7" s="755"/>
      <c r="CB7" s="755"/>
      <c r="CC7" s="755"/>
      <c r="CD7" s="755"/>
      <c r="CE7" s="755"/>
      <c r="CF7" s="755"/>
      <c r="CG7" s="756"/>
      <c r="CH7" s="747">
        <v>35</v>
      </c>
      <c r="CI7" s="748"/>
      <c r="CJ7" s="748"/>
      <c r="CK7" s="748"/>
      <c r="CL7" s="749"/>
      <c r="CM7" s="747">
        <v>2012</v>
      </c>
      <c r="CN7" s="748"/>
      <c r="CO7" s="748"/>
      <c r="CP7" s="748"/>
      <c r="CQ7" s="749"/>
      <c r="CR7" s="747">
        <v>50</v>
      </c>
      <c r="CS7" s="748"/>
      <c r="CT7" s="748"/>
      <c r="CU7" s="748"/>
      <c r="CV7" s="749"/>
      <c r="CW7" s="747"/>
      <c r="CX7" s="748"/>
      <c r="CY7" s="748"/>
      <c r="CZ7" s="748"/>
      <c r="DA7" s="749"/>
      <c r="DB7" s="747"/>
      <c r="DC7" s="748"/>
      <c r="DD7" s="748"/>
      <c r="DE7" s="748"/>
      <c r="DF7" s="749"/>
      <c r="DG7" s="747"/>
      <c r="DH7" s="748"/>
      <c r="DI7" s="748"/>
      <c r="DJ7" s="748"/>
      <c r="DK7" s="749"/>
      <c r="DL7" s="747">
        <v>1239</v>
      </c>
      <c r="DM7" s="748"/>
      <c r="DN7" s="748"/>
      <c r="DO7" s="748"/>
      <c r="DP7" s="749"/>
      <c r="DQ7" s="747">
        <v>93</v>
      </c>
      <c r="DR7" s="748"/>
      <c r="DS7" s="748"/>
      <c r="DT7" s="748"/>
      <c r="DU7" s="749"/>
      <c r="DV7" s="728"/>
      <c r="DW7" s="729"/>
      <c r="DX7" s="729"/>
      <c r="DY7" s="729"/>
      <c r="DZ7" s="730"/>
      <c r="EA7" s="197"/>
    </row>
    <row r="8" spans="1:131" s="198" customFormat="1" ht="26.25" customHeight="1" x14ac:dyDescent="0.15">
      <c r="A8" s="204">
        <v>2</v>
      </c>
      <c r="B8" s="731" t="s">
        <v>532</v>
      </c>
      <c r="C8" s="732"/>
      <c r="D8" s="732"/>
      <c r="E8" s="732"/>
      <c r="F8" s="732"/>
      <c r="G8" s="732"/>
      <c r="H8" s="732"/>
      <c r="I8" s="732"/>
      <c r="J8" s="732"/>
      <c r="K8" s="732"/>
      <c r="L8" s="732"/>
      <c r="M8" s="732"/>
      <c r="N8" s="732"/>
      <c r="O8" s="732"/>
      <c r="P8" s="733"/>
      <c r="Q8" s="734">
        <v>641749</v>
      </c>
      <c r="R8" s="735"/>
      <c r="S8" s="735"/>
      <c r="T8" s="735"/>
      <c r="U8" s="735"/>
      <c r="V8" s="735">
        <v>641749</v>
      </c>
      <c r="W8" s="735"/>
      <c r="X8" s="735"/>
      <c r="Y8" s="735"/>
      <c r="Z8" s="735"/>
      <c r="AA8" s="736">
        <f t="shared" ref="AA8:AA22" si="0">Q8-V8</f>
        <v>0</v>
      </c>
      <c r="AB8" s="737"/>
      <c r="AC8" s="737"/>
      <c r="AD8" s="737"/>
      <c r="AE8" s="738"/>
      <c r="AF8" s="739" t="s">
        <v>533</v>
      </c>
      <c r="AG8" s="737"/>
      <c r="AH8" s="737"/>
      <c r="AI8" s="737"/>
      <c r="AJ8" s="738"/>
      <c r="AK8" s="740">
        <v>434535</v>
      </c>
      <c r="AL8" s="741"/>
      <c r="AM8" s="741"/>
      <c r="AN8" s="741"/>
      <c r="AO8" s="741"/>
      <c r="AP8" s="741"/>
      <c r="AQ8" s="741"/>
      <c r="AR8" s="741"/>
      <c r="AS8" s="741"/>
      <c r="AT8" s="741"/>
      <c r="AU8" s="742"/>
      <c r="AV8" s="742"/>
      <c r="AW8" s="742"/>
      <c r="AX8" s="742"/>
      <c r="AY8" s="743"/>
      <c r="AZ8" s="195"/>
      <c r="BA8" s="195"/>
      <c r="BB8" s="195"/>
      <c r="BC8" s="195"/>
      <c r="BD8" s="195"/>
      <c r="BE8" s="196"/>
      <c r="BF8" s="196"/>
      <c r="BG8" s="196"/>
      <c r="BH8" s="196"/>
      <c r="BI8" s="196"/>
      <c r="BJ8" s="196"/>
      <c r="BK8" s="196"/>
      <c r="BL8" s="196"/>
      <c r="BM8" s="196"/>
      <c r="BN8" s="196"/>
      <c r="BO8" s="196"/>
      <c r="BP8" s="196"/>
      <c r="BQ8" s="205">
        <v>2</v>
      </c>
      <c r="BR8" s="206"/>
      <c r="BS8" s="744" t="s">
        <v>559</v>
      </c>
      <c r="BT8" s="745" t="s">
        <v>490</v>
      </c>
      <c r="BU8" s="745" t="s">
        <v>490</v>
      </c>
      <c r="BV8" s="745" t="s">
        <v>490</v>
      </c>
      <c r="BW8" s="745" t="s">
        <v>490</v>
      </c>
      <c r="BX8" s="745" t="s">
        <v>490</v>
      </c>
      <c r="BY8" s="745" t="s">
        <v>490</v>
      </c>
      <c r="BZ8" s="745" t="s">
        <v>490</v>
      </c>
      <c r="CA8" s="745" t="s">
        <v>490</v>
      </c>
      <c r="CB8" s="745" t="s">
        <v>490</v>
      </c>
      <c r="CC8" s="745" t="s">
        <v>490</v>
      </c>
      <c r="CD8" s="745" t="s">
        <v>490</v>
      </c>
      <c r="CE8" s="745" t="s">
        <v>490</v>
      </c>
      <c r="CF8" s="745" t="s">
        <v>490</v>
      </c>
      <c r="CG8" s="746" t="s">
        <v>490</v>
      </c>
      <c r="CH8" s="757">
        <v>13</v>
      </c>
      <c r="CI8" s="758"/>
      <c r="CJ8" s="758"/>
      <c r="CK8" s="758"/>
      <c r="CL8" s="759"/>
      <c r="CM8" s="757">
        <v>6946</v>
      </c>
      <c r="CN8" s="758"/>
      <c r="CO8" s="758"/>
      <c r="CP8" s="758"/>
      <c r="CQ8" s="759"/>
      <c r="CR8" s="757">
        <v>3326</v>
      </c>
      <c r="CS8" s="758"/>
      <c r="CT8" s="758"/>
      <c r="CU8" s="758"/>
      <c r="CV8" s="759"/>
      <c r="CW8" s="757">
        <v>1050</v>
      </c>
      <c r="CX8" s="758"/>
      <c r="CY8" s="758"/>
      <c r="CZ8" s="758"/>
      <c r="DA8" s="759"/>
      <c r="DB8" s="757"/>
      <c r="DC8" s="758"/>
      <c r="DD8" s="758"/>
      <c r="DE8" s="758"/>
      <c r="DF8" s="759"/>
      <c r="DG8" s="757"/>
      <c r="DH8" s="758"/>
      <c r="DI8" s="758"/>
      <c r="DJ8" s="758"/>
      <c r="DK8" s="759"/>
      <c r="DL8" s="757"/>
      <c r="DM8" s="758"/>
      <c r="DN8" s="758"/>
      <c r="DO8" s="758"/>
      <c r="DP8" s="759"/>
      <c r="DQ8" s="757"/>
      <c r="DR8" s="758"/>
      <c r="DS8" s="758"/>
      <c r="DT8" s="758"/>
      <c r="DU8" s="759"/>
      <c r="DV8" s="760"/>
      <c r="DW8" s="761"/>
      <c r="DX8" s="761"/>
      <c r="DY8" s="761"/>
      <c r="DZ8" s="762"/>
      <c r="EA8" s="197"/>
    </row>
    <row r="9" spans="1:131" s="198" customFormat="1" ht="26.25" customHeight="1" x14ac:dyDescent="0.15">
      <c r="A9" s="204">
        <v>3</v>
      </c>
      <c r="B9" s="731" t="s">
        <v>534</v>
      </c>
      <c r="C9" s="732"/>
      <c r="D9" s="732"/>
      <c r="E9" s="732"/>
      <c r="F9" s="732"/>
      <c r="G9" s="732"/>
      <c r="H9" s="732"/>
      <c r="I9" s="732"/>
      <c r="J9" s="732"/>
      <c r="K9" s="732"/>
      <c r="L9" s="732"/>
      <c r="M9" s="732"/>
      <c r="N9" s="732"/>
      <c r="O9" s="732"/>
      <c r="P9" s="733"/>
      <c r="Q9" s="764">
        <v>1704</v>
      </c>
      <c r="R9" s="765"/>
      <c r="S9" s="765"/>
      <c r="T9" s="765"/>
      <c r="U9" s="765"/>
      <c r="V9" s="735">
        <v>1626</v>
      </c>
      <c r="W9" s="735"/>
      <c r="X9" s="735"/>
      <c r="Y9" s="735"/>
      <c r="Z9" s="735"/>
      <c r="AA9" s="735">
        <f t="shared" si="0"/>
        <v>78</v>
      </c>
      <c r="AB9" s="735"/>
      <c r="AC9" s="735"/>
      <c r="AD9" s="735"/>
      <c r="AE9" s="736"/>
      <c r="AF9" s="739" t="s">
        <v>533</v>
      </c>
      <c r="AG9" s="737"/>
      <c r="AH9" s="737"/>
      <c r="AI9" s="737"/>
      <c r="AJ9" s="738"/>
      <c r="AK9" s="740">
        <v>801</v>
      </c>
      <c r="AL9" s="741"/>
      <c r="AM9" s="741"/>
      <c r="AN9" s="741"/>
      <c r="AO9" s="741"/>
      <c r="AP9" s="741"/>
      <c r="AQ9" s="741"/>
      <c r="AR9" s="741"/>
      <c r="AS9" s="741"/>
      <c r="AT9" s="741"/>
      <c r="AU9" s="742"/>
      <c r="AV9" s="742"/>
      <c r="AW9" s="742"/>
      <c r="AX9" s="742"/>
      <c r="AY9" s="743"/>
      <c r="AZ9" s="195"/>
      <c r="BA9" s="195"/>
      <c r="BB9" s="195"/>
      <c r="BC9" s="195"/>
      <c r="BD9" s="195"/>
      <c r="BE9" s="196"/>
      <c r="BF9" s="196"/>
      <c r="BG9" s="196"/>
      <c r="BH9" s="196"/>
      <c r="BI9" s="196"/>
      <c r="BJ9" s="196"/>
      <c r="BK9" s="196"/>
      <c r="BL9" s="196"/>
      <c r="BM9" s="196"/>
      <c r="BN9" s="196"/>
      <c r="BO9" s="196"/>
      <c r="BP9" s="196"/>
      <c r="BQ9" s="205">
        <v>3</v>
      </c>
      <c r="BR9" s="206"/>
      <c r="BS9" s="763" t="s">
        <v>491</v>
      </c>
      <c r="BT9" s="745" t="s">
        <v>491</v>
      </c>
      <c r="BU9" s="745" t="s">
        <v>491</v>
      </c>
      <c r="BV9" s="745" t="s">
        <v>491</v>
      </c>
      <c r="BW9" s="745" t="s">
        <v>491</v>
      </c>
      <c r="BX9" s="745" t="s">
        <v>491</v>
      </c>
      <c r="BY9" s="745" t="s">
        <v>491</v>
      </c>
      <c r="BZ9" s="745" t="s">
        <v>491</v>
      </c>
      <c r="CA9" s="745" t="s">
        <v>491</v>
      </c>
      <c r="CB9" s="745" t="s">
        <v>491</v>
      </c>
      <c r="CC9" s="745" t="s">
        <v>491</v>
      </c>
      <c r="CD9" s="745" t="s">
        <v>491</v>
      </c>
      <c r="CE9" s="745" t="s">
        <v>491</v>
      </c>
      <c r="CF9" s="745" t="s">
        <v>491</v>
      </c>
      <c r="CG9" s="746" t="s">
        <v>491</v>
      </c>
      <c r="CH9" s="757">
        <v>-25</v>
      </c>
      <c r="CI9" s="758"/>
      <c r="CJ9" s="758"/>
      <c r="CK9" s="758"/>
      <c r="CL9" s="759"/>
      <c r="CM9" s="757">
        <v>1715</v>
      </c>
      <c r="CN9" s="758"/>
      <c r="CO9" s="758"/>
      <c r="CP9" s="758"/>
      <c r="CQ9" s="759"/>
      <c r="CR9" s="757">
        <v>1000</v>
      </c>
      <c r="CS9" s="758"/>
      <c r="CT9" s="758"/>
      <c r="CU9" s="758"/>
      <c r="CV9" s="759"/>
      <c r="CW9" s="757"/>
      <c r="CX9" s="758"/>
      <c r="CY9" s="758"/>
      <c r="CZ9" s="758"/>
      <c r="DA9" s="759"/>
      <c r="DB9" s="757"/>
      <c r="DC9" s="758"/>
      <c r="DD9" s="758"/>
      <c r="DE9" s="758"/>
      <c r="DF9" s="759"/>
      <c r="DG9" s="757"/>
      <c r="DH9" s="758"/>
      <c r="DI9" s="758"/>
      <c r="DJ9" s="758"/>
      <c r="DK9" s="759"/>
      <c r="DL9" s="757"/>
      <c r="DM9" s="758"/>
      <c r="DN9" s="758"/>
      <c r="DO9" s="758"/>
      <c r="DP9" s="759"/>
      <c r="DQ9" s="757"/>
      <c r="DR9" s="758"/>
      <c r="DS9" s="758"/>
      <c r="DT9" s="758"/>
      <c r="DU9" s="759"/>
      <c r="DV9" s="760"/>
      <c r="DW9" s="761"/>
      <c r="DX9" s="761"/>
      <c r="DY9" s="761"/>
      <c r="DZ9" s="762"/>
      <c r="EA9" s="197"/>
    </row>
    <row r="10" spans="1:131" s="198" customFormat="1" ht="26.25" customHeight="1" x14ac:dyDescent="0.15">
      <c r="A10" s="204">
        <v>4</v>
      </c>
      <c r="B10" s="731" t="s">
        <v>535</v>
      </c>
      <c r="C10" s="732"/>
      <c r="D10" s="732"/>
      <c r="E10" s="732"/>
      <c r="F10" s="732"/>
      <c r="G10" s="732"/>
      <c r="H10" s="732"/>
      <c r="I10" s="732"/>
      <c r="J10" s="732"/>
      <c r="K10" s="732"/>
      <c r="L10" s="732"/>
      <c r="M10" s="732"/>
      <c r="N10" s="732"/>
      <c r="O10" s="732"/>
      <c r="P10" s="733"/>
      <c r="Q10" s="734">
        <v>615429</v>
      </c>
      <c r="R10" s="735"/>
      <c r="S10" s="735"/>
      <c r="T10" s="735"/>
      <c r="U10" s="735"/>
      <c r="V10" s="735">
        <v>615203</v>
      </c>
      <c r="W10" s="735"/>
      <c r="X10" s="735"/>
      <c r="Y10" s="735"/>
      <c r="Z10" s="735"/>
      <c r="AA10" s="735">
        <f t="shared" si="0"/>
        <v>226</v>
      </c>
      <c r="AB10" s="735"/>
      <c r="AC10" s="735"/>
      <c r="AD10" s="735"/>
      <c r="AE10" s="736"/>
      <c r="AF10" s="739" t="s">
        <v>533</v>
      </c>
      <c r="AG10" s="737"/>
      <c r="AH10" s="737"/>
      <c r="AI10" s="737"/>
      <c r="AJ10" s="738"/>
      <c r="AK10" s="740"/>
      <c r="AL10" s="741"/>
      <c r="AM10" s="741"/>
      <c r="AN10" s="741"/>
      <c r="AO10" s="741"/>
      <c r="AP10" s="741"/>
      <c r="AQ10" s="741"/>
      <c r="AR10" s="741"/>
      <c r="AS10" s="741"/>
      <c r="AT10" s="741"/>
      <c r="AU10" s="742"/>
      <c r="AV10" s="742"/>
      <c r="AW10" s="742"/>
      <c r="AX10" s="742"/>
      <c r="AY10" s="743"/>
      <c r="AZ10" s="195"/>
      <c r="BA10" s="195"/>
      <c r="BB10" s="195"/>
      <c r="BC10" s="195"/>
      <c r="BD10" s="195"/>
      <c r="BE10" s="196"/>
      <c r="BF10" s="196"/>
      <c r="BG10" s="196"/>
      <c r="BH10" s="196"/>
      <c r="BI10" s="196"/>
      <c r="BJ10" s="196"/>
      <c r="BK10" s="196"/>
      <c r="BL10" s="196"/>
      <c r="BM10" s="196"/>
      <c r="BN10" s="196"/>
      <c r="BO10" s="196"/>
      <c r="BP10" s="196"/>
      <c r="BQ10" s="205">
        <v>4</v>
      </c>
      <c r="BR10" s="206"/>
      <c r="BS10" s="763" t="s">
        <v>492</v>
      </c>
      <c r="BT10" s="745" t="s">
        <v>493</v>
      </c>
      <c r="BU10" s="745" t="s">
        <v>493</v>
      </c>
      <c r="BV10" s="745" t="s">
        <v>493</v>
      </c>
      <c r="BW10" s="745" t="s">
        <v>493</v>
      </c>
      <c r="BX10" s="745" t="s">
        <v>493</v>
      </c>
      <c r="BY10" s="745" t="s">
        <v>493</v>
      </c>
      <c r="BZ10" s="745" t="s">
        <v>493</v>
      </c>
      <c r="CA10" s="745" t="s">
        <v>493</v>
      </c>
      <c r="CB10" s="745" t="s">
        <v>493</v>
      </c>
      <c r="CC10" s="745" t="s">
        <v>493</v>
      </c>
      <c r="CD10" s="745" t="s">
        <v>493</v>
      </c>
      <c r="CE10" s="745" t="s">
        <v>493</v>
      </c>
      <c r="CF10" s="745" t="s">
        <v>493</v>
      </c>
      <c r="CG10" s="746" t="s">
        <v>493</v>
      </c>
      <c r="CH10" s="757">
        <v>9</v>
      </c>
      <c r="CI10" s="758"/>
      <c r="CJ10" s="758"/>
      <c r="CK10" s="758"/>
      <c r="CL10" s="759"/>
      <c r="CM10" s="757">
        <v>1929</v>
      </c>
      <c r="CN10" s="758"/>
      <c r="CO10" s="758"/>
      <c r="CP10" s="758"/>
      <c r="CQ10" s="759"/>
      <c r="CR10" s="757">
        <v>500</v>
      </c>
      <c r="CS10" s="758"/>
      <c r="CT10" s="758"/>
      <c r="CU10" s="758"/>
      <c r="CV10" s="759"/>
      <c r="CW10" s="757"/>
      <c r="CX10" s="758"/>
      <c r="CY10" s="758"/>
      <c r="CZ10" s="758"/>
      <c r="DA10" s="759"/>
      <c r="DB10" s="757"/>
      <c r="DC10" s="758"/>
      <c r="DD10" s="758"/>
      <c r="DE10" s="758"/>
      <c r="DF10" s="759"/>
      <c r="DG10" s="757"/>
      <c r="DH10" s="758"/>
      <c r="DI10" s="758"/>
      <c r="DJ10" s="758"/>
      <c r="DK10" s="759"/>
      <c r="DL10" s="757"/>
      <c r="DM10" s="758"/>
      <c r="DN10" s="758"/>
      <c r="DO10" s="758"/>
      <c r="DP10" s="759"/>
      <c r="DQ10" s="757"/>
      <c r="DR10" s="758"/>
      <c r="DS10" s="758"/>
      <c r="DT10" s="758"/>
      <c r="DU10" s="759"/>
      <c r="DV10" s="760"/>
      <c r="DW10" s="761"/>
      <c r="DX10" s="761"/>
      <c r="DY10" s="761"/>
      <c r="DZ10" s="762"/>
      <c r="EA10" s="197"/>
    </row>
    <row r="11" spans="1:131" s="198" customFormat="1" ht="26.25" customHeight="1" x14ac:dyDescent="0.15">
      <c r="A11" s="204">
        <v>5</v>
      </c>
      <c r="B11" s="731" t="s">
        <v>536</v>
      </c>
      <c r="C11" s="732"/>
      <c r="D11" s="732"/>
      <c r="E11" s="732"/>
      <c r="F11" s="732"/>
      <c r="G11" s="732"/>
      <c r="H11" s="732"/>
      <c r="I11" s="732"/>
      <c r="J11" s="732"/>
      <c r="K11" s="732"/>
      <c r="L11" s="732"/>
      <c r="M11" s="732"/>
      <c r="N11" s="732"/>
      <c r="O11" s="732"/>
      <c r="P11" s="733"/>
      <c r="Q11" s="734">
        <v>11216</v>
      </c>
      <c r="R11" s="735"/>
      <c r="S11" s="735"/>
      <c r="T11" s="735"/>
      <c r="U11" s="735"/>
      <c r="V11" s="735">
        <v>9096</v>
      </c>
      <c r="W11" s="735"/>
      <c r="X11" s="735"/>
      <c r="Y11" s="735"/>
      <c r="Z11" s="735"/>
      <c r="AA11" s="735">
        <f t="shared" si="0"/>
        <v>2120</v>
      </c>
      <c r="AB11" s="735"/>
      <c r="AC11" s="735"/>
      <c r="AD11" s="735"/>
      <c r="AE11" s="736"/>
      <c r="AF11" s="739" t="s">
        <v>533</v>
      </c>
      <c r="AG11" s="737"/>
      <c r="AH11" s="737"/>
      <c r="AI11" s="737"/>
      <c r="AJ11" s="738"/>
      <c r="AK11" s="740">
        <v>1505</v>
      </c>
      <c r="AL11" s="741"/>
      <c r="AM11" s="741"/>
      <c r="AN11" s="741"/>
      <c r="AO11" s="741"/>
      <c r="AP11" s="741">
        <v>1414</v>
      </c>
      <c r="AQ11" s="741"/>
      <c r="AR11" s="741"/>
      <c r="AS11" s="741"/>
      <c r="AT11" s="741"/>
      <c r="AU11" s="742"/>
      <c r="AV11" s="742"/>
      <c r="AW11" s="742"/>
      <c r="AX11" s="742"/>
      <c r="AY11" s="743"/>
      <c r="AZ11" s="195"/>
      <c r="BA11" s="195"/>
      <c r="BB11" s="195"/>
      <c r="BC11" s="195"/>
      <c r="BD11" s="195"/>
      <c r="BE11" s="196"/>
      <c r="BF11" s="196"/>
      <c r="BG11" s="196"/>
      <c r="BH11" s="196"/>
      <c r="BI11" s="196"/>
      <c r="BJ11" s="196"/>
      <c r="BK11" s="196"/>
      <c r="BL11" s="196"/>
      <c r="BM11" s="196"/>
      <c r="BN11" s="196"/>
      <c r="BO11" s="196"/>
      <c r="BP11" s="196"/>
      <c r="BQ11" s="205">
        <v>5</v>
      </c>
      <c r="BR11" s="206"/>
      <c r="BS11" s="763" t="s">
        <v>494</v>
      </c>
      <c r="BT11" s="745" t="s">
        <v>495</v>
      </c>
      <c r="BU11" s="745" t="s">
        <v>495</v>
      </c>
      <c r="BV11" s="745" t="s">
        <v>495</v>
      </c>
      <c r="BW11" s="745" t="s">
        <v>495</v>
      </c>
      <c r="BX11" s="745" t="s">
        <v>495</v>
      </c>
      <c r="BY11" s="745" t="s">
        <v>495</v>
      </c>
      <c r="BZ11" s="745" t="s">
        <v>495</v>
      </c>
      <c r="CA11" s="745" t="s">
        <v>495</v>
      </c>
      <c r="CB11" s="745" t="s">
        <v>495</v>
      </c>
      <c r="CC11" s="745" t="s">
        <v>495</v>
      </c>
      <c r="CD11" s="745" t="s">
        <v>495</v>
      </c>
      <c r="CE11" s="745" t="s">
        <v>495</v>
      </c>
      <c r="CF11" s="745" t="s">
        <v>495</v>
      </c>
      <c r="CG11" s="746" t="s">
        <v>495</v>
      </c>
      <c r="CH11" s="757">
        <v>-6</v>
      </c>
      <c r="CI11" s="758"/>
      <c r="CJ11" s="758"/>
      <c r="CK11" s="758"/>
      <c r="CL11" s="759"/>
      <c r="CM11" s="757">
        <v>4887</v>
      </c>
      <c r="CN11" s="758"/>
      <c r="CO11" s="758"/>
      <c r="CP11" s="758"/>
      <c r="CQ11" s="759"/>
      <c r="CR11" s="757">
        <v>165</v>
      </c>
      <c r="CS11" s="758"/>
      <c r="CT11" s="758"/>
      <c r="CU11" s="758"/>
      <c r="CV11" s="759"/>
      <c r="CW11" s="757">
        <v>57</v>
      </c>
      <c r="CX11" s="758"/>
      <c r="CY11" s="758"/>
      <c r="CZ11" s="758"/>
      <c r="DA11" s="759"/>
      <c r="DB11" s="757"/>
      <c r="DC11" s="758"/>
      <c r="DD11" s="758"/>
      <c r="DE11" s="758"/>
      <c r="DF11" s="759"/>
      <c r="DG11" s="757"/>
      <c r="DH11" s="758"/>
      <c r="DI11" s="758"/>
      <c r="DJ11" s="758"/>
      <c r="DK11" s="759"/>
      <c r="DL11" s="757"/>
      <c r="DM11" s="758"/>
      <c r="DN11" s="758"/>
      <c r="DO11" s="758"/>
      <c r="DP11" s="759"/>
      <c r="DQ11" s="757"/>
      <c r="DR11" s="758"/>
      <c r="DS11" s="758"/>
      <c r="DT11" s="758"/>
      <c r="DU11" s="759"/>
      <c r="DV11" s="760"/>
      <c r="DW11" s="761"/>
      <c r="DX11" s="761"/>
      <c r="DY11" s="761"/>
      <c r="DZ11" s="762"/>
      <c r="EA11" s="197"/>
    </row>
    <row r="12" spans="1:131" s="198" customFormat="1" ht="26.25" customHeight="1" x14ac:dyDescent="0.15">
      <c r="A12" s="204">
        <v>6</v>
      </c>
      <c r="B12" s="731" t="s">
        <v>537</v>
      </c>
      <c r="C12" s="732"/>
      <c r="D12" s="732"/>
      <c r="E12" s="732"/>
      <c r="F12" s="732"/>
      <c r="G12" s="732"/>
      <c r="H12" s="732"/>
      <c r="I12" s="732"/>
      <c r="J12" s="732"/>
      <c r="K12" s="732"/>
      <c r="L12" s="732"/>
      <c r="M12" s="732"/>
      <c r="N12" s="732"/>
      <c r="O12" s="732"/>
      <c r="P12" s="733"/>
      <c r="Q12" s="734">
        <v>6</v>
      </c>
      <c r="R12" s="735"/>
      <c r="S12" s="735"/>
      <c r="T12" s="735"/>
      <c r="U12" s="735"/>
      <c r="V12" s="735">
        <v>6</v>
      </c>
      <c r="W12" s="735"/>
      <c r="X12" s="735"/>
      <c r="Y12" s="735"/>
      <c r="Z12" s="735"/>
      <c r="AA12" s="735">
        <f t="shared" si="0"/>
        <v>0</v>
      </c>
      <c r="AB12" s="735"/>
      <c r="AC12" s="735"/>
      <c r="AD12" s="735"/>
      <c r="AE12" s="736"/>
      <c r="AF12" s="739" t="s">
        <v>533</v>
      </c>
      <c r="AG12" s="737"/>
      <c r="AH12" s="737"/>
      <c r="AI12" s="737"/>
      <c r="AJ12" s="738"/>
      <c r="AK12" s="740"/>
      <c r="AL12" s="741"/>
      <c r="AM12" s="741"/>
      <c r="AN12" s="741"/>
      <c r="AO12" s="741"/>
      <c r="AP12" s="741"/>
      <c r="AQ12" s="741"/>
      <c r="AR12" s="741"/>
      <c r="AS12" s="741"/>
      <c r="AT12" s="741"/>
      <c r="AU12" s="742"/>
      <c r="AV12" s="742"/>
      <c r="AW12" s="742"/>
      <c r="AX12" s="742"/>
      <c r="AY12" s="743"/>
      <c r="AZ12" s="195"/>
      <c r="BA12" s="195"/>
      <c r="BB12" s="195"/>
      <c r="BC12" s="195"/>
      <c r="BD12" s="195"/>
      <c r="BE12" s="196"/>
      <c r="BF12" s="196"/>
      <c r="BG12" s="196"/>
      <c r="BH12" s="196"/>
      <c r="BI12" s="196"/>
      <c r="BJ12" s="196"/>
      <c r="BK12" s="196"/>
      <c r="BL12" s="196"/>
      <c r="BM12" s="196"/>
      <c r="BN12" s="196"/>
      <c r="BO12" s="196"/>
      <c r="BP12" s="196"/>
      <c r="BQ12" s="205">
        <v>6</v>
      </c>
      <c r="BR12" s="206"/>
      <c r="BS12" s="763" t="s">
        <v>496</v>
      </c>
      <c r="BT12" s="745" t="s">
        <v>496</v>
      </c>
      <c r="BU12" s="745" t="s">
        <v>496</v>
      </c>
      <c r="BV12" s="745" t="s">
        <v>496</v>
      </c>
      <c r="BW12" s="745" t="s">
        <v>496</v>
      </c>
      <c r="BX12" s="745" t="s">
        <v>496</v>
      </c>
      <c r="BY12" s="745" t="s">
        <v>496</v>
      </c>
      <c r="BZ12" s="745" t="s">
        <v>496</v>
      </c>
      <c r="CA12" s="745" t="s">
        <v>496</v>
      </c>
      <c r="CB12" s="745" t="s">
        <v>496</v>
      </c>
      <c r="CC12" s="745" t="s">
        <v>496</v>
      </c>
      <c r="CD12" s="745" t="s">
        <v>496</v>
      </c>
      <c r="CE12" s="745" t="s">
        <v>496</v>
      </c>
      <c r="CF12" s="745" t="s">
        <v>496</v>
      </c>
      <c r="CG12" s="746" t="s">
        <v>496</v>
      </c>
      <c r="CH12" s="757">
        <v>2</v>
      </c>
      <c r="CI12" s="758"/>
      <c r="CJ12" s="758"/>
      <c r="CK12" s="758"/>
      <c r="CL12" s="759"/>
      <c r="CM12" s="757">
        <v>157</v>
      </c>
      <c r="CN12" s="758"/>
      <c r="CO12" s="758"/>
      <c r="CP12" s="758"/>
      <c r="CQ12" s="759"/>
      <c r="CR12" s="757">
        <v>53</v>
      </c>
      <c r="CS12" s="758"/>
      <c r="CT12" s="758"/>
      <c r="CU12" s="758"/>
      <c r="CV12" s="759"/>
      <c r="CW12" s="757"/>
      <c r="CX12" s="758"/>
      <c r="CY12" s="758"/>
      <c r="CZ12" s="758"/>
      <c r="DA12" s="759"/>
      <c r="DB12" s="757"/>
      <c r="DC12" s="758"/>
      <c r="DD12" s="758"/>
      <c r="DE12" s="758"/>
      <c r="DF12" s="759"/>
      <c r="DG12" s="757"/>
      <c r="DH12" s="758"/>
      <c r="DI12" s="758"/>
      <c r="DJ12" s="758"/>
      <c r="DK12" s="759"/>
      <c r="DL12" s="757"/>
      <c r="DM12" s="758"/>
      <c r="DN12" s="758"/>
      <c r="DO12" s="758"/>
      <c r="DP12" s="759"/>
      <c r="DQ12" s="757"/>
      <c r="DR12" s="758"/>
      <c r="DS12" s="758"/>
      <c r="DT12" s="758"/>
      <c r="DU12" s="759"/>
      <c r="DV12" s="760"/>
      <c r="DW12" s="761"/>
      <c r="DX12" s="761"/>
      <c r="DY12" s="761"/>
      <c r="DZ12" s="762"/>
      <c r="EA12" s="197"/>
    </row>
    <row r="13" spans="1:131" s="198" customFormat="1" ht="26.25" customHeight="1" x14ac:dyDescent="0.15">
      <c r="A13" s="204">
        <v>7</v>
      </c>
      <c r="B13" s="731" t="s">
        <v>538</v>
      </c>
      <c r="C13" s="732"/>
      <c r="D13" s="732"/>
      <c r="E13" s="732"/>
      <c r="F13" s="732"/>
      <c r="G13" s="732"/>
      <c r="H13" s="732"/>
      <c r="I13" s="732"/>
      <c r="J13" s="732"/>
      <c r="K13" s="732"/>
      <c r="L13" s="732"/>
      <c r="M13" s="732"/>
      <c r="N13" s="732"/>
      <c r="O13" s="732"/>
      <c r="P13" s="733"/>
      <c r="Q13" s="734">
        <v>8545</v>
      </c>
      <c r="R13" s="735"/>
      <c r="S13" s="735"/>
      <c r="T13" s="735"/>
      <c r="U13" s="735"/>
      <c r="V13" s="735">
        <v>8543</v>
      </c>
      <c r="W13" s="735"/>
      <c r="X13" s="735"/>
      <c r="Y13" s="735"/>
      <c r="Z13" s="735"/>
      <c r="AA13" s="735">
        <f t="shared" si="0"/>
        <v>2</v>
      </c>
      <c r="AB13" s="735"/>
      <c r="AC13" s="735"/>
      <c r="AD13" s="735"/>
      <c r="AE13" s="736"/>
      <c r="AF13" s="739" t="s">
        <v>533</v>
      </c>
      <c r="AG13" s="737"/>
      <c r="AH13" s="737"/>
      <c r="AI13" s="737"/>
      <c r="AJ13" s="738"/>
      <c r="AK13" s="740">
        <v>8404</v>
      </c>
      <c r="AL13" s="741"/>
      <c r="AM13" s="741"/>
      <c r="AN13" s="741"/>
      <c r="AO13" s="741"/>
      <c r="AP13" s="741"/>
      <c r="AQ13" s="741"/>
      <c r="AR13" s="741"/>
      <c r="AS13" s="741"/>
      <c r="AT13" s="741"/>
      <c r="AU13" s="742"/>
      <c r="AV13" s="742"/>
      <c r="AW13" s="742"/>
      <c r="AX13" s="742"/>
      <c r="AY13" s="743"/>
      <c r="AZ13" s="195"/>
      <c r="BA13" s="195"/>
      <c r="BB13" s="195"/>
      <c r="BC13" s="195"/>
      <c r="BD13" s="195"/>
      <c r="BE13" s="196"/>
      <c r="BF13" s="196"/>
      <c r="BG13" s="196"/>
      <c r="BH13" s="196"/>
      <c r="BI13" s="196"/>
      <c r="BJ13" s="196"/>
      <c r="BK13" s="196"/>
      <c r="BL13" s="196"/>
      <c r="BM13" s="196"/>
      <c r="BN13" s="196"/>
      <c r="BO13" s="196"/>
      <c r="BP13" s="196"/>
      <c r="BQ13" s="205">
        <v>7</v>
      </c>
      <c r="BR13" s="206"/>
      <c r="BS13" s="763" t="s">
        <v>497</v>
      </c>
      <c r="BT13" s="745" t="s">
        <v>497</v>
      </c>
      <c r="BU13" s="745" t="s">
        <v>497</v>
      </c>
      <c r="BV13" s="745" t="s">
        <v>497</v>
      </c>
      <c r="BW13" s="745" t="s">
        <v>497</v>
      </c>
      <c r="BX13" s="745" t="s">
        <v>497</v>
      </c>
      <c r="BY13" s="745" t="s">
        <v>497</v>
      </c>
      <c r="BZ13" s="745" t="s">
        <v>497</v>
      </c>
      <c r="CA13" s="745" t="s">
        <v>497</v>
      </c>
      <c r="CB13" s="745" t="s">
        <v>497</v>
      </c>
      <c r="CC13" s="745" t="s">
        <v>497</v>
      </c>
      <c r="CD13" s="745" t="s">
        <v>497</v>
      </c>
      <c r="CE13" s="745" t="s">
        <v>497</v>
      </c>
      <c r="CF13" s="745" t="s">
        <v>497</v>
      </c>
      <c r="CG13" s="746" t="s">
        <v>497</v>
      </c>
      <c r="CH13" s="757">
        <v>-65</v>
      </c>
      <c r="CI13" s="758"/>
      <c r="CJ13" s="758"/>
      <c r="CK13" s="758"/>
      <c r="CL13" s="759"/>
      <c r="CM13" s="757">
        <v>1002</v>
      </c>
      <c r="CN13" s="758"/>
      <c r="CO13" s="758"/>
      <c r="CP13" s="758"/>
      <c r="CQ13" s="759"/>
      <c r="CR13" s="757">
        <v>600</v>
      </c>
      <c r="CS13" s="758"/>
      <c r="CT13" s="758"/>
      <c r="CU13" s="758"/>
      <c r="CV13" s="759"/>
      <c r="CW13" s="757"/>
      <c r="CX13" s="758"/>
      <c r="CY13" s="758"/>
      <c r="CZ13" s="758"/>
      <c r="DA13" s="759"/>
      <c r="DB13" s="757"/>
      <c r="DC13" s="758"/>
      <c r="DD13" s="758"/>
      <c r="DE13" s="758"/>
      <c r="DF13" s="759"/>
      <c r="DG13" s="757"/>
      <c r="DH13" s="758"/>
      <c r="DI13" s="758"/>
      <c r="DJ13" s="758"/>
      <c r="DK13" s="759"/>
      <c r="DL13" s="757"/>
      <c r="DM13" s="758"/>
      <c r="DN13" s="758"/>
      <c r="DO13" s="758"/>
      <c r="DP13" s="759"/>
      <c r="DQ13" s="757"/>
      <c r="DR13" s="758"/>
      <c r="DS13" s="758"/>
      <c r="DT13" s="758"/>
      <c r="DU13" s="759"/>
      <c r="DV13" s="760"/>
      <c r="DW13" s="761"/>
      <c r="DX13" s="761"/>
      <c r="DY13" s="761"/>
      <c r="DZ13" s="762"/>
      <c r="EA13" s="197"/>
    </row>
    <row r="14" spans="1:131" s="198" customFormat="1" ht="26.25" customHeight="1" x14ac:dyDescent="0.15">
      <c r="A14" s="204">
        <v>8</v>
      </c>
      <c r="B14" s="731" t="s">
        <v>539</v>
      </c>
      <c r="C14" s="732"/>
      <c r="D14" s="732"/>
      <c r="E14" s="732"/>
      <c r="F14" s="732"/>
      <c r="G14" s="732"/>
      <c r="H14" s="732"/>
      <c r="I14" s="732"/>
      <c r="J14" s="732"/>
      <c r="K14" s="732"/>
      <c r="L14" s="732"/>
      <c r="M14" s="732"/>
      <c r="N14" s="732"/>
      <c r="O14" s="732"/>
      <c r="P14" s="733"/>
      <c r="Q14" s="734">
        <v>119</v>
      </c>
      <c r="R14" s="735"/>
      <c r="S14" s="735"/>
      <c r="T14" s="735"/>
      <c r="U14" s="735"/>
      <c r="V14" s="735">
        <v>33</v>
      </c>
      <c r="W14" s="735"/>
      <c r="X14" s="735"/>
      <c r="Y14" s="735"/>
      <c r="Z14" s="735"/>
      <c r="AA14" s="735">
        <f t="shared" si="0"/>
        <v>86</v>
      </c>
      <c r="AB14" s="735"/>
      <c r="AC14" s="735"/>
      <c r="AD14" s="735"/>
      <c r="AE14" s="736"/>
      <c r="AF14" s="739" t="s">
        <v>533</v>
      </c>
      <c r="AG14" s="737"/>
      <c r="AH14" s="737"/>
      <c r="AI14" s="737"/>
      <c r="AJ14" s="738"/>
      <c r="AK14" s="740"/>
      <c r="AL14" s="741"/>
      <c r="AM14" s="741"/>
      <c r="AN14" s="741"/>
      <c r="AO14" s="741"/>
      <c r="AP14" s="741">
        <v>112</v>
      </c>
      <c r="AQ14" s="741"/>
      <c r="AR14" s="741"/>
      <c r="AS14" s="741"/>
      <c r="AT14" s="741"/>
      <c r="AU14" s="742"/>
      <c r="AV14" s="742"/>
      <c r="AW14" s="742"/>
      <c r="AX14" s="742"/>
      <c r="AY14" s="743"/>
      <c r="AZ14" s="195"/>
      <c r="BA14" s="195"/>
      <c r="BB14" s="195"/>
      <c r="BC14" s="195"/>
      <c r="BD14" s="195"/>
      <c r="BE14" s="196"/>
      <c r="BF14" s="196"/>
      <c r="BG14" s="196"/>
      <c r="BH14" s="196"/>
      <c r="BI14" s="196"/>
      <c r="BJ14" s="196"/>
      <c r="BK14" s="196"/>
      <c r="BL14" s="196"/>
      <c r="BM14" s="196"/>
      <c r="BN14" s="196"/>
      <c r="BO14" s="196"/>
      <c r="BP14" s="196"/>
      <c r="BQ14" s="205">
        <v>8</v>
      </c>
      <c r="BR14" s="206"/>
      <c r="BS14" s="763" t="s">
        <v>498</v>
      </c>
      <c r="BT14" s="745" t="s">
        <v>498</v>
      </c>
      <c r="BU14" s="745" t="s">
        <v>498</v>
      </c>
      <c r="BV14" s="745" t="s">
        <v>498</v>
      </c>
      <c r="BW14" s="745" t="s">
        <v>498</v>
      </c>
      <c r="BX14" s="745" t="s">
        <v>498</v>
      </c>
      <c r="BY14" s="745" t="s">
        <v>498</v>
      </c>
      <c r="BZ14" s="745" t="s">
        <v>498</v>
      </c>
      <c r="CA14" s="745" t="s">
        <v>498</v>
      </c>
      <c r="CB14" s="745" t="s">
        <v>498</v>
      </c>
      <c r="CC14" s="745" t="s">
        <v>498</v>
      </c>
      <c r="CD14" s="745" t="s">
        <v>498</v>
      </c>
      <c r="CE14" s="745" t="s">
        <v>498</v>
      </c>
      <c r="CF14" s="745" t="s">
        <v>498</v>
      </c>
      <c r="CG14" s="746" t="s">
        <v>498</v>
      </c>
      <c r="CH14" s="757">
        <v>-1</v>
      </c>
      <c r="CI14" s="758"/>
      <c r="CJ14" s="758"/>
      <c r="CK14" s="758"/>
      <c r="CL14" s="759"/>
      <c r="CM14" s="757">
        <v>927</v>
      </c>
      <c r="CN14" s="758"/>
      <c r="CO14" s="758"/>
      <c r="CP14" s="758"/>
      <c r="CQ14" s="759"/>
      <c r="CR14" s="757">
        <v>117</v>
      </c>
      <c r="CS14" s="758"/>
      <c r="CT14" s="758"/>
      <c r="CU14" s="758"/>
      <c r="CV14" s="759"/>
      <c r="CW14" s="757">
        <v>34</v>
      </c>
      <c r="CX14" s="758"/>
      <c r="CY14" s="758"/>
      <c r="CZ14" s="758"/>
      <c r="DA14" s="759"/>
      <c r="DB14" s="757"/>
      <c r="DC14" s="758"/>
      <c r="DD14" s="758"/>
      <c r="DE14" s="758"/>
      <c r="DF14" s="759"/>
      <c r="DG14" s="757"/>
      <c r="DH14" s="758"/>
      <c r="DI14" s="758"/>
      <c r="DJ14" s="758"/>
      <c r="DK14" s="759"/>
      <c r="DL14" s="757"/>
      <c r="DM14" s="758"/>
      <c r="DN14" s="758"/>
      <c r="DO14" s="758"/>
      <c r="DP14" s="759"/>
      <c r="DQ14" s="757"/>
      <c r="DR14" s="758"/>
      <c r="DS14" s="758"/>
      <c r="DT14" s="758"/>
      <c r="DU14" s="759"/>
      <c r="DV14" s="760"/>
      <c r="DW14" s="761"/>
      <c r="DX14" s="761"/>
      <c r="DY14" s="761"/>
      <c r="DZ14" s="762"/>
      <c r="EA14" s="197"/>
    </row>
    <row r="15" spans="1:131" s="198" customFormat="1" ht="26.25" customHeight="1" x14ac:dyDescent="0.15">
      <c r="A15" s="204">
        <v>9</v>
      </c>
      <c r="B15" s="731" t="s">
        <v>540</v>
      </c>
      <c r="C15" s="732"/>
      <c r="D15" s="732"/>
      <c r="E15" s="732"/>
      <c r="F15" s="732"/>
      <c r="G15" s="732"/>
      <c r="H15" s="732"/>
      <c r="I15" s="732"/>
      <c r="J15" s="732"/>
      <c r="K15" s="732"/>
      <c r="L15" s="732"/>
      <c r="M15" s="732"/>
      <c r="N15" s="732"/>
      <c r="O15" s="732"/>
      <c r="P15" s="733"/>
      <c r="Q15" s="734">
        <v>154</v>
      </c>
      <c r="R15" s="735"/>
      <c r="S15" s="735"/>
      <c r="T15" s="735"/>
      <c r="U15" s="735"/>
      <c r="V15" s="735">
        <v>119</v>
      </c>
      <c r="W15" s="735"/>
      <c r="X15" s="735"/>
      <c r="Y15" s="735"/>
      <c r="Z15" s="735"/>
      <c r="AA15" s="735">
        <f t="shared" si="0"/>
        <v>35</v>
      </c>
      <c r="AB15" s="735"/>
      <c r="AC15" s="735"/>
      <c r="AD15" s="735"/>
      <c r="AE15" s="736"/>
      <c r="AF15" s="739" t="s">
        <v>533</v>
      </c>
      <c r="AG15" s="737"/>
      <c r="AH15" s="737"/>
      <c r="AI15" s="737"/>
      <c r="AJ15" s="738"/>
      <c r="AK15" s="740"/>
      <c r="AL15" s="741"/>
      <c r="AM15" s="741"/>
      <c r="AN15" s="741"/>
      <c r="AO15" s="741"/>
      <c r="AP15" s="741"/>
      <c r="AQ15" s="741"/>
      <c r="AR15" s="741"/>
      <c r="AS15" s="741"/>
      <c r="AT15" s="741"/>
      <c r="AU15" s="742"/>
      <c r="AV15" s="742"/>
      <c r="AW15" s="742"/>
      <c r="AX15" s="742"/>
      <c r="AY15" s="743"/>
      <c r="AZ15" s="195"/>
      <c r="BA15" s="195"/>
      <c r="BB15" s="195"/>
      <c r="BC15" s="195"/>
      <c r="BD15" s="195"/>
      <c r="BE15" s="196"/>
      <c r="BF15" s="196"/>
      <c r="BG15" s="196"/>
      <c r="BH15" s="196"/>
      <c r="BI15" s="196"/>
      <c r="BJ15" s="196"/>
      <c r="BK15" s="196"/>
      <c r="BL15" s="196"/>
      <c r="BM15" s="196"/>
      <c r="BN15" s="196"/>
      <c r="BO15" s="196"/>
      <c r="BP15" s="196"/>
      <c r="BQ15" s="205">
        <v>9</v>
      </c>
      <c r="BR15" s="206"/>
      <c r="BS15" s="766" t="s">
        <v>560</v>
      </c>
      <c r="BT15" s="767" t="s">
        <v>499</v>
      </c>
      <c r="BU15" s="767" t="s">
        <v>499</v>
      </c>
      <c r="BV15" s="767" t="s">
        <v>499</v>
      </c>
      <c r="BW15" s="767" t="s">
        <v>499</v>
      </c>
      <c r="BX15" s="767" t="s">
        <v>499</v>
      </c>
      <c r="BY15" s="767" t="s">
        <v>499</v>
      </c>
      <c r="BZ15" s="767" t="s">
        <v>499</v>
      </c>
      <c r="CA15" s="767" t="s">
        <v>499</v>
      </c>
      <c r="CB15" s="767" t="s">
        <v>499</v>
      </c>
      <c r="CC15" s="767" t="s">
        <v>499</v>
      </c>
      <c r="CD15" s="767" t="s">
        <v>499</v>
      </c>
      <c r="CE15" s="767" t="s">
        <v>499</v>
      </c>
      <c r="CF15" s="767" t="s">
        <v>499</v>
      </c>
      <c r="CG15" s="768" t="s">
        <v>499</v>
      </c>
      <c r="CH15" s="757">
        <v>4</v>
      </c>
      <c r="CI15" s="758"/>
      <c r="CJ15" s="758"/>
      <c r="CK15" s="758"/>
      <c r="CL15" s="759"/>
      <c r="CM15" s="757">
        <v>28</v>
      </c>
      <c r="CN15" s="758"/>
      <c r="CO15" s="758"/>
      <c r="CP15" s="758"/>
      <c r="CQ15" s="759"/>
      <c r="CR15" s="757">
        <v>6</v>
      </c>
      <c r="CS15" s="758"/>
      <c r="CT15" s="758"/>
      <c r="CU15" s="758"/>
      <c r="CV15" s="759"/>
      <c r="CW15" s="757">
        <v>45</v>
      </c>
      <c r="CX15" s="758"/>
      <c r="CY15" s="758"/>
      <c r="CZ15" s="758"/>
      <c r="DA15" s="759"/>
      <c r="DB15" s="757"/>
      <c r="DC15" s="758"/>
      <c r="DD15" s="758"/>
      <c r="DE15" s="758"/>
      <c r="DF15" s="759"/>
      <c r="DG15" s="757"/>
      <c r="DH15" s="758"/>
      <c r="DI15" s="758"/>
      <c r="DJ15" s="758"/>
      <c r="DK15" s="759"/>
      <c r="DL15" s="757"/>
      <c r="DM15" s="758"/>
      <c r="DN15" s="758"/>
      <c r="DO15" s="758"/>
      <c r="DP15" s="759"/>
      <c r="DQ15" s="757"/>
      <c r="DR15" s="758"/>
      <c r="DS15" s="758"/>
      <c r="DT15" s="758"/>
      <c r="DU15" s="759"/>
      <c r="DV15" s="760"/>
      <c r="DW15" s="761"/>
      <c r="DX15" s="761"/>
      <c r="DY15" s="761"/>
      <c r="DZ15" s="762"/>
      <c r="EA15" s="197"/>
    </row>
    <row r="16" spans="1:131" s="198" customFormat="1" ht="26.25" customHeight="1" x14ac:dyDescent="0.15">
      <c r="A16" s="204">
        <v>10</v>
      </c>
      <c r="B16" s="731" t="s">
        <v>541</v>
      </c>
      <c r="C16" s="732"/>
      <c r="D16" s="732"/>
      <c r="E16" s="732"/>
      <c r="F16" s="732"/>
      <c r="G16" s="732"/>
      <c r="H16" s="732"/>
      <c r="I16" s="732"/>
      <c r="J16" s="732"/>
      <c r="K16" s="732"/>
      <c r="L16" s="732"/>
      <c r="M16" s="732"/>
      <c r="N16" s="732"/>
      <c r="O16" s="732"/>
      <c r="P16" s="733"/>
      <c r="Q16" s="734">
        <v>67</v>
      </c>
      <c r="R16" s="735"/>
      <c r="S16" s="735"/>
      <c r="T16" s="735"/>
      <c r="U16" s="735"/>
      <c r="V16" s="735">
        <v>10</v>
      </c>
      <c r="W16" s="735"/>
      <c r="X16" s="735"/>
      <c r="Y16" s="735"/>
      <c r="Z16" s="735"/>
      <c r="AA16" s="735">
        <f t="shared" si="0"/>
        <v>57</v>
      </c>
      <c r="AB16" s="735"/>
      <c r="AC16" s="735"/>
      <c r="AD16" s="735"/>
      <c r="AE16" s="736"/>
      <c r="AF16" s="739" t="s">
        <v>533</v>
      </c>
      <c r="AG16" s="737"/>
      <c r="AH16" s="737"/>
      <c r="AI16" s="737"/>
      <c r="AJ16" s="738"/>
      <c r="AK16" s="740"/>
      <c r="AL16" s="741"/>
      <c r="AM16" s="741"/>
      <c r="AN16" s="741"/>
      <c r="AO16" s="741"/>
      <c r="AP16" s="741"/>
      <c r="AQ16" s="741"/>
      <c r="AR16" s="741"/>
      <c r="AS16" s="741"/>
      <c r="AT16" s="741"/>
      <c r="AU16" s="742"/>
      <c r="AV16" s="742"/>
      <c r="AW16" s="742"/>
      <c r="AX16" s="742"/>
      <c r="AY16" s="743"/>
      <c r="AZ16" s="195"/>
      <c r="BA16" s="195"/>
      <c r="BB16" s="195"/>
      <c r="BC16" s="195"/>
      <c r="BD16" s="195"/>
      <c r="BE16" s="196"/>
      <c r="BF16" s="196"/>
      <c r="BG16" s="196"/>
      <c r="BH16" s="196"/>
      <c r="BI16" s="196"/>
      <c r="BJ16" s="196"/>
      <c r="BK16" s="196"/>
      <c r="BL16" s="196"/>
      <c r="BM16" s="196"/>
      <c r="BN16" s="196"/>
      <c r="BO16" s="196"/>
      <c r="BP16" s="196"/>
      <c r="BQ16" s="205">
        <v>10</v>
      </c>
      <c r="BR16" s="206"/>
      <c r="BS16" s="763" t="s">
        <v>500</v>
      </c>
      <c r="BT16" s="745" t="s">
        <v>501</v>
      </c>
      <c r="BU16" s="745" t="s">
        <v>501</v>
      </c>
      <c r="BV16" s="745" t="s">
        <v>501</v>
      </c>
      <c r="BW16" s="745" t="s">
        <v>501</v>
      </c>
      <c r="BX16" s="745" t="s">
        <v>501</v>
      </c>
      <c r="BY16" s="745" t="s">
        <v>501</v>
      </c>
      <c r="BZ16" s="745" t="s">
        <v>501</v>
      </c>
      <c r="CA16" s="745" t="s">
        <v>501</v>
      </c>
      <c r="CB16" s="745" t="s">
        <v>501</v>
      </c>
      <c r="CC16" s="745" t="s">
        <v>501</v>
      </c>
      <c r="CD16" s="745" t="s">
        <v>501</v>
      </c>
      <c r="CE16" s="745" t="s">
        <v>501</v>
      </c>
      <c r="CF16" s="745" t="s">
        <v>501</v>
      </c>
      <c r="CG16" s="746" t="s">
        <v>501</v>
      </c>
      <c r="CH16" s="757">
        <v>3</v>
      </c>
      <c r="CI16" s="758"/>
      <c r="CJ16" s="758"/>
      <c r="CK16" s="758"/>
      <c r="CL16" s="759"/>
      <c r="CM16" s="757">
        <v>89</v>
      </c>
      <c r="CN16" s="758"/>
      <c r="CO16" s="758"/>
      <c r="CP16" s="758"/>
      <c r="CQ16" s="759"/>
      <c r="CR16" s="757">
        <v>4</v>
      </c>
      <c r="CS16" s="758"/>
      <c r="CT16" s="758"/>
      <c r="CU16" s="758"/>
      <c r="CV16" s="759"/>
      <c r="CW16" s="757"/>
      <c r="CX16" s="758"/>
      <c r="CY16" s="758"/>
      <c r="CZ16" s="758"/>
      <c r="DA16" s="759"/>
      <c r="DB16" s="757"/>
      <c r="DC16" s="758"/>
      <c r="DD16" s="758"/>
      <c r="DE16" s="758"/>
      <c r="DF16" s="759"/>
      <c r="DG16" s="757"/>
      <c r="DH16" s="758"/>
      <c r="DI16" s="758"/>
      <c r="DJ16" s="758"/>
      <c r="DK16" s="759"/>
      <c r="DL16" s="757"/>
      <c r="DM16" s="758"/>
      <c r="DN16" s="758"/>
      <c r="DO16" s="758"/>
      <c r="DP16" s="759"/>
      <c r="DQ16" s="757"/>
      <c r="DR16" s="758"/>
      <c r="DS16" s="758"/>
      <c r="DT16" s="758"/>
      <c r="DU16" s="759"/>
      <c r="DV16" s="760"/>
      <c r="DW16" s="761"/>
      <c r="DX16" s="761"/>
      <c r="DY16" s="761"/>
      <c r="DZ16" s="762"/>
      <c r="EA16" s="197"/>
    </row>
    <row r="17" spans="1:131" s="198" customFormat="1" ht="26.25" customHeight="1" x14ac:dyDescent="0.15">
      <c r="A17" s="204">
        <v>11</v>
      </c>
      <c r="B17" s="731" t="s">
        <v>542</v>
      </c>
      <c r="C17" s="732"/>
      <c r="D17" s="732"/>
      <c r="E17" s="732"/>
      <c r="F17" s="732"/>
      <c r="G17" s="732"/>
      <c r="H17" s="732"/>
      <c r="I17" s="732"/>
      <c r="J17" s="732"/>
      <c r="K17" s="732"/>
      <c r="L17" s="732"/>
      <c r="M17" s="732"/>
      <c r="N17" s="732"/>
      <c r="O17" s="732"/>
      <c r="P17" s="733"/>
      <c r="Q17" s="734">
        <v>167</v>
      </c>
      <c r="R17" s="735"/>
      <c r="S17" s="735"/>
      <c r="T17" s="735"/>
      <c r="U17" s="735"/>
      <c r="V17" s="735">
        <v>30</v>
      </c>
      <c r="W17" s="735"/>
      <c r="X17" s="735"/>
      <c r="Y17" s="735"/>
      <c r="Z17" s="735"/>
      <c r="AA17" s="735">
        <f t="shared" si="0"/>
        <v>137</v>
      </c>
      <c r="AB17" s="735"/>
      <c r="AC17" s="735"/>
      <c r="AD17" s="735"/>
      <c r="AE17" s="736"/>
      <c r="AF17" s="739" t="s">
        <v>533</v>
      </c>
      <c r="AG17" s="737"/>
      <c r="AH17" s="737"/>
      <c r="AI17" s="737"/>
      <c r="AJ17" s="738"/>
      <c r="AK17" s="740">
        <v>1</v>
      </c>
      <c r="AL17" s="741"/>
      <c r="AM17" s="741"/>
      <c r="AN17" s="741"/>
      <c r="AO17" s="741"/>
      <c r="AP17" s="741"/>
      <c r="AQ17" s="741"/>
      <c r="AR17" s="741"/>
      <c r="AS17" s="741"/>
      <c r="AT17" s="741"/>
      <c r="AU17" s="742"/>
      <c r="AV17" s="742"/>
      <c r="AW17" s="742"/>
      <c r="AX17" s="742"/>
      <c r="AY17" s="743"/>
      <c r="AZ17" s="195"/>
      <c r="BA17" s="195"/>
      <c r="BB17" s="195"/>
      <c r="BC17" s="195"/>
      <c r="BD17" s="195"/>
      <c r="BE17" s="196"/>
      <c r="BF17" s="196"/>
      <c r="BG17" s="196"/>
      <c r="BH17" s="196"/>
      <c r="BI17" s="196"/>
      <c r="BJ17" s="196"/>
      <c r="BK17" s="196"/>
      <c r="BL17" s="196"/>
      <c r="BM17" s="196"/>
      <c r="BN17" s="196"/>
      <c r="BO17" s="196"/>
      <c r="BP17" s="196"/>
      <c r="BQ17" s="205">
        <v>11</v>
      </c>
      <c r="BR17" s="206"/>
      <c r="BS17" s="769" t="s">
        <v>561</v>
      </c>
      <c r="BT17" s="767" t="s">
        <v>502</v>
      </c>
      <c r="BU17" s="767" t="s">
        <v>502</v>
      </c>
      <c r="BV17" s="767" t="s">
        <v>502</v>
      </c>
      <c r="BW17" s="767" t="s">
        <v>502</v>
      </c>
      <c r="BX17" s="767" t="s">
        <v>502</v>
      </c>
      <c r="BY17" s="767" t="s">
        <v>502</v>
      </c>
      <c r="BZ17" s="767" t="s">
        <v>502</v>
      </c>
      <c r="CA17" s="767" t="s">
        <v>502</v>
      </c>
      <c r="CB17" s="767" t="s">
        <v>502</v>
      </c>
      <c r="CC17" s="767" t="s">
        <v>502</v>
      </c>
      <c r="CD17" s="767" t="s">
        <v>502</v>
      </c>
      <c r="CE17" s="767" t="s">
        <v>502</v>
      </c>
      <c r="CF17" s="767" t="s">
        <v>502</v>
      </c>
      <c r="CG17" s="768" t="s">
        <v>502</v>
      </c>
      <c r="CH17" s="757">
        <v>134</v>
      </c>
      <c r="CI17" s="758"/>
      <c r="CJ17" s="758"/>
      <c r="CK17" s="758"/>
      <c r="CL17" s="759"/>
      <c r="CM17" s="757">
        <v>1308</v>
      </c>
      <c r="CN17" s="758"/>
      <c r="CO17" s="758"/>
      <c r="CP17" s="758"/>
      <c r="CQ17" s="759"/>
      <c r="CR17" s="757">
        <v>80</v>
      </c>
      <c r="CS17" s="758"/>
      <c r="CT17" s="758"/>
      <c r="CU17" s="758"/>
      <c r="CV17" s="759"/>
      <c r="CW17" s="757"/>
      <c r="CX17" s="758"/>
      <c r="CY17" s="758"/>
      <c r="CZ17" s="758"/>
      <c r="DA17" s="759"/>
      <c r="DB17" s="757"/>
      <c r="DC17" s="758"/>
      <c r="DD17" s="758"/>
      <c r="DE17" s="758"/>
      <c r="DF17" s="759"/>
      <c r="DG17" s="757"/>
      <c r="DH17" s="758"/>
      <c r="DI17" s="758"/>
      <c r="DJ17" s="758"/>
      <c r="DK17" s="759"/>
      <c r="DL17" s="757"/>
      <c r="DM17" s="758"/>
      <c r="DN17" s="758"/>
      <c r="DO17" s="758"/>
      <c r="DP17" s="759"/>
      <c r="DQ17" s="757"/>
      <c r="DR17" s="758"/>
      <c r="DS17" s="758"/>
      <c r="DT17" s="758"/>
      <c r="DU17" s="759"/>
      <c r="DV17" s="760"/>
      <c r="DW17" s="761"/>
      <c r="DX17" s="761"/>
      <c r="DY17" s="761"/>
      <c r="DZ17" s="762"/>
      <c r="EA17" s="197"/>
    </row>
    <row r="18" spans="1:131" s="198" customFormat="1" ht="26.25" customHeight="1" x14ac:dyDescent="0.15">
      <c r="A18" s="204">
        <v>12</v>
      </c>
      <c r="B18" s="731" t="s">
        <v>543</v>
      </c>
      <c r="C18" s="732"/>
      <c r="D18" s="732"/>
      <c r="E18" s="732"/>
      <c r="F18" s="732"/>
      <c r="G18" s="732"/>
      <c r="H18" s="732"/>
      <c r="I18" s="732"/>
      <c r="J18" s="732"/>
      <c r="K18" s="732"/>
      <c r="L18" s="732"/>
      <c r="M18" s="732"/>
      <c r="N18" s="732"/>
      <c r="O18" s="732"/>
      <c r="P18" s="733"/>
      <c r="Q18" s="734">
        <v>6223</v>
      </c>
      <c r="R18" s="735"/>
      <c r="S18" s="735"/>
      <c r="T18" s="735"/>
      <c r="U18" s="735"/>
      <c r="V18" s="735">
        <v>6223</v>
      </c>
      <c r="W18" s="735"/>
      <c r="X18" s="735"/>
      <c r="Y18" s="735"/>
      <c r="Z18" s="735"/>
      <c r="AA18" s="735">
        <f t="shared" si="0"/>
        <v>0</v>
      </c>
      <c r="AB18" s="735"/>
      <c r="AC18" s="735"/>
      <c r="AD18" s="735"/>
      <c r="AE18" s="736"/>
      <c r="AF18" s="739" t="s">
        <v>533</v>
      </c>
      <c r="AG18" s="737"/>
      <c r="AH18" s="737"/>
      <c r="AI18" s="737"/>
      <c r="AJ18" s="738"/>
      <c r="AK18" s="740"/>
      <c r="AL18" s="741"/>
      <c r="AM18" s="741"/>
      <c r="AN18" s="741"/>
      <c r="AO18" s="741"/>
      <c r="AP18" s="741">
        <v>46077</v>
      </c>
      <c r="AQ18" s="741"/>
      <c r="AR18" s="741"/>
      <c r="AS18" s="741"/>
      <c r="AT18" s="741"/>
      <c r="AU18" s="742"/>
      <c r="AV18" s="742"/>
      <c r="AW18" s="742"/>
      <c r="AX18" s="742"/>
      <c r="AY18" s="743"/>
      <c r="AZ18" s="195"/>
      <c r="BA18" s="195"/>
      <c r="BB18" s="195"/>
      <c r="BC18" s="195"/>
      <c r="BD18" s="195"/>
      <c r="BE18" s="196"/>
      <c r="BF18" s="196"/>
      <c r="BG18" s="196"/>
      <c r="BH18" s="196"/>
      <c r="BI18" s="196"/>
      <c r="BJ18" s="196"/>
      <c r="BK18" s="196"/>
      <c r="BL18" s="196"/>
      <c r="BM18" s="196"/>
      <c r="BN18" s="196"/>
      <c r="BO18" s="196"/>
      <c r="BP18" s="196"/>
      <c r="BQ18" s="205">
        <v>12</v>
      </c>
      <c r="BR18" s="206"/>
      <c r="BS18" s="763" t="s">
        <v>503</v>
      </c>
      <c r="BT18" s="745" t="s">
        <v>503</v>
      </c>
      <c r="BU18" s="745" t="s">
        <v>503</v>
      </c>
      <c r="BV18" s="745" t="s">
        <v>503</v>
      </c>
      <c r="BW18" s="745" t="s">
        <v>503</v>
      </c>
      <c r="BX18" s="745" t="s">
        <v>503</v>
      </c>
      <c r="BY18" s="745" t="s">
        <v>503</v>
      </c>
      <c r="BZ18" s="745" t="s">
        <v>503</v>
      </c>
      <c r="CA18" s="745" t="s">
        <v>503</v>
      </c>
      <c r="CB18" s="745" t="s">
        <v>503</v>
      </c>
      <c r="CC18" s="745" t="s">
        <v>503</v>
      </c>
      <c r="CD18" s="745" t="s">
        <v>503</v>
      </c>
      <c r="CE18" s="745" t="s">
        <v>503</v>
      </c>
      <c r="CF18" s="745" t="s">
        <v>503</v>
      </c>
      <c r="CG18" s="746" t="s">
        <v>503</v>
      </c>
      <c r="CH18" s="757">
        <v>133</v>
      </c>
      <c r="CI18" s="758"/>
      <c r="CJ18" s="758"/>
      <c r="CK18" s="758"/>
      <c r="CL18" s="759"/>
      <c r="CM18" s="757">
        <v>1965</v>
      </c>
      <c r="CN18" s="758"/>
      <c r="CO18" s="758"/>
      <c r="CP18" s="758"/>
      <c r="CQ18" s="759"/>
      <c r="CR18" s="757">
        <v>310</v>
      </c>
      <c r="CS18" s="758"/>
      <c r="CT18" s="758"/>
      <c r="CU18" s="758"/>
      <c r="CV18" s="759"/>
      <c r="CW18" s="757"/>
      <c r="CX18" s="758"/>
      <c r="CY18" s="758"/>
      <c r="CZ18" s="758"/>
      <c r="DA18" s="759"/>
      <c r="DB18" s="757"/>
      <c r="DC18" s="758"/>
      <c r="DD18" s="758"/>
      <c r="DE18" s="758"/>
      <c r="DF18" s="759"/>
      <c r="DG18" s="757"/>
      <c r="DH18" s="758"/>
      <c r="DI18" s="758"/>
      <c r="DJ18" s="758"/>
      <c r="DK18" s="759"/>
      <c r="DL18" s="757"/>
      <c r="DM18" s="758"/>
      <c r="DN18" s="758"/>
      <c r="DO18" s="758"/>
      <c r="DP18" s="759"/>
      <c r="DQ18" s="757"/>
      <c r="DR18" s="758"/>
      <c r="DS18" s="758"/>
      <c r="DT18" s="758"/>
      <c r="DU18" s="759"/>
      <c r="DV18" s="760"/>
      <c r="DW18" s="761"/>
      <c r="DX18" s="761"/>
      <c r="DY18" s="761"/>
      <c r="DZ18" s="762"/>
      <c r="EA18" s="197"/>
    </row>
    <row r="19" spans="1:131" s="198" customFormat="1" ht="26.25" customHeight="1" x14ac:dyDescent="0.15">
      <c r="A19" s="204">
        <v>13</v>
      </c>
      <c r="B19" s="731" t="s">
        <v>544</v>
      </c>
      <c r="C19" s="732"/>
      <c r="D19" s="732"/>
      <c r="E19" s="732"/>
      <c r="F19" s="732"/>
      <c r="G19" s="732"/>
      <c r="H19" s="732"/>
      <c r="I19" s="732"/>
      <c r="J19" s="732"/>
      <c r="K19" s="732"/>
      <c r="L19" s="732"/>
      <c r="M19" s="732"/>
      <c r="N19" s="732"/>
      <c r="O19" s="732"/>
      <c r="P19" s="733"/>
      <c r="Q19" s="734">
        <v>590</v>
      </c>
      <c r="R19" s="735"/>
      <c r="S19" s="735"/>
      <c r="T19" s="735"/>
      <c r="U19" s="735"/>
      <c r="V19" s="735">
        <v>488</v>
      </c>
      <c r="W19" s="735"/>
      <c r="X19" s="735"/>
      <c r="Y19" s="735"/>
      <c r="Z19" s="735"/>
      <c r="AA19" s="735">
        <f t="shared" si="0"/>
        <v>102</v>
      </c>
      <c r="AB19" s="735"/>
      <c r="AC19" s="735"/>
      <c r="AD19" s="735"/>
      <c r="AE19" s="736"/>
      <c r="AF19" s="739" t="s">
        <v>533</v>
      </c>
      <c r="AG19" s="737"/>
      <c r="AH19" s="737"/>
      <c r="AI19" s="737"/>
      <c r="AJ19" s="738"/>
      <c r="AK19" s="740">
        <v>14</v>
      </c>
      <c r="AL19" s="741"/>
      <c r="AM19" s="741"/>
      <c r="AN19" s="741"/>
      <c r="AO19" s="741"/>
      <c r="AP19" s="741">
        <v>3135</v>
      </c>
      <c r="AQ19" s="741"/>
      <c r="AR19" s="741"/>
      <c r="AS19" s="741"/>
      <c r="AT19" s="741"/>
      <c r="AU19" s="742"/>
      <c r="AV19" s="742"/>
      <c r="AW19" s="742"/>
      <c r="AX19" s="742"/>
      <c r="AY19" s="743"/>
      <c r="AZ19" s="195"/>
      <c r="BA19" s="195"/>
      <c r="BB19" s="195"/>
      <c r="BC19" s="195"/>
      <c r="BD19" s="195"/>
      <c r="BE19" s="196"/>
      <c r="BF19" s="196"/>
      <c r="BG19" s="196"/>
      <c r="BH19" s="196"/>
      <c r="BI19" s="196"/>
      <c r="BJ19" s="196"/>
      <c r="BK19" s="196"/>
      <c r="BL19" s="196"/>
      <c r="BM19" s="196"/>
      <c r="BN19" s="196"/>
      <c r="BO19" s="196"/>
      <c r="BP19" s="196"/>
      <c r="BQ19" s="205">
        <v>13</v>
      </c>
      <c r="BR19" s="206"/>
      <c r="BS19" s="763" t="s">
        <v>504</v>
      </c>
      <c r="BT19" s="745" t="s">
        <v>504</v>
      </c>
      <c r="BU19" s="745" t="s">
        <v>504</v>
      </c>
      <c r="BV19" s="745" t="s">
        <v>504</v>
      </c>
      <c r="BW19" s="745" t="s">
        <v>504</v>
      </c>
      <c r="BX19" s="745" t="s">
        <v>504</v>
      </c>
      <c r="BY19" s="745" t="s">
        <v>504</v>
      </c>
      <c r="BZ19" s="745" t="s">
        <v>504</v>
      </c>
      <c r="CA19" s="745" t="s">
        <v>504</v>
      </c>
      <c r="CB19" s="745" t="s">
        <v>504</v>
      </c>
      <c r="CC19" s="745" t="s">
        <v>504</v>
      </c>
      <c r="CD19" s="745" t="s">
        <v>504</v>
      </c>
      <c r="CE19" s="745" t="s">
        <v>504</v>
      </c>
      <c r="CF19" s="745" t="s">
        <v>504</v>
      </c>
      <c r="CG19" s="746" t="s">
        <v>504</v>
      </c>
      <c r="CH19" s="757">
        <v>1</v>
      </c>
      <c r="CI19" s="758"/>
      <c r="CJ19" s="758"/>
      <c r="CK19" s="758"/>
      <c r="CL19" s="759"/>
      <c r="CM19" s="757">
        <v>138</v>
      </c>
      <c r="CN19" s="758"/>
      <c r="CO19" s="758"/>
      <c r="CP19" s="758"/>
      <c r="CQ19" s="759"/>
      <c r="CR19" s="757">
        <v>55</v>
      </c>
      <c r="CS19" s="758"/>
      <c r="CT19" s="758"/>
      <c r="CU19" s="758"/>
      <c r="CV19" s="759"/>
      <c r="CW19" s="757"/>
      <c r="CX19" s="758"/>
      <c r="CY19" s="758"/>
      <c r="CZ19" s="758"/>
      <c r="DA19" s="759"/>
      <c r="DB19" s="757"/>
      <c r="DC19" s="758"/>
      <c r="DD19" s="758"/>
      <c r="DE19" s="758"/>
      <c r="DF19" s="759"/>
      <c r="DG19" s="757"/>
      <c r="DH19" s="758"/>
      <c r="DI19" s="758"/>
      <c r="DJ19" s="758"/>
      <c r="DK19" s="759"/>
      <c r="DL19" s="757"/>
      <c r="DM19" s="758"/>
      <c r="DN19" s="758"/>
      <c r="DO19" s="758"/>
      <c r="DP19" s="759"/>
      <c r="DQ19" s="757"/>
      <c r="DR19" s="758"/>
      <c r="DS19" s="758"/>
      <c r="DT19" s="758"/>
      <c r="DU19" s="759"/>
      <c r="DV19" s="760"/>
      <c r="DW19" s="761"/>
      <c r="DX19" s="761"/>
      <c r="DY19" s="761"/>
      <c r="DZ19" s="762"/>
      <c r="EA19" s="197"/>
    </row>
    <row r="20" spans="1:131" s="198" customFormat="1" ht="26.25" customHeight="1" x14ac:dyDescent="0.15">
      <c r="A20" s="204">
        <v>14</v>
      </c>
      <c r="B20" s="731" t="s">
        <v>545</v>
      </c>
      <c r="C20" s="732"/>
      <c r="D20" s="732"/>
      <c r="E20" s="732"/>
      <c r="F20" s="732"/>
      <c r="G20" s="732"/>
      <c r="H20" s="732"/>
      <c r="I20" s="732"/>
      <c r="J20" s="732"/>
      <c r="K20" s="732"/>
      <c r="L20" s="732"/>
      <c r="M20" s="732"/>
      <c r="N20" s="732"/>
      <c r="O20" s="732"/>
      <c r="P20" s="733"/>
      <c r="Q20" s="734">
        <v>204</v>
      </c>
      <c r="R20" s="735"/>
      <c r="S20" s="735"/>
      <c r="T20" s="735"/>
      <c r="U20" s="735"/>
      <c r="V20" s="735">
        <v>204</v>
      </c>
      <c r="W20" s="735"/>
      <c r="X20" s="735"/>
      <c r="Y20" s="735"/>
      <c r="Z20" s="735"/>
      <c r="AA20" s="735">
        <f t="shared" si="0"/>
        <v>0</v>
      </c>
      <c r="AB20" s="735"/>
      <c r="AC20" s="735"/>
      <c r="AD20" s="735"/>
      <c r="AE20" s="736"/>
      <c r="AF20" s="739" t="s">
        <v>533</v>
      </c>
      <c r="AG20" s="737"/>
      <c r="AH20" s="737"/>
      <c r="AI20" s="737"/>
      <c r="AJ20" s="738"/>
      <c r="AK20" s="740"/>
      <c r="AL20" s="741"/>
      <c r="AM20" s="741"/>
      <c r="AN20" s="741"/>
      <c r="AO20" s="741"/>
      <c r="AP20" s="741"/>
      <c r="AQ20" s="741"/>
      <c r="AR20" s="741"/>
      <c r="AS20" s="741"/>
      <c r="AT20" s="741"/>
      <c r="AU20" s="742"/>
      <c r="AV20" s="742"/>
      <c r="AW20" s="742"/>
      <c r="AX20" s="742"/>
      <c r="AY20" s="743"/>
      <c r="AZ20" s="195"/>
      <c r="BA20" s="195"/>
      <c r="BB20" s="195"/>
      <c r="BC20" s="195"/>
      <c r="BD20" s="195"/>
      <c r="BE20" s="196"/>
      <c r="BF20" s="196"/>
      <c r="BG20" s="196"/>
      <c r="BH20" s="196"/>
      <c r="BI20" s="196"/>
      <c r="BJ20" s="196"/>
      <c r="BK20" s="196"/>
      <c r="BL20" s="196"/>
      <c r="BM20" s="196"/>
      <c r="BN20" s="196"/>
      <c r="BO20" s="196"/>
      <c r="BP20" s="196"/>
      <c r="BQ20" s="205">
        <v>14</v>
      </c>
      <c r="BR20" s="206" t="s">
        <v>530</v>
      </c>
      <c r="BS20" s="763" t="s">
        <v>505</v>
      </c>
      <c r="BT20" s="745"/>
      <c r="BU20" s="745"/>
      <c r="BV20" s="745"/>
      <c r="BW20" s="745"/>
      <c r="BX20" s="745"/>
      <c r="BY20" s="745"/>
      <c r="BZ20" s="745"/>
      <c r="CA20" s="745"/>
      <c r="CB20" s="745"/>
      <c r="CC20" s="745"/>
      <c r="CD20" s="745"/>
      <c r="CE20" s="745"/>
      <c r="CF20" s="745"/>
      <c r="CG20" s="746"/>
      <c r="CH20" s="757">
        <v>192</v>
      </c>
      <c r="CI20" s="758"/>
      <c r="CJ20" s="758"/>
      <c r="CK20" s="758"/>
      <c r="CL20" s="759"/>
      <c r="CM20" s="757">
        <v>21171</v>
      </c>
      <c r="CN20" s="758"/>
      <c r="CO20" s="758"/>
      <c r="CP20" s="758"/>
      <c r="CQ20" s="759"/>
      <c r="CR20" s="757">
        <v>10781</v>
      </c>
      <c r="CS20" s="758"/>
      <c r="CT20" s="758"/>
      <c r="CU20" s="758"/>
      <c r="CV20" s="759"/>
      <c r="CW20" s="757"/>
      <c r="CX20" s="758"/>
      <c r="CY20" s="758"/>
      <c r="CZ20" s="758"/>
      <c r="DA20" s="759"/>
      <c r="DB20" s="757">
        <v>2000</v>
      </c>
      <c r="DC20" s="758"/>
      <c r="DD20" s="758"/>
      <c r="DE20" s="758"/>
      <c r="DF20" s="759"/>
      <c r="DG20" s="757">
        <v>3890</v>
      </c>
      <c r="DH20" s="758"/>
      <c r="DI20" s="758"/>
      <c r="DJ20" s="758"/>
      <c r="DK20" s="759"/>
      <c r="DL20" s="757"/>
      <c r="DM20" s="758"/>
      <c r="DN20" s="758"/>
      <c r="DO20" s="758"/>
      <c r="DP20" s="759"/>
      <c r="DQ20" s="757"/>
      <c r="DR20" s="758"/>
      <c r="DS20" s="758"/>
      <c r="DT20" s="758"/>
      <c r="DU20" s="759"/>
      <c r="DV20" s="760"/>
      <c r="DW20" s="761"/>
      <c r="DX20" s="761"/>
      <c r="DY20" s="761"/>
      <c r="DZ20" s="762"/>
      <c r="EA20" s="197"/>
    </row>
    <row r="21" spans="1:131" s="198" customFormat="1" ht="26.25" customHeight="1" thickBot="1" x14ac:dyDescent="0.2">
      <c r="A21" s="204">
        <v>15</v>
      </c>
      <c r="B21" s="731" t="s">
        <v>546</v>
      </c>
      <c r="C21" s="732"/>
      <c r="D21" s="732"/>
      <c r="E21" s="732"/>
      <c r="F21" s="732"/>
      <c r="G21" s="732"/>
      <c r="H21" s="732"/>
      <c r="I21" s="732"/>
      <c r="J21" s="732"/>
      <c r="K21" s="732"/>
      <c r="L21" s="732"/>
      <c r="M21" s="732"/>
      <c r="N21" s="732"/>
      <c r="O21" s="732"/>
      <c r="P21" s="733"/>
      <c r="Q21" s="734">
        <v>4408</v>
      </c>
      <c r="R21" s="735"/>
      <c r="S21" s="735"/>
      <c r="T21" s="735"/>
      <c r="U21" s="735"/>
      <c r="V21" s="735">
        <v>3224</v>
      </c>
      <c r="W21" s="735"/>
      <c r="X21" s="735"/>
      <c r="Y21" s="735"/>
      <c r="Z21" s="735"/>
      <c r="AA21" s="735">
        <f t="shared" si="0"/>
        <v>1184</v>
      </c>
      <c r="AB21" s="735"/>
      <c r="AC21" s="735"/>
      <c r="AD21" s="735"/>
      <c r="AE21" s="736"/>
      <c r="AF21" s="739" t="s">
        <v>533</v>
      </c>
      <c r="AG21" s="737"/>
      <c r="AH21" s="737"/>
      <c r="AI21" s="737"/>
      <c r="AJ21" s="738"/>
      <c r="AK21" s="740">
        <v>433</v>
      </c>
      <c r="AL21" s="741"/>
      <c r="AM21" s="741"/>
      <c r="AN21" s="741"/>
      <c r="AO21" s="741"/>
      <c r="AP21" s="741">
        <v>14311</v>
      </c>
      <c r="AQ21" s="741"/>
      <c r="AR21" s="741"/>
      <c r="AS21" s="741"/>
      <c r="AT21" s="741"/>
      <c r="AU21" s="742"/>
      <c r="AV21" s="742"/>
      <c r="AW21" s="742"/>
      <c r="AX21" s="742"/>
      <c r="AY21" s="743"/>
      <c r="AZ21" s="195"/>
      <c r="BA21" s="195"/>
      <c r="BB21" s="195"/>
      <c r="BC21" s="195"/>
      <c r="BD21" s="195"/>
      <c r="BE21" s="196"/>
      <c r="BF21" s="196"/>
      <c r="BG21" s="196"/>
      <c r="BH21" s="196"/>
      <c r="BI21" s="196"/>
      <c r="BJ21" s="196"/>
      <c r="BK21" s="196"/>
      <c r="BL21" s="196"/>
      <c r="BM21" s="196"/>
      <c r="BN21" s="196"/>
      <c r="BO21" s="196"/>
      <c r="BP21" s="196"/>
      <c r="BQ21" s="205">
        <v>15</v>
      </c>
      <c r="BR21" s="206" t="s">
        <v>530</v>
      </c>
      <c r="BS21" s="763" t="s">
        <v>506</v>
      </c>
      <c r="BT21" s="745"/>
      <c r="BU21" s="745"/>
      <c r="BV21" s="745"/>
      <c r="BW21" s="745"/>
      <c r="BX21" s="745"/>
      <c r="BY21" s="745"/>
      <c r="BZ21" s="745"/>
      <c r="CA21" s="745"/>
      <c r="CB21" s="745"/>
      <c r="CC21" s="745"/>
      <c r="CD21" s="745"/>
      <c r="CE21" s="745"/>
      <c r="CF21" s="745"/>
      <c r="CG21" s="746"/>
      <c r="CH21" s="757">
        <v>2502</v>
      </c>
      <c r="CI21" s="758"/>
      <c r="CJ21" s="758"/>
      <c r="CK21" s="758"/>
      <c r="CL21" s="759"/>
      <c r="CM21" s="757">
        <v>55538</v>
      </c>
      <c r="CN21" s="758"/>
      <c r="CO21" s="758"/>
      <c r="CP21" s="758"/>
      <c r="CQ21" s="759"/>
      <c r="CR21" s="757">
        <v>15</v>
      </c>
      <c r="CS21" s="758"/>
      <c r="CT21" s="758"/>
      <c r="CU21" s="758"/>
      <c r="CV21" s="759"/>
      <c r="CW21" s="757">
        <v>362</v>
      </c>
      <c r="CX21" s="758"/>
      <c r="CY21" s="758"/>
      <c r="CZ21" s="758"/>
      <c r="DA21" s="759"/>
      <c r="DB21" s="757">
        <v>2494</v>
      </c>
      <c r="DC21" s="758"/>
      <c r="DD21" s="758"/>
      <c r="DE21" s="758"/>
      <c r="DF21" s="759"/>
      <c r="DG21" s="757"/>
      <c r="DH21" s="758"/>
      <c r="DI21" s="758"/>
      <c r="DJ21" s="758"/>
      <c r="DK21" s="759"/>
      <c r="DL21" s="757">
        <v>76819</v>
      </c>
      <c r="DM21" s="758"/>
      <c r="DN21" s="758"/>
      <c r="DO21" s="758"/>
      <c r="DP21" s="759"/>
      <c r="DQ21" s="757">
        <v>7682</v>
      </c>
      <c r="DR21" s="758"/>
      <c r="DS21" s="758"/>
      <c r="DT21" s="758"/>
      <c r="DU21" s="759"/>
      <c r="DV21" s="760"/>
      <c r="DW21" s="761"/>
      <c r="DX21" s="761"/>
      <c r="DY21" s="761"/>
      <c r="DZ21" s="762"/>
      <c r="EA21" s="197"/>
    </row>
    <row r="22" spans="1:131" s="198" customFormat="1" ht="26.25" customHeight="1" x14ac:dyDescent="0.15">
      <c r="A22" s="204">
        <v>16</v>
      </c>
      <c r="B22" s="770" t="s">
        <v>547</v>
      </c>
      <c r="C22" s="771"/>
      <c r="D22" s="771"/>
      <c r="E22" s="771"/>
      <c r="F22" s="771"/>
      <c r="G22" s="771"/>
      <c r="H22" s="771"/>
      <c r="I22" s="771"/>
      <c r="J22" s="771"/>
      <c r="K22" s="771"/>
      <c r="L22" s="771"/>
      <c r="M22" s="771"/>
      <c r="N22" s="771"/>
      <c r="O22" s="771"/>
      <c r="P22" s="772"/>
      <c r="Q22" s="773">
        <v>16844</v>
      </c>
      <c r="R22" s="774"/>
      <c r="S22" s="774"/>
      <c r="T22" s="774"/>
      <c r="U22" s="774"/>
      <c r="V22" s="774">
        <v>16787</v>
      </c>
      <c r="W22" s="774"/>
      <c r="X22" s="774"/>
      <c r="Y22" s="774"/>
      <c r="Z22" s="774"/>
      <c r="AA22" s="774">
        <f t="shared" si="0"/>
        <v>57</v>
      </c>
      <c r="AB22" s="774"/>
      <c r="AC22" s="774"/>
      <c r="AD22" s="774"/>
      <c r="AE22" s="775"/>
      <c r="AF22" s="776" t="s">
        <v>533</v>
      </c>
      <c r="AG22" s="777"/>
      <c r="AH22" s="777"/>
      <c r="AI22" s="777"/>
      <c r="AJ22" s="778"/>
      <c r="AK22" s="791">
        <v>4613</v>
      </c>
      <c r="AL22" s="792"/>
      <c r="AM22" s="792"/>
      <c r="AN22" s="792"/>
      <c r="AO22" s="792"/>
      <c r="AP22" s="792">
        <v>92595</v>
      </c>
      <c r="AQ22" s="792"/>
      <c r="AR22" s="792"/>
      <c r="AS22" s="792"/>
      <c r="AT22" s="792"/>
      <c r="AU22" s="793"/>
      <c r="AV22" s="793"/>
      <c r="AW22" s="793"/>
      <c r="AX22" s="793"/>
      <c r="AY22" s="794"/>
      <c r="AZ22" s="795" t="s">
        <v>329</v>
      </c>
      <c r="BA22" s="795"/>
      <c r="BB22" s="795"/>
      <c r="BC22" s="795"/>
      <c r="BD22" s="796"/>
      <c r="BE22" s="196"/>
      <c r="BF22" s="196"/>
      <c r="BG22" s="196"/>
      <c r="BH22" s="196"/>
      <c r="BI22" s="196"/>
      <c r="BJ22" s="196"/>
      <c r="BK22" s="196"/>
      <c r="BL22" s="196"/>
      <c r="BM22" s="196"/>
      <c r="BN22" s="196"/>
      <c r="BO22" s="196"/>
      <c r="BP22" s="196"/>
      <c r="BQ22" s="205">
        <v>16</v>
      </c>
      <c r="BR22" s="206"/>
      <c r="BS22" s="744" t="s">
        <v>562</v>
      </c>
      <c r="BT22" s="745"/>
      <c r="BU22" s="745"/>
      <c r="BV22" s="745"/>
      <c r="BW22" s="745"/>
      <c r="BX22" s="745"/>
      <c r="BY22" s="745"/>
      <c r="BZ22" s="745"/>
      <c r="CA22" s="745"/>
      <c r="CB22" s="745"/>
      <c r="CC22" s="745"/>
      <c r="CD22" s="745"/>
      <c r="CE22" s="745"/>
      <c r="CF22" s="745"/>
      <c r="CG22" s="746"/>
      <c r="CH22" s="757">
        <v>11</v>
      </c>
      <c r="CI22" s="758"/>
      <c r="CJ22" s="758"/>
      <c r="CK22" s="758"/>
      <c r="CL22" s="759"/>
      <c r="CM22" s="757">
        <v>754</v>
      </c>
      <c r="CN22" s="758"/>
      <c r="CO22" s="758"/>
      <c r="CP22" s="758"/>
      <c r="CQ22" s="759"/>
      <c r="CR22" s="757">
        <v>50</v>
      </c>
      <c r="CS22" s="758"/>
      <c r="CT22" s="758"/>
      <c r="CU22" s="758"/>
      <c r="CV22" s="759"/>
      <c r="CW22" s="757"/>
      <c r="CX22" s="758"/>
      <c r="CY22" s="758"/>
      <c r="CZ22" s="758"/>
      <c r="DA22" s="759"/>
      <c r="DB22" s="757"/>
      <c r="DC22" s="758"/>
      <c r="DD22" s="758"/>
      <c r="DE22" s="758"/>
      <c r="DF22" s="759"/>
      <c r="DG22" s="757"/>
      <c r="DH22" s="758"/>
      <c r="DI22" s="758"/>
      <c r="DJ22" s="758"/>
      <c r="DK22" s="759"/>
      <c r="DL22" s="757"/>
      <c r="DM22" s="758"/>
      <c r="DN22" s="758"/>
      <c r="DO22" s="758"/>
      <c r="DP22" s="759"/>
      <c r="DQ22" s="757"/>
      <c r="DR22" s="758"/>
      <c r="DS22" s="758"/>
      <c r="DT22" s="758"/>
      <c r="DU22" s="759"/>
      <c r="DV22" s="760"/>
      <c r="DW22" s="761"/>
      <c r="DX22" s="761"/>
      <c r="DY22" s="761"/>
      <c r="DZ22" s="762"/>
      <c r="EA22" s="197"/>
    </row>
    <row r="23" spans="1:131" s="198" customFormat="1" ht="26.25" customHeight="1" thickBot="1" x14ac:dyDescent="0.2">
      <c r="A23" s="207" t="s">
        <v>330</v>
      </c>
      <c r="B23" s="779" t="s">
        <v>331</v>
      </c>
      <c r="C23" s="780"/>
      <c r="D23" s="780"/>
      <c r="E23" s="780"/>
      <c r="F23" s="780"/>
      <c r="G23" s="780"/>
      <c r="H23" s="780"/>
      <c r="I23" s="780"/>
      <c r="J23" s="780"/>
      <c r="K23" s="780"/>
      <c r="L23" s="780"/>
      <c r="M23" s="780"/>
      <c r="N23" s="780"/>
      <c r="O23" s="780"/>
      <c r="P23" s="781"/>
      <c r="Q23" s="782">
        <v>2037446</v>
      </c>
      <c r="R23" s="783"/>
      <c r="S23" s="783"/>
      <c r="T23" s="783"/>
      <c r="U23" s="783"/>
      <c r="V23" s="783">
        <v>2016474</v>
      </c>
      <c r="W23" s="783"/>
      <c r="X23" s="783"/>
      <c r="Y23" s="783"/>
      <c r="Z23" s="783"/>
      <c r="AA23" s="783">
        <v>20972</v>
      </c>
      <c r="AB23" s="783"/>
      <c r="AC23" s="783"/>
      <c r="AD23" s="783"/>
      <c r="AE23" s="784"/>
      <c r="AF23" s="785">
        <v>7113</v>
      </c>
      <c r="AG23" s="783"/>
      <c r="AH23" s="783"/>
      <c r="AI23" s="783"/>
      <c r="AJ23" s="786"/>
      <c r="AK23" s="787"/>
      <c r="AL23" s="788"/>
      <c r="AM23" s="788"/>
      <c r="AN23" s="788"/>
      <c r="AO23" s="788"/>
      <c r="AP23" s="783">
        <v>4251089</v>
      </c>
      <c r="AQ23" s="783"/>
      <c r="AR23" s="783"/>
      <c r="AS23" s="783"/>
      <c r="AT23" s="783"/>
      <c r="AU23" s="789"/>
      <c r="AV23" s="789"/>
      <c r="AW23" s="789"/>
      <c r="AX23" s="789"/>
      <c r="AY23" s="790"/>
      <c r="AZ23" s="798" t="s">
        <v>98</v>
      </c>
      <c r="BA23" s="799"/>
      <c r="BB23" s="799"/>
      <c r="BC23" s="799"/>
      <c r="BD23" s="800"/>
      <c r="BE23" s="196"/>
      <c r="BF23" s="196"/>
      <c r="BG23" s="196"/>
      <c r="BH23" s="196"/>
      <c r="BI23" s="196"/>
      <c r="BJ23" s="196"/>
      <c r="BK23" s="196"/>
      <c r="BL23" s="196"/>
      <c r="BM23" s="196"/>
      <c r="BN23" s="196"/>
      <c r="BO23" s="196"/>
      <c r="BP23" s="196"/>
      <c r="BQ23" s="205">
        <v>17</v>
      </c>
      <c r="BR23" s="206"/>
      <c r="BS23" s="763" t="s">
        <v>507</v>
      </c>
      <c r="BT23" s="745" t="s">
        <v>508</v>
      </c>
      <c r="BU23" s="745" t="s">
        <v>508</v>
      </c>
      <c r="BV23" s="745" t="s">
        <v>508</v>
      </c>
      <c r="BW23" s="745" t="s">
        <v>508</v>
      </c>
      <c r="BX23" s="745" t="s">
        <v>508</v>
      </c>
      <c r="BY23" s="745" t="s">
        <v>508</v>
      </c>
      <c r="BZ23" s="745" t="s">
        <v>508</v>
      </c>
      <c r="CA23" s="745" t="s">
        <v>508</v>
      </c>
      <c r="CB23" s="745" t="s">
        <v>508</v>
      </c>
      <c r="CC23" s="745" t="s">
        <v>508</v>
      </c>
      <c r="CD23" s="745" t="s">
        <v>508</v>
      </c>
      <c r="CE23" s="745" t="s">
        <v>508</v>
      </c>
      <c r="CF23" s="745" t="s">
        <v>508</v>
      </c>
      <c r="CG23" s="746" t="s">
        <v>508</v>
      </c>
      <c r="CH23" s="757">
        <v>-17</v>
      </c>
      <c r="CI23" s="758"/>
      <c r="CJ23" s="758"/>
      <c r="CK23" s="758"/>
      <c r="CL23" s="759"/>
      <c r="CM23" s="757">
        <v>292</v>
      </c>
      <c r="CN23" s="758"/>
      <c r="CO23" s="758"/>
      <c r="CP23" s="758"/>
      <c r="CQ23" s="759"/>
      <c r="CR23" s="757">
        <v>2</v>
      </c>
      <c r="CS23" s="758"/>
      <c r="CT23" s="758"/>
      <c r="CU23" s="758"/>
      <c r="CV23" s="759"/>
      <c r="CW23" s="757">
        <v>241</v>
      </c>
      <c r="CX23" s="758"/>
      <c r="CY23" s="758"/>
      <c r="CZ23" s="758"/>
      <c r="DA23" s="759"/>
      <c r="DB23" s="757"/>
      <c r="DC23" s="758"/>
      <c r="DD23" s="758"/>
      <c r="DE23" s="758"/>
      <c r="DF23" s="759"/>
      <c r="DG23" s="757"/>
      <c r="DH23" s="758"/>
      <c r="DI23" s="758"/>
      <c r="DJ23" s="758"/>
      <c r="DK23" s="759"/>
      <c r="DL23" s="757"/>
      <c r="DM23" s="758"/>
      <c r="DN23" s="758"/>
      <c r="DO23" s="758"/>
      <c r="DP23" s="759"/>
      <c r="DQ23" s="757"/>
      <c r="DR23" s="758"/>
      <c r="DS23" s="758"/>
      <c r="DT23" s="758"/>
      <c r="DU23" s="759"/>
      <c r="DV23" s="760"/>
      <c r="DW23" s="761"/>
      <c r="DX23" s="761"/>
      <c r="DY23" s="761"/>
      <c r="DZ23" s="762"/>
      <c r="EA23" s="197"/>
    </row>
    <row r="24" spans="1:131" s="198" customFormat="1" ht="26.25" customHeight="1" x14ac:dyDescent="0.15">
      <c r="A24" s="797" t="s">
        <v>332</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195"/>
      <c r="BA24" s="195"/>
      <c r="BB24" s="195"/>
      <c r="BC24" s="195"/>
      <c r="BD24" s="195"/>
      <c r="BE24" s="196"/>
      <c r="BF24" s="196"/>
      <c r="BG24" s="196"/>
      <c r="BH24" s="196"/>
      <c r="BI24" s="196"/>
      <c r="BJ24" s="196"/>
      <c r="BK24" s="196"/>
      <c r="BL24" s="196"/>
      <c r="BM24" s="196"/>
      <c r="BN24" s="196"/>
      <c r="BO24" s="196"/>
      <c r="BP24" s="196"/>
      <c r="BQ24" s="205">
        <v>18</v>
      </c>
      <c r="BR24" s="206"/>
      <c r="BS24" s="763" t="s">
        <v>509</v>
      </c>
      <c r="BT24" s="745" t="s">
        <v>509</v>
      </c>
      <c r="BU24" s="745" t="s">
        <v>509</v>
      </c>
      <c r="BV24" s="745" t="s">
        <v>509</v>
      </c>
      <c r="BW24" s="745" t="s">
        <v>509</v>
      </c>
      <c r="BX24" s="745" t="s">
        <v>509</v>
      </c>
      <c r="BY24" s="745" t="s">
        <v>509</v>
      </c>
      <c r="BZ24" s="745" t="s">
        <v>509</v>
      </c>
      <c r="CA24" s="745" t="s">
        <v>509</v>
      </c>
      <c r="CB24" s="745" t="s">
        <v>509</v>
      </c>
      <c r="CC24" s="745" t="s">
        <v>509</v>
      </c>
      <c r="CD24" s="745" t="s">
        <v>509</v>
      </c>
      <c r="CE24" s="745" t="s">
        <v>509</v>
      </c>
      <c r="CF24" s="745" t="s">
        <v>509</v>
      </c>
      <c r="CG24" s="746" t="s">
        <v>509</v>
      </c>
      <c r="CH24" s="757">
        <v>0</v>
      </c>
      <c r="CI24" s="758"/>
      <c r="CJ24" s="758"/>
      <c r="CK24" s="758"/>
      <c r="CL24" s="759"/>
      <c r="CM24" s="757">
        <v>513</v>
      </c>
      <c r="CN24" s="758"/>
      <c r="CO24" s="758"/>
      <c r="CP24" s="758"/>
      <c r="CQ24" s="759"/>
      <c r="CR24" s="757">
        <v>250</v>
      </c>
      <c r="CS24" s="758"/>
      <c r="CT24" s="758"/>
      <c r="CU24" s="758"/>
      <c r="CV24" s="759"/>
      <c r="CW24" s="757">
        <v>11</v>
      </c>
      <c r="CX24" s="758"/>
      <c r="CY24" s="758"/>
      <c r="CZ24" s="758"/>
      <c r="DA24" s="759"/>
      <c r="DB24" s="757"/>
      <c r="DC24" s="758"/>
      <c r="DD24" s="758"/>
      <c r="DE24" s="758"/>
      <c r="DF24" s="759"/>
      <c r="DG24" s="757"/>
      <c r="DH24" s="758"/>
      <c r="DI24" s="758"/>
      <c r="DJ24" s="758"/>
      <c r="DK24" s="759"/>
      <c r="DL24" s="757"/>
      <c r="DM24" s="758"/>
      <c r="DN24" s="758"/>
      <c r="DO24" s="758"/>
      <c r="DP24" s="759"/>
      <c r="DQ24" s="757"/>
      <c r="DR24" s="758"/>
      <c r="DS24" s="758"/>
      <c r="DT24" s="758"/>
      <c r="DU24" s="759"/>
      <c r="DV24" s="760"/>
      <c r="DW24" s="761"/>
      <c r="DX24" s="761"/>
      <c r="DY24" s="761"/>
      <c r="DZ24" s="762"/>
      <c r="EA24" s="197"/>
    </row>
    <row r="25" spans="1:131" s="190" customFormat="1" ht="26.25" customHeight="1" thickBot="1" x14ac:dyDescent="0.2">
      <c r="A25" s="725" t="s">
        <v>333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195"/>
      <c r="BK25" s="195"/>
      <c r="BL25" s="195"/>
      <c r="BM25" s="195"/>
      <c r="BN25" s="195"/>
      <c r="BO25" s="208"/>
      <c r="BP25" s="208"/>
      <c r="BQ25" s="205">
        <v>19</v>
      </c>
      <c r="BR25" s="206"/>
      <c r="BS25" s="763" t="s">
        <v>510</v>
      </c>
      <c r="BT25" s="745" t="s">
        <v>511</v>
      </c>
      <c r="BU25" s="745" t="s">
        <v>511</v>
      </c>
      <c r="BV25" s="745" t="s">
        <v>511</v>
      </c>
      <c r="BW25" s="745" t="s">
        <v>511</v>
      </c>
      <c r="BX25" s="745" t="s">
        <v>511</v>
      </c>
      <c r="BY25" s="745" t="s">
        <v>511</v>
      </c>
      <c r="BZ25" s="745" t="s">
        <v>511</v>
      </c>
      <c r="CA25" s="745" t="s">
        <v>511</v>
      </c>
      <c r="CB25" s="745" t="s">
        <v>511</v>
      </c>
      <c r="CC25" s="745" t="s">
        <v>511</v>
      </c>
      <c r="CD25" s="745" t="s">
        <v>511</v>
      </c>
      <c r="CE25" s="745" t="s">
        <v>511</v>
      </c>
      <c r="CF25" s="745" t="s">
        <v>511</v>
      </c>
      <c r="CG25" s="746" t="s">
        <v>511</v>
      </c>
      <c r="CH25" s="757">
        <v>2</v>
      </c>
      <c r="CI25" s="758"/>
      <c r="CJ25" s="758"/>
      <c r="CK25" s="758"/>
      <c r="CL25" s="759"/>
      <c r="CM25" s="757">
        <v>425</v>
      </c>
      <c r="CN25" s="758"/>
      <c r="CO25" s="758"/>
      <c r="CP25" s="758"/>
      <c r="CQ25" s="759"/>
      <c r="CR25" s="757">
        <v>300</v>
      </c>
      <c r="CS25" s="758"/>
      <c r="CT25" s="758"/>
      <c r="CU25" s="758"/>
      <c r="CV25" s="759"/>
      <c r="CW25" s="757">
        <v>136</v>
      </c>
      <c r="CX25" s="758"/>
      <c r="CY25" s="758"/>
      <c r="CZ25" s="758"/>
      <c r="DA25" s="759"/>
      <c r="DB25" s="757"/>
      <c r="DC25" s="758"/>
      <c r="DD25" s="758"/>
      <c r="DE25" s="758"/>
      <c r="DF25" s="759"/>
      <c r="DG25" s="757"/>
      <c r="DH25" s="758"/>
      <c r="DI25" s="758"/>
      <c r="DJ25" s="758"/>
      <c r="DK25" s="759"/>
      <c r="DL25" s="757"/>
      <c r="DM25" s="758"/>
      <c r="DN25" s="758"/>
      <c r="DO25" s="758"/>
      <c r="DP25" s="759"/>
      <c r="DQ25" s="757"/>
      <c r="DR25" s="758"/>
      <c r="DS25" s="758"/>
      <c r="DT25" s="758"/>
      <c r="DU25" s="759"/>
      <c r="DV25" s="760"/>
      <c r="DW25" s="761"/>
      <c r="DX25" s="761"/>
      <c r="DY25" s="761"/>
      <c r="DZ25" s="762"/>
      <c r="EA25" s="189"/>
    </row>
    <row r="26" spans="1:131" s="190" customFormat="1" ht="26.25" customHeight="1" x14ac:dyDescent="0.15">
      <c r="A26" s="716" t="s">
        <v>312</v>
      </c>
      <c r="B26" s="717"/>
      <c r="C26" s="717"/>
      <c r="D26" s="717"/>
      <c r="E26" s="717"/>
      <c r="F26" s="717"/>
      <c r="G26" s="717"/>
      <c r="H26" s="717"/>
      <c r="I26" s="717"/>
      <c r="J26" s="717"/>
      <c r="K26" s="717"/>
      <c r="L26" s="717"/>
      <c r="M26" s="717"/>
      <c r="N26" s="717"/>
      <c r="O26" s="717"/>
      <c r="P26" s="718"/>
      <c r="Q26" s="693" t="s">
        <v>334</v>
      </c>
      <c r="R26" s="694"/>
      <c r="S26" s="694"/>
      <c r="T26" s="694"/>
      <c r="U26" s="695"/>
      <c r="V26" s="693" t="s">
        <v>335</v>
      </c>
      <c r="W26" s="694"/>
      <c r="X26" s="694"/>
      <c r="Y26" s="694"/>
      <c r="Z26" s="695"/>
      <c r="AA26" s="693" t="s">
        <v>336</v>
      </c>
      <c r="AB26" s="694"/>
      <c r="AC26" s="694"/>
      <c r="AD26" s="694"/>
      <c r="AE26" s="694"/>
      <c r="AF26" s="801" t="s">
        <v>337</v>
      </c>
      <c r="AG26" s="802"/>
      <c r="AH26" s="802"/>
      <c r="AI26" s="802"/>
      <c r="AJ26" s="803"/>
      <c r="AK26" s="694" t="s">
        <v>338</v>
      </c>
      <c r="AL26" s="694"/>
      <c r="AM26" s="694"/>
      <c r="AN26" s="694"/>
      <c r="AO26" s="695"/>
      <c r="AP26" s="693" t="s">
        <v>339</v>
      </c>
      <c r="AQ26" s="694"/>
      <c r="AR26" s="694"/>
      <c r="AS26" s="694"/>
      <c r="AT26" s="695"/>
      <c r="AU26" s="693" t="s">
        <v>340</v>
      </c>
      <c r="AV26" s="694"/>
      <c r="AW26" s="694"/>
      <c r="AX26" s="694"/>
      <c r="AY26" s="695"/>
      <c r="AZ26" s="693" t="s">
        <v>341</v>
      </c>
      <c r="BA26" s="694"/>
      <c r="BB26" s="694"/>
      <c r="BC26" s="694"/>
      <c r="BD26" s="695"/>
      <c r="BE26" s="693" t="s">
        <v>319</v>
      </c>
      <c r="BF26" s="694"/>
      <c r="BG26" s="694"/>
      <c r="BH26" s="694"/>
      <c r="BI26" s="705"/>
      <c r="BJ26" s="195"/>
      <c r="BK26" s="195"/>
      <c r="BL26" s="195"/>
      <c r="BM26" s="195"/>
      <c r="BN26" s="195"/>
      <c r="BO26" s="208"/>
      <c r="BP26" s="208"/>
      <c r="BQ26" s="205">
        <v>20</v>
      </c>
      <c r="BR26" s="206"/>
      <c r="BS26" s="763" t="s">
        <v>512</v>
      </c>
      <c r="BT26" s="745" t="s">
        <v>512</v>
      </c>
      <c r="BU26" s="745" t="s">
        <v>512</v>
      </c>
      <c r="BV26" s="745" t="s">
        <v>512</v>
      </c>
      <c r="BW26" s="745" t="s">
        <v>512</v>
      </c>
      <c r="BX26" s="745" t="s">
        <v>512</v>
      </c>
      <c r="BY26" s="745" t="s">
        <v>512</v>
      </c>
      <c r="BZ26" s="745" t="s">
        <v>512</v>
      </c>
      <c r="CA26" s="745" t="s">
        <v>512</v>
      </c>
      <c r="CB26" s="745" t="s">
        <v>512</v>
      </c>
      <c r="CC26" s="745" t="s">
        <v>512</v>
      </c>
      <c r="CD26" s="745" t="s">
        <v>512</v>
      </c>
      <c r="CE26" s="745" t="s">
        <v>512</v>
      </c>
      <c r="CF26" s="745" t="s">
        <v>512</v>
      </c>
      <c r="CG26" s="746" t="s">
        <v>512</v>
      </c>
      <c r="CH26" s="757">
        <v>-4</v>
      </c>
      <c r="CI26" s="758"/>
      <c r="CJ26" s="758"/>
      <c r="CK26" s="758"/>
      <c r="CL26" s="759"/>
      <c r="CM26" s="757">
        <v>1836</v>
      </c>
      <c r="CN26" s="758"/>
      <c r="CO26" s="758"/>
      <c r="CP26" s="758"/>
      <c r="CQ26" s="759"/>
      <c r="CR26" s="757">
        <v>1400</v>
      </c>
      <c r="CS26" s="758"/>
      <c r="CT26" s="758"/>
      <c r="CU26" s="758"/>
      <c r="CV26" s="759"/>
      <c r="CW26" s="757">
        <v>108</v>
      </c>
      <c r="CX26" s="758"/>
      <c r="CY26" s="758"/>
      <c r="CZ26" s="758"/>
      <c r="DA26" s="759"/>
      <c r="DB26" s="757"/>
      <c r="DC26" s="758"/>
      <c r="DD26" s="758"/>
      <c r="DE26" s="758"/>
      <c r="DF26" s="759"/>
      <c r="DG26" s="757"/>
      <c r="DH26" s="758"/>
      <c r="DI26" s="758"/>
      <c r="DJ26" s="758"/>
      <c r="DK26" s="759"/>
      <c r="DL26" s="757"/>
      <c r="DM26" s="758"/>
      <c r="DN26" s="758"/>
      <c r="DO26" s="758"/>
      <c r="DP26" s="759"/>
      <c r="DQ26" s="757"/>
      <c r="DR26" s="758"/>
      <c r="DS26" s="758"/>
      <c r="DT26" s="758"/>
      <c r="DU26" s="759"/>
      <c r="DV26" s="760"/>
      <c r="DW26" s="761"/>
      <c r="DX26" s="761"/>
      <c r="DY26" s="761"/>
      <c r="DZ26" s="762"/>
      <c r="EA26" s="189"/>
    </row>
    <row r="27" spans="1:131" s="190" customFormat="1" ht="26.25" customHeight="1" thickBot="1" x14ac:dyDescent="0.2">
      <c r="A27" s="719"/>
      <c r="B27" s="720"/>
      <c r="C27" s="720"/>
      <c r="D27" s="720"/>
      <c r="E27" s="720"/>
      <c r="F27" s="720"/>
      <c r="G27" s="720"/>
      <c r="H27" s="720"/>
      <c r="I27" s="720"/>
      <c r="J27" s="720"/>
      <c r="K27" s="720"/>
      <c r="L27" s="720"/>
      <c r="M27" s="720"/>
      <c r="N27" s="720"/>
      <c r="O27" s="720"/>
      <c r="P27" s="721"/>
      <c r="Q27" s="696"/>
      <c r="R27" s="697"/>
      <c r="S27" s="697"/>
      <c r="T27" s="697"/>
      <c r="U27" s="698"/>
      <c r="V27" s="696"/>
      <c r="W27" s="697"/>
      <c r="X27" s="697"/>
      <c r="Y27" s="697"/>
      <c r="Z27" s="698"/>
      <c r="AA27" s="696"/>
      <c r="AB27" s="697"/>
      <c r="AC27" s="697"/>
      <c r="AD27" s="697"/>
      <c r="AE27" s="697"/>
      <c r="AF27" s="804"/>
      <c r="AG27" s="805"/>
      <c r="AH27" s="805"/>
      <c r="AI27" s="805"/>
      <c r="AJ27" s="806"/>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95"/>
      <c r="BK27" s="195"/>
      <c r="BL27" s="195"/>
      <c r="BM27" s="195"/>
      <c r="BN27" s="195"/>
      <c r="BO27" s="208"/>
      <c r="BP27" s="208"/>
      <c r="BQ27" s="205">
        <v>21</v>
      </c>
      <c r="BR27" s="206" t="s">
        <v>530</v>
      </c>
      <c r="BS27" s="744" t="s">
        <v>563</v>
      </c>
      <c r="BT27" s="745" t="s">
        <v>513</v>
      </c>
      <c r="BU27" s="745" t="s">
        <v>513</v>
      </c>
      <c r="BV27" s="745" t="s">
        <v>513</v>
      </c>
      <c r="BW27" s="745" t="s">
        <v>513</v>
      </c>
      <c r="BX27" s="745" t="s">
        <v>513</v>
      </c>
      <c r="BY27" s="745" t="s">
        <v>513</v>
      </c>
      <c r="BZ27" s="745" t="s">
        <v>513</v>
      </c>
      <c r="CA27" s="745" t="s">
        <v>513</v>
      </c>
      <c r="CB27" s="745" t="s">
        <v>513</v>
      </c>
      <c r="CC27" s="745" t="s">
        <v>513</v>
      </c>
      <c r="CD27" s="745" t="s">
        <v>513</v>
      </c>
      <c r="CE27" s="745" t="s">
        <v>513</v>
      </c>
      <c r="CF27" s="745" t="s">
        <v>513</v>
      </c>
      <c r="CG27" s="746" t="s">
        <v>513</v>
      </c>
      <c r="CH27" s="757">
        <v>-4</v>
      </c>
      <c r="CI27" s="758"/>
      <c r="CJ27" s="758"/>
      <c r="CK27" s="758"/>
      <c r="CL27" s="759"/>
      <c r="CM27" s="757">
        <v>125</v>
      </c>
      <c r="CN27" s="758"/>
      <c r="CO27" s="758"/>
      <c r="CP27" s="758"/>
      <c r="CQ27" s="759"/>
      <c r="CR27" s="757">
        <v>28</v>
      </c>
      <c r="CS27" s="758"/>
      <c r="CT27" s="758"/>
      <c r="CU27" s="758"/>
      <c r="CV27" s="759"/>
      <c r="CW27" s="757">
        <v>23</v>
      </c>
      <c r="CX27" s="758"/>
      <c r="CY27" s="758"/>
      <c r="CZ27" s="758"/>
      <c r="DA27" s="759"/>
      <c r="DB27" s="757"/>
      <c r="DC27" s="758"/>
      <c r="DD27" s="758"/>
      <c r="DE27" s="758"/>
      <c r="DF27" s="759"/>
      <c r="DG27" s="757"/>
      <c r="DH27" s="758"/>
      <c r="DI27" s="758"/>
      <c r="DJ27" s="758"/>
      <c r="DK27" s="759"/>
      <c r="DL27" s="757">
        <v>28</v>
      </c>
      <c r="DM27" s="758"/>
      <c r="DN27" s="758"/>
      <c r="DO27" s="758"/>
      <c r="DP27" s="759"/>
      <c r="DQ27" s="757">
        <v>20</v>
      </c>
      <c r="DR27" s="758"/>
      <c r="DS27" s="758"/>
      <c r="DT27" s="758"/>
      <c r="DU27" s="759"/>
      <c r="DV27" s="760"/>
      <c r="DW27" s="761"/>
      <c r="DX27" s="761"/>
      <c r="DY27" s="761"/>
      <c r="DZ27" s="762"/>
      <c r="EA27" s="189"/>
    </row>
    <row r="28" spans="1:131" s="190" customFormat="1" ht="26.25" customHeight="1" thickTop="1" x14ac:dyDescent="0.15">
      <c r="A28" s="209">
        <v>1</v>
      </c>
      <c r="B28" s="707" t="s">
        <v>548</v>
      </c>
      <c r="C28" s="708"/>
      <c r="D28" s="708"/>
      <c r="E28" s="708"/>
      <c r="F28" s="708"/>
      <c r="G28" s="708"/>
      <c r="H28" s="708"/>
      <c r="I28" s="708"/>
      <c r="J28" s="708"/>
      <c r="K28" s="708"/>
      <c r="L28" s="708"/>
      <c r="M28" s="708"/>
      <c r="N28" s="708"/>
      <c r="O28" s="708"/>
      <c r="P28" s="709"/>
      <c r="Q28" s="811">
        <v>56056</v>
      </c>
      <c r="R28" s="812"/>
      <c r="S28" s="812"/>
      <c r="T28" s="812"/>
      <c r="U28" s="812"/>
      <c r="V28" s="812">
        <v>51825</v>
      </c>
      <c r="W28" s="812"/>
      <c r="X28" s="812"/>
      <c r="Y28" s="812"/>
      <c r="Z28" s="812"/>
      <c r="AA28" s="812">
        <v>4231</v>
      </c>
      <c r="AB28" s="812"/>
      <c r="AC28" s="812"/>
      <c r="AD28" s="812"/>
      <c r="AE28" s="813"/>
      <c r="AF28" s="814">
        <v>18422</v>
      </c>
      <c r="AG28" s="815"/>
      <c r="AH28" s="815"/>
      <c r="AI28" s="815"/>
      <c r="AJ28" s="816"/>
      <c r="AK28" s="817">
        <v>720</v>
      </c>
      <c r="AL28" s="807"/>
      <c r="AM28" s="807"/>
      <c r="AN28" s="807"/>
      <c r="AO28" s="807"/>
      <c r="AP28" s="807">
        <v>125084</v>
      </c>
      <c r="AQ28" s="807"/>
      <c r="AR28" s="807"/>
      <c r="AS28" s="807"/>
      <c r="AT28" s="807"/>
      <c r="AU28" s="807"/>
      <c r="AV28" s="807"/>
      <c r="AW28" s="807"/>
      <c r="AX28" s="807"/>
      <c r="AY28" s="807"/>
      <c r="AZ28" s="808"/>
      <c r="BA28" s="808"/>
      <c r="BB28" s="808"/>
      <c r="BC28" s="808"/>
      <c r="BD28" s="808"/>
      <c r="BE28" s="809" t="s">
        <v>555</v>
      </c>
      <c r="BF28" s="809"/>
      <c r="BG28" s="809"/>
      <c r="BH28" s="809"/>
      <c r="BI28" s="810"/>
      <c r="BJ28" s="195"/>
      <c r="BK28" s="195"/>
      <c r="BL28" s="195"/>
      <c r="BM28" s="195"/>
      <c r="BN28" s="195"/>
      <c r="BO28" s="208"/>
      <c r="BP28" s="208"/>
      <c r="BQ28" s="205">
        <v>22</v>
      </c>
      <c r="BR28" s="206"/>
      <c r="BS28" s="763" t="s">
        <v>514</v>
      </c>
      <c r="BT28" s="745" t="s">
        <v>515</v>
      </c>
      <c r="BU28" s="745" t="s">
        <v>515</v>
      </c>
      <c r="BV28" s="745" t="s">
        <v>515</v>
      </c>
      <c r="BW28" s="745" t="s">
        <v>515</v>
      </c>
      <c r="BX28" s="745" t="s">
        <v>515</v>
      </c>
      <c r="BY28" s="745" t="s">
        <v>515</v>
      </c>
      <c r="BZ28" s="745" t="s">
        <v>515</v>
      </c>
      <c r="CA28" s="745" t="s">
        <v>515</v>
      </c>
      <c r="CB28" s="745" t="s">
        <v>515</v>
      </c>
      <c r="CC28" s="745" t="s">
        <v>515</v>
      </c>
      <c r="CD28" s="745" t="s">
        <v>515</v>
      </c>
      <c r="CE28" s="745" t="s">
        <v>515</v>
      </c>
      <c r="CF28" s="745" t="s">
        <v>515</v>
      </c>
      <c r="CG28" s="746" t="s">
        <v>515</v>
      </c>
      <c r="CH28" s="757">
        <v>-8</v>
      </c>
      <c r="CI28" s="758"/>
      <c r="CJ28" s="758"/>
      <c r="CK28" s="758"/>
      <c r="CL28" s="759"/>
      <c r="CM28" s="757">
        <v>736</v>
      </c>
      <c r="CN28" s="758"/>
      <c r="CO28" s="758"/>
      <c r="CP28" s="758"/>
      <c r="CQ28" s="759"/>
      <c r="CR28" s="757">
        <v>488</v>
      </c>
      <c r="CS28" s="758"/>
      <c r="CT28" s="758"/>
      <c r="CU28" s="758"/>
      <c r="CV28" s="759"/>
      <c r="CW28" s="757"/>
      <c r="CX28" s="758"/>
      <c r="CY28" s="758"/>
      <c r="CZ28" s="758"/>
      <c r="DA28" s="759"/>
      <c r="DB28" s="757"/>
      <c r="DC28" s="758"/>
      <c r="DD28" s="758"/>
      <c r="DE28" s="758"/>
      <c r="DF28" s="759"/>
      <c r="DG28" s="757"/>
      <c r="DH28" s="758"/>
      <c r="DI28" s="758"/>
      <c r="DJ28" s="758"/>
      <c r="DK28" s="759"/>
      <c r="DL28" s="757"/>
      <c r="DM28" s="758"/>
      <c r="DN28" s="758"/>
      <c r="DO28" s="758"/>
      <c r="DP28" s="759"/>
      <c r="DQ28" s="757"/>
      <c r="DR28" s="758"/>
      <c r="DS28" s="758"/>
      <c r="DT28" s="758"/>
      <c r="DU28" s="759"/>
      <c r="DV28" s="760"/>
      <c r="DW28" s="761"/>
      <c r="DX28" s="761"/>
      <c r="DY28" s="761"/>
      <c r="DZ28" s="762"/>
      <c r="EA28" s="189"/>
    </row>
    <row r="29" spans="1:131" s="190" customFormat="1" ht="26.25" customHeight="1" x14ac:dyDescent="0.15">
      <c r="A29" s="209">
        <v>2</v>
      </c>
      <c r="B29" s="731" t="s">
        <v>549</v>
      </c>
      <c r="C29" s="732"/>
      <c r="D29" s="732"/>
      <c r="E29" s="732"/>
      <c r="F29" s="732"/>
      <c r="G29" s="732"/>
      <c r="H29" s="732"/>
      <c r="I29" s="732"/>
      <c r="J29" s="732"/>
      <c r="K29" s="732"/>
      <c r="L29" s="732"/>
      <c r="M29" s="732"/>
      <c r="N29" s="732"/>
      <c r="O29" s="732"/>
      <c r="P29" s="733"/>
      <c r="Q29" s="818">
        <v>8536</v>
      </c>
      <c r="R29" s="819"/>
      <c r="S29" s="819"/>
      <c r="T29" s="819"/>
      <c r="U29" s="819"/>
      <c r="V29" s="819">
        <v>6945</v>
      </c>
      <c r="W29" s="819"/>
      <c r="X29" s="819"/>
      <c r="Y29" s="819"/>
      <c r="Z29" s="819"/>
      <c r="AA29" s="819">
        <v>1591</v>
      </c>
      <c r="AB29" s="819"/>
      <c r="AC29" s="819"/>
      <c r="AD29" s="819"/>
      <c r="AE29" s="820"/>
      <c r="AF29" s="821">
        <v>27017</v>
      </c>
      <c r="AG29" s="819"/>
      <c r="AH29" s="819"/>
      <c r="AI29" s="819"/>
      <c r="AJ29" s="822"/>
      <c r="AK29" s="825"/>
      <c r="AL29" s="826"/>
      <c r="AM29" s="826"/>
      <c r="AN29" s="826"/>
      <c r="AO29" s="826"/>
      <c r="AP29" s="826">
        <v>5857</v>
      </c>
      <c r="AQ29" s="826"/>
      <c r="AR29" s="826"/>
      <c r="AS29" s="826"/>
      <c r="AT29" s="826"/>
      <c r="AU29" s="826"/>
      <c r="AV29" s="826"/>
      <c r="AW29" s="826"/>
      <c r="AX29" s="826"/>
      <c r="AY29" s="826"/>
      <c r="AZ29" s="827"/>
      <c r="BA29" s="827"/>
      <c r="BB29" s="827"/>
      <c r="BC29" s="827"/>
      <c r="BD29" s="827"/>
      <c r="BE29" s="823" t="s">
        <v>555</v>
      </c>
      <c r="BF29" s="823"/>
      <c r="BG29" s="823"/>
      <c r="BH29" s="823"/>
      <c r="BI29" s="824"/>
      <c r="BJ29" s="195"/>
      <c r="BK29" s="195"/>
      <c r="BL29" s="195"/>
      <c r="BM29" s="195"/>
      <c r="BN29" s="195"/>
      <c r="BO29" s="208"/>
      <c r="BP29" s="208"/>
      <c r="BQ29" s="205">
        <v>23</v>
      </c>
      <c r="BR29" s="206"/>
      <c r="BS29" s="763" t="s">
        <v>516</v>
      </c>
      <c r="BT29" s="745" t="s">
        <v>516</v>
      </c>
      <c r="BU29" s="745" t="s">
        <v>516</v>
      </c>
      <c r="BV29" s="745" t="s">
        <v>516</v>
      </c>
      <c r="BW29" s="745" t="s">
        <v>516</v>
      </c>
      <c r="BX29" s="745" t="s">
        <v>516</v>
      </c>
      <c r="BY29" s="745" t="s">
        <v>516</v>
      </c>
      <c r="BZ29" s="745" t="s">
        <v>516</v>
      </c>
      <c r="CA29" s="745" t="s">
        <v>516</v>
      </c>
      <c r="CB29" s="745" t="s">
        <v>516</v>
      </c>
      <c r="CC29" s="745" t="s">
        <v>516</v>
      </c>
      <c r="CD29" s="745" t="s">
        <v>516</v>
      </c>
      <c r="CE29" s="745" t="s">
        <v>516</v>
      </c>
      <c r="CF29" s="745" t="s">
        <v>516</v>
      </c>
      <c r="CG29" s="746" t="s">
        <v>516</v>
      </c>
      <c r="CH29" s="757">
        <v>13</v>
      </c>
      <c r="CI29" s="758"/>
      <c r="CJ29" s="758"/>
      <c r="CK29" s="758"/>
      <c r="CL29" s="759"/>
      <c r="CM29" s="757">
        <v>558</v>
      </c>
      <c r="CN29" s="758"/>
      <c r="CO29" s="758"/>
      <c r="CP29" s="758"/>
      <c r="CQ29" s="759"/>
      <c r="CR29" s="757">
        <v>20</v>
      </c>
      <c r="CS29" s="758"/>
      <c r="CT29" s="758"/>
      <c r="CU29" s="758"/>
      <c r="CV29" s="759"/>
      <c r="CW29" s="757"/>
      <c r="CX29" s="758"/>
      <c r="CY29" s="758"/>
      <c r="CZ29" s="758"/>
      <c r="DA29" s="759"/>
      <c r="DB29" s="757"/>
      <c r="DC29" s="758"/>
      <c r="DD29" s="758"/>
      <c r="DE29" s="758"/>
      <c r="DF29" s="759"/>
      <c r="DG29" s="757"/>
      <c r="DH29" s="758"/>
      <c r="DI29" s="758"/>
      <c r="DJ29" s="758"/>
      <c r="DK29" s="759"/>
      <c r="DL29" s="757"/>
      <c r="DM29" s="758"/>
      <c r="DN29" s="758"/>
      <c r="DO29" s="758"/>
      <c r="DP29" s="759"/>
      <c r="DQ29" s="757"/>
      <c r="DR29" s="758"/>
      <c r="DS29" s="758"/>
      <c r="DT29" s="758"/>
      <c r="DU29" s="759"/>
      <c r="DV29" s="760"/>
      <c r="DW29" s="761"/>
      <c r="DX29" s="761"/>
      <c r="DY29" s="761"/>
      <c r="DZ29" s="762"/>
      <c r="EA29" s="189"/>
    </row>
    <row r="30" spans="1:131" s="190" customFormat="1" ht="26.25" customHeight="1" x14ac:dyDescent="0.15">
      <c r="A30" s="209">
        <v>3</v>
      </c>
      <c r="B30" s="731" t="s">
        <v>550</v>
      </c>
      <c r="C30" s="732"/>
      <c r="D30" s="732"/>
      <c r="E30" s="732"/>
      <c r="F30" s="732"/>
      <c r="G30" s="732"/>
      <c r="H30" s="732"/>
      <c r="I30" s="732"/>
      <c r="J30" s="732"/>
      <c r="K30" s="732"/>
      <c r="L30" s="732"/>
      <c r="M30" s="732"/>
      <c r="N30" s="732"/>
      <c r="O30" s="732"/>
      <c r="P30" s="733"/>
      <c r="Q30" s="818">
        <v>807</v>
      </c>
      <c r="R30" s="819"/>
      <c r="S30" s="819"/>
      <c r="T30" s="819"/>
      <c r="U30" s="819"/>
      <c r="V30" s="819">
        <v>480</v>
      </c>
      <c r="W30" s="819"/>
      <c r="X30" s="819"/>
      <c r="Y30" s="819"/>
      <c r="Z30" s="819"/>
      <c r="AA30" s="819">
        <v>327</v>
      </c>
      <c r="AB30" s="819"/>
      <c r="AC30" s="819"/>
      <c r="AD30" s="819"/>
      <c r="AE30" s="820"/>
      <c r="AF30" s="821">
        <v>29081</v>
      </c>
      <c r="AG30" s="819"/>
      <c r="AH30" s="819"/>
      <c r="AI30" s="819"/>
      <c r="AJ30" s="822"/>
      <c r="AK30" s="825"/>
      <c r="AL30" s="826"/>
      <c r="AM30" s="826"/>
      <c r="AN30" s="826"/>
      <c r="AO30" s="826"/>
      <c r="AP30" s="826"/>
      <c r="AQ30" s="826"/>
      <c r="AR30" s="826"/>
      <c r="AS30" s="826"/>
      <c r="AT30" s="826"/>
      <c r="AU30" s="826"/>
      <c r="AV30" s="826"/>
      <c r="AW30" s="826"/>
      <c r="AX30" s="826"/>
      <c r="AY30" s="826"/>
      <c r="AZ30" s="827"/>
      <c r="BA30" s="827"/>
      <c r="BB30" s="827"/>
      <c r="BC30" s="827"/>
      <c r="BD30" s="827"/>
      <c r="BE30" s="823" t="s">
        <v>555</v>
      </c>
      <c r="BF30" s="823"/>
      <c r="BG30" s="823"/>
      <c r="BH30" s="823"/>
      <c r="BI30" s="824"/>
      <c r="BJ30" s="195"/>
      <c r="BK30" s="195"/>
      <c r="BL30" s="195"/>
      <c r="BM30" s="195"/>
      <c r="BN30" s="195"/>
      <c r="BO30" s="208"/>
      <c r="BP30" s="208"/>
      <c r="BQ30" s="205">
        <v>24</v>
      </c>
      <c r="BR30" s="352"/>
      <c r="BS30" s="828" t="s">
        <v>517</v>
      </c>
      <c r="BT30" s="829" t="s">
        <v>517</v>
      </c>
      <c r="BU30" s="829" t="s">
        <v>517</v>
      </c>
      <c r="BV30" s="829" t="s">
        <v>517</v>
      </c>
      <c r="BW30" s="829" t="s">
        <v>517</v>
      </c>
      <c r="BX30" s="829" t="s">
        <v>517</v>
      </c>
      <c r="BY30" s="829" t="s">
        <v>517</v>
      </c>
      <c r="BZ30" s="829" t="s">
        <v>517</v>
      </c>
      <c r="CA30" s="829" t="s">
        <v>517</v>
      </c>
      <c r="CB30" s="829" t="s">
        <v>517</v>
      </c>
      <c r="CC30" s="829" t="s">
        <v>517</v>
      </c>
      <c r="CD30" s="829" t="s">
        <v>517</v>
      </c>
      <c r="CE30" s="829" t="s">
        <v>517</v>
      </c>
      <c r="CF30" s="829" t="s">
        <v>517</v>
      </c>
      <c r="CG30" s="830" t="s">
        <v>517</v>
      </c>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4" t="s">
        <v>518</v>
      </c>
      <c r="DW30" s="835"/>
      <c r="DX30" s="835"/>
      <c r="DY30" s="835"/>
      <c r="DZ30" s="836"/>
      <c r="EA30" s="189"/>
    </row>
    <row r="31" spans="1:131" s="190" customFormat="1" ht="26.25" customHeight="1" x14ac:dyDescent="0.15">
      <c r="A31" s="209">
        <v>4</v>
      </c>
      <c r="B31" s="731" t="s">
        <v>551</v>
      </c>
      <c r="C31" s="732"/>
      <c r="D31" s="732"/>
      <c r="E31" s="732"/>
      <c r="F31" s="732"/>
      <c r="G31" s="732"/>
      <c r="H31" s="732"/>
      <c r="I31" s="732"/>
      <c r="J31" s="732"/>
      <c r="K31" s="732"/>
      <c r="L31" s="732"/>
      <c r="M31" s="732"/>
      <c r="N31" s="732"/>
      <c r="O31" s="732"/>
      <c r="P31" s="733"/>
      <c r="Q31" s="818">
        <v>1468</v>
      </c>
      <c r="R31" s="819"/>
      <c r="S31" s="819"/>
      <c r="T31" s="819"/>
      <c r="U31" s="819"/>
      <c r="V31" s="819">
        <v>1468</v>
      </c>
      <c r="W31" s="819"/>
      <c r="X31" s="819"/>
      <c r="Y31" s="819"/>
      <c r="Z31" s="819"/>
      <c r="AA31" s="735"/>
      <c r="AB31" s="735"/>
      <c r="AC31" s="735"/>
      <c r="AD31" s="735"/>
      <c r="AE31" s="736"/>
      <c r="AF31" s="821"/>
      <c r="AG31" s="819"/>
      <c r="AH31" s="819"/>
      <c r="AI31" s="819"/>
      <c r="AJ31" s="822"/>
      <c r="AK31" s="825"/>
      <c r="AL31" s="826"/>
      <c r="AM31" s="826"/>
      <c r="AN31" s="826"/>
      <c r="AO31" s="826"/>
      <c r="AP31" s="826"/>
      <c r="AQ31" s="826"/>
      <c r="AR31" s="826"/>
      <c r="AS31" s="826"/>
      <c r="AT31" s="826"/>
      <c r="AU31" s="826"/>
      <c r="AV31" s="826"/>
      <c r="AW31" s="826"/>
      <c r="AX31" s="826"/>
      <c r="AY31" s="826"/>
      <c r="AZ31" s="827"/>
      <c r="BA31" s="827"/>
      <c r="BB31" s="827"/>
      <c r="BC31" s="827"/>
      <c r="BD31" s="827"/>
      <c r="BE31" s="823" t="s">
        <v>555</v>
      </c>
      <c r="BF31" s="823"/>
      <c r="BG31" s="823"/>
      <c r="BH31" s="823"/>
      <c r="BI31" s="824"/>
      <c r="BJ31" s="195"/>
      <c r="BK31" s="195"/>
      <c r="BL31" s="195"/>
      <c r="BM31" s="195"/>
      <c r="BN31" s="195"/>
      <c r="BO31" s="208"/>
      <c r="BP31" s="208"/>
      <c r="BQ31" s="205">
        <v>25</v>
      </c>
      <c r="BR31" s="352"/>
      <c r="BS31" s="828" t="s">
        <v>564</v>
      </c>
      <c r="BT31" s="829" t="s">
        <v>519</v>
      </c>
      <c r="BU31" s="829" t="s">
        <v>519</v>
      </c>
      <c r="BV31" s="829" t="s">
        <v>519</v>
      </c>
      <c r="BW31" s="829" t="s">
        <v>519</v>
      </c>
      <c r="BX31" s="829" t="s">
        <v>519</v>
      </c>
      <c r="BY31" s="829" t="s">
        <v>519</v>
      </c>
      <c r="BZ31" s="829" t="s">
        <v>519</v>
      </c>
      <c r="CA31" s="829" t="s">
        <v>519</v>
      </c>
      <c r="CB31" s="829" t="s">
        <v>519</v>
      </c>
      <c r="CC31" s="829" t="s">
        <v>519</v>
      </c>
      <c r="CD31" s="829" t="s">
        <v>519</v>
      </c>
      <c r="CE31" s="829" t="s">
        <v>519</v>
      </c>
      <c r="CF31" s="829" t="s">
        <v>519</v>
      </c>
      <c r="CG31" s="830" t="s">
        <v>519</v>
      </c>
      <c r="CH31" s="831">
        <v>4</v>
      </c>
      <c r="CI31" s="832"/>
      <c r="CJ31" s="832"/>
      <c r="CK31" s="832"/>
      <c r="CL31" s="833"/>
      <c r="CM31" s="831">
        <v>87</v>
      </c>
      <c r="CN31" s="832"/>
      <c r="CO31" s="832"/>
      <c r="CP31" s="832"/>
      <c r="CQ31" s="833"/>
      <c r="CR31" s="831">
        <v>68</v>
      </c>
      <c r="CS31" s="832"/>
      <c r="CT31" s="832"/>
      <c r="CU31" s="832"/>
      <c r="CV31" s="833"/>
      <c r="CW31" s="831">
        <v>9</v>
      </c>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4"/>
      <c r="DW31" s="835"/>
      <c r="DX31" s="835"/>
      <c r="DY31" s="835"/>
      <c r="DZ31" s="836"/>
      <c r="EA31" s="189"/>
    </row>
    <row r="32" spans="1:131" s="190" customFormat="1" ht="26.25" customHeight="1" x14ac:dyDescent="0.15">
      <c r="A32" s="209">
        <v>5</v>
      </c>
      <c r="B32" s="731" t="s">
        <v>552</v>
      </c>
      <c r="C32" s="732"/>
      <c r="D32" s="732"/>
      <c r="E32" s="732"/>
      <c r="F32" s="732"/>
      <c r="G32" s="732"/>
      <c r="H32" s="732"/>
      <c r="I32" s="732"/>
      <c r="J32" s="732"/>
      <c r="K32" s="732"/>
      <c r="L32" s="732"/>
      <c r="M32" s="732"/>
      <c r="N32" s="732"/>
      <c r="O32" s="732"/>
      <c r="P32" s="733"/>
      <c r="Q32" s="818">
        <v>1081</v>
      </c>
      <c r="R32" s="819"/>
      <c r="S32" s="819"/>
      <c r="T32" s="819"/>
      <c r="U32" s="819"/>
      <c r="V32" s="819">
        <v>1081</v>
      </c>
      <c r="W32" s="819"/>
      <c r="X32" s="819"/>
      <c r="Y32" s="819"/>
      <c r="Z32" s="819"/>
      <c r="AA32" s="735"/>
      <c r="AB32" s="735"/>
      <c r="AC32" s="735"/>
      <c r="AD32" s="735"/>
      <c r="AE32" s="736"/>
      <c r="AF32" s="821"/>
      <c r="AG32" s="819"/>
      <c r="AH32" s="819"/>
      <c r="AI32" s="819"/>
      <c r="AJ32" s="822"/>
      <c r="AK32" s="825"/>
      <c r="AL32" s="826"/>
      <c r="AM32" s="826"/>
      <c r="AN32" s="826"/>
      <c r="AO32" s="826"/>
      <c r="AP32" s="826"/>
      <c r="AQ32" s="826"/>
      <c r="AR32" s="826"/>
      <c r="AS32" s="826"/>
      <c r="AT32" s="826"/>
      <c r="AU32" s="826"/>
      <c r="AV32" s="826"/>
      <c r="AW32" s="826"/>
      <c r="AX32" s="826"/>
      <c r="AY32" s="826"/>
      <c r="AZ32" s="827"/>
      <c r="BA32" s="827"/>
      <c r="BB32" s="827"/>
      <c r="BC32" s="827"/>
      <c r="BD32" s="827"/>
      <c r="BE32" s="823" t="s">
        <v>555</v>
      </c>
      <c r="BF32" s="823"/>
      <c r="BG32" s="823"/>
      <c r="BH32" s="823"/>
      <c r="BI32" s="824"/>
      <c r="BJ32" s="195"/>
      <c r="BK32" s="195"/>
      <c r="BL32" s="195"/>
      <c r="BM32" s="195"/>
      <c r="BN32" s="195"/>
      <c r="BO32" s="208"/>
      <c r="BP32" s="208"/>
      <c r="BQ32" s="205">
        <v>26</v>
      </c>
      <c r="BR32" s="352" t="s">
        <v>530</v>
      </c>
      <c r="BS32" s="828" t="s">
        <v>520</v>
      </c>
      <c r="BT32" s="829" t="s">
        <v>520</v>
      </c>
      <c r="BU32" s="829" t="s">
        <v>520</v>
      </c>
      <c r="BV32" s="829" t="s">
        <v>520</v>
      </c>
      <c r="BW32" s="829" t="s">
        <v>520</v>
      </c>
      <c r="BX32" s="829" t="s">
        <v>520</v>
      </c>
      <c r="BY32" s="829" t="s">
        <v>520</v>
      </c>
      <c r="BZ32" s="829" t="s">
        <v>520</v>
      </c>
      <c r="CA32" s="829" t="s">
        <v>520</v>
      </c>
      <c r="CB32" s="829" t="s">
        <v>520</v>
      </c>
      <c r="CC32" s="829" t="s">
        <v>520</v>
      </c>
      <c r="CD32" s="829" t="s">
        <v>520</v>
      </c>
      <c r="CE32" s="829" t="s">
        <v>520</v>
      </c>
      <c r="CF32" s="829" t="s">
        <v>520</v>
      </c>
      <c r="CG32" s="830" t="s">
        <v>520</v>
      </c>
      <c r="CH32" s="831">
        <v>0</v>
      </c>
      <c r="CI32" s="832"/>
      <c r="CJ32" s="832"/>
      <c r="CK32" s="832"/>
      <c r="CL32" s="833"/>
      <c r="CM32" s="831">
        <v>64</v>
      </c>
      <c r="CN32" s="832"/>
      <c r="CO32" s="832"/>
      <c r="CP32" s="832"/>
      <c r="CQ32" s="833"/>
      <c r="CR32" s="831">
        <v>20</v>
      </c>
      <c r="CS32" s="832"/>
      <c r="CT32" s="832"/>
      <c r="CU32" s="832"/>
      <c r="CV32" s="833"/>
      <c r="CW32" s="831"/>
      <c r="CX32" s="832"/>
      <c r="CY32" s="832"/>
      <c r="CZ32" s="832"/>
      <c r="DA32" s="833"/>
      <c r="DB32" s="831"/>
      <c r="DC32" s="832"/>
      <c r="DD32" s="832"/>
      <c r="DE32" s="832"/>
      <c r="DF32" s="833"/>
      <c r="DG32" s="831"/>
      <c r="DH32" s="832"/>
      <c r="DI32" s="832"/>
      <c r="DJ32" s="832"/>
      <c r="DK32" s="833"/>
      <c r="DL32" s="831">
        <v>0</v>
      </c>
      <c r="DM32" s="832"/>
      <c r="DN32" s="832"/>
      <c r="DO32" s="832"/>
      <c r="DP32" s="833"/>
      <c r="DQ32" s="831">
        <v>0</v>
      </c>
      <c r="DR32" s="832"/>
      <c r="DS32" s="832"/>
      <c r="DT32" s="832"/>
      <c r="DU32" s="833"/>
      <c r="DV32" s="834"/>
      <c r="DW32" s="835"/>
      <c r="DX32" s="835"/>
      <c r="DY32" s="835"/>
      <c r="DZ32" s="836"/>
      <c r="EA32" s="189"/>
    </row>
    <row r="33" spans="1:131" s="190" customFormat="1" ht="26.25" customHeight="1" x14ac:dyDescent="0.15">
      <c r="A33" s="209">
        <v>6</v>
      </c>
      <c r="B33" s="837" t="s">
        <v>553</v>
      </c>
      <c r="C33" s="838"/>
      <c r="D33" s="838"/>
      <c r="E33" s="838"/>
      <c r="F33" s="838"/>
      <c r="G33" s="838"/>
      <c r="H33" s="838"/>
      <c r="I33" s="838"/>
      <c r="J33" s="838"/>
      <c r="K33" s="838"/>
      <c r="L33" s="838"/>
      <c r="M33" s="838"/>
      <c r="N33" s="838"/>
      <c r="O33" s="838"/>
      <c r="P33" s="839"/>
      <c r="Q33" s="840">
        <v>2871</v>
      </c>
      <c r="R33" s="841"/>
      <c r="S33" s="841"/>
      <c r="T33" s="841"/>
      <c r="U33" s="841"/>
      <c r="V33" s="841">
        <v>4020</v>
      </c>
      <c r="W33" s="841"/>
      <c r="X33" s="841"/>
      <c r="Y33" s="841"/>
      <c r="Z33" s="841"/>
      <c r="AA33" s="841">
        <f>Q33-V33</f>
        <v>-1149</v>
      </c>
      <c r="AB33" s="841"/>
      <c r="AC33" s="841"/>
      <c r="AD33" s="841"/>
      <c r="AE33" s="842"/>
      <c r="AF33" s="843">
        <v>-101</v>
      </c>
      <c r="AG33" s="844"/>
      <c r="AH33" s="844"/>
      <c r="AI33" s="844"/>
      <c r="AJ33" s="845"/>
      <c r="AK33" s="847">
        <v>746</v>
      </c>
      <c r="AL33" s="848"/>
      <c r="AM33" s="848"/>
      <c r="AN33" s="848"/>
      <c r="AO33" s="848"/>
      <c r="AP33" s="848">
        <v>18044</v>
      </c>
      <c r="AQ33" s="848"/>
      <c r="AR33" s="848"/>
      <c r="AS33" s="848"/>
      <c r="AT33" s="848"/>
      <c r="AU33" s="848">
        <v>139</v>
      </c>
      <c r="AV33" s="848"/>
      <c r="AW33" s="848"/>
      <c r="AX33" s="848"/>
      <c r="AY33" s="848"/>
      <c r="AZ33" s="849">
        <v>2.8000000000000001E-2</v>
      </c>
      <c r="BA33" s="849"/>
      <c r="BB33" s="849"/>
      <c r="BC33" s="849"/>
      <c r="BD33" s="849"/>
      <c r="BE33" s="823" t="s">
        <v>555</v>
      </c>
      <c r="BF33" s="823"/>
      <c r="BG33" s="823"/>
      <c r="BH33" s="823"/>
      <c r="BI33" s="824"/>
      <c r="BJ33" s="195"/>
      <c r="BK33" s="195"/>
      <c r="BL33" s="195"/>
      <c r="BM33" s="195"/>
      <c r="BN33" s="195"/>
      <c r="BO33" s="208"/>
      <c r="BP33" s="208"/>
      <c r="BQ33" s="205">
        <v>27</v>
      </c>
      <c r="BR33" s="206"/>
      <c r="BS33" s="763" t="s">
        <v>521</v>
      </c>
      <c r="BT33" s="745" t="s">
        <v>522</v>
      </c>
      <c r="BU33" s="745" t="s">
        <v>522</v>
      </c>
      <c r="BV33" s="745" t="s">
        <v>522</v>
      </c>
      <c r="BW33" s="745" t="s">
        <v>522</v>
      </c>
      <c r="BX33" s="745" t="s">
        <v>522</v>
      </c>
      <c r="BY33" s="745" t="s">
        <v>522</v>
      </c>
      <c r="BZ33" s="745" t="s">
        <v>522</v>
      </c>
      <c r="CA33" s="745" t="s">
        <v>522</v>
      </c>
      <c r="CB33" s="745" t="s">
        <v>522</v>
      </c>
      <c r="CC33" s="745" t="s">
        <v>522</v>
      </c>
      <c r="CD33" s="745" t="s">
        <v>522</v>
      </c>
      <c r="CE33" s="745" t="s">
        <v>522</v>
      </c>
      <c r="CF33" s="745" t="s">
        <v>522</v>
      </c>
      <c r="CG33" s="746" t="s">
        <v>522</v>
      </c>
      <c r="CH33" s="757">
        <v>59</v>
      </c>
      <c r="CI33" s="758"/>
      <c r="CJ33" s="758"/>
      <c r="CK33" s="758"/>
      <c r="CL33" s="759"/>
      <c r="CM33" s="757">
        <v>3862</v>
      </c>
      <c r="CN33" s="758"/>
      <c r="CO33" s="758"/>
      <c r="CP33" s="758"/>
      <c r="CQ33" s="759"/>
      <c r="CR33" s="757">
        <v>50</v>
      </c>
      <c r="CS33" s="758"/>
      <c r="CT33" s="758"/>
      <c r="CU33" s="758"/>
      <c r="CV33" s="759"/>
      <c r="CW33" s="757">
        <v>86</v>
      </c>
      <c r="CX33" s="758"/>
      <c r="CY33" s="758"/>
      <c r="CZ33" s="758"/>
      <c r="DA33" s="759"/>
      <c r="DB33" s="757"/>
      <c r="DC33" s="758"/>
      <c r="DD33" s="758"/>
      <c r="DE33" s="758"/>
      <c r="DF33" s="759"/>
      <c r="DG33" s="757"/>
      <c r="DH33" s="758"/>
      <c r="DI33" s="758"/>
      <c r="DJ33" s="758"/>
      <c r="DK33" s="759"/>
      <c r="DL33" s="757"/>
      <c r="DM33" s="758"/>
      <c r="DN33" s="758"/>
      <c r="DO33" s="758"/>
      <c r="DP33" s="759"/>
      <c r="DQ33" s="757"/>
      <c r="DR33" s="758"/>
      <c r="DS33" s="758"/>
      <c r="DT33" s="758"/>
      <c r="DU33" s="759"/>
      <c r="DV33" s="760"/>
      <c r="DW33" s="761"/>
      <c r="DX33" s="761"/>
      <c r="DY33" s="761"/>
      <c r="DZ33" s="762"/>
      <c r="EA33" s="189"/>
    </row>
    <row r="34" spans="1:131" s="190" customFormat="1" ht="26.25" customHeight="1" x14ac:dyDescent="0.15">
      <c r="A34" s="209">
        <v>7</v>
      </c>
      <c r="B34" s="731" t="s">
        <v>554</v>
      </c>
      <c r="C34" s="732"/>
      <c r="D34" s="732"/>
      <c r="E34" s="732"/>
      <c r="F34" s="732"/>
      <c r="G34" s="732"/>
      <c r="H34" s="732"/>
      <c r="I34" s="732"/>
      <c r="J34" s="732"/>
      <c r="K34" s="732"/>
      <c r="L34" s="732"/>
      <c r="M34" s="732"/>
      <c r="N34" s="732"/>
      <c r="O34" s="732"/>
      <c r="P34" s="733"/>
      <c r="Q34" s="818">
        <v>20897</v>
      </c>
      <c r="R34" s="819"/>
      <c r="S34" s="819"/>
      <c r="T34" s="819"/>
      <c r="U34" s="819"/>
      <c r="V34" s="819">
        <v>18282</v>
      </c>
      <c r="W34" s="819"/>
      <c r="X34" s="819"/>
      <c r="Y34" s="819"/>
      <c r="Z34" s="819"/>
      <c r="AA34" s="819">
        <v>2615</v>
      </c>
      <c r="AB34" s="819"/>
      <c r="AC34" s="819"/>
      <c r="AD34" s="819"/>
      <c r="AE34" s="820"/>
      <c r="AF34" s="821">
        <v>2187</v>
      </c>
      <c r="AG34" s="819"/>
      <c r="AH34" s="819"/>
      <c r="AI34" s="819"/>
      <c r="AJ34" s="822"/>
      <c r="AK34" s="825">
        <v>4355</v>
      </c>
      <c r="AL34" s="826"/>
      <c r="AM34" s="826"/>
      <c r="AN34" s="826"/>
      <c r="AO34" s="826"/>
      <c r="AP34" s="826">
        <v>33983</v>
      </c>
      <c r="AQ34" s="826"/>
      <c r="AR34" s="826"/>
      <c r="AS34" s="826"/>
      <c r="AT34" s="826"/>
      <c r="AU34" s="846">
        <v>34777</v>
      </c>
      <c r="AV34" s="846"/>
      <c r="AW34" s="846"/>
      <c r="AX34" s="846"/>
      <c r="AY34" s="846"/>
      <c r="AZ34" s="827"/>
      <c r="BA34" s="827"/>
      <c r="BB34" s="827"/>
      <c r="BC34" s="827"/>
      <c r="BD34" s="827"/>
      <c r="BE34" s="823"/>
      <c r="BF34" s="823"/>
      <c r="BG34" s="823"/>
      <c r="BH34" s="823"/>
      <c r="BI34" s="824"/>
      <c r="BJ34" s="195"/>
      <c r="BK34" s="195"/>
      <c r="BL34" s="195"/>
      <c r="BM34" s="195"/>
      <c r="BN34" s="195"/>
      <c r="BO34" s="208"/>
      <c r="BP34" s="208"/>
      <c r="BQ34" s="205">
        <v>28</v>
      </c>
      <c r="BR34" s="206" t="s">
        <v>530</v>
      </c>
      <c r="BS34" s="763" t="s">
        <v>523</v>
      </c>
      <c r="BT34" s="745" t="s">
        <v>523</v>
      </c>
      <c r="BU34" s="745" t="s">
        <v>523</v>
      </c>
      <c r="BV34" s="745" t="s">
        <v>523</v>
      </c>
      <c r="BW34" s="745" t="s">
        <v>523</v>
      </c>
      <c r="BX34" s="745" t="s">
        <v>523</v>
      </c>
      <c r="BY34" s="745" t="s">
        <v>523</v>
      </c>
      <c r="BZ34" s="745" t="s">
        <v>523</v>
      </c>
      <c r="CA34" s="745" t="s">
        <v>523</v>
      </c>
      <c r="CB34" s="745" t="s">
        <v>523</v>
      </c>
      <c r="CC34" s="745" t="s">
        <v>523</v>
      </c>
      <c r="CD34" s="745" t="s">
        <v>523</v>
      </c>
      <c r="CE34" s="745" t="s">
        <v>523</v>
      </c>
      <c r="CF34" s="745" t="s">
        <v>523</v>
      </c>
      <c r="CG34" s="746" t="s">
        <v>523</v>
      </c>
      <c r="CH34" s="757">
        <v>-1</v>
      </c>
      <c r="CI34" s="758"/>
      <c r="CJ34" s="758"/>
      <c r="CK34" s="758"/>
      <c r="CL34" s="759"/>
      <c r="CM34" s="757">
        <v>4644</v>
      </c>
      <c r="CN34" s="758"/>
      <c r="CO34" s="758"/>
      <c r="CP34" s="758"/>
      <c r="CQ34" s="759"/>
      <c r="CR34" s="757">
        <v>300</v>
      </c>
      <c r="CS34" s="758"/>
      <c r="CT34" s="758"/>
      <c r="CU34" s="758"/>
      <c r="CV34" s="759"/>
      <c r="CW34" s="757">
        <v>1227</v>
      </c>
      <c r="CX34" s="758"/>
      <c r="CY34" s="758"/>
      <c r="CZ34" s="758"/>
      <c r="DA34" s="759"/>
      <c r="DB34" s="757">
        <v>4413</v>
      </c>
      <c r="DC34" s="758"/>
      <c r="DD34" s="758"/>
      <c r="DE34" s="758"/>
      <c r="DF34" s="759"/>
      <c r="DG34" s="757"/>
      <c r="DH34" s="758"/>
      <c r="DI34" s="758"/>
      <c r="DJ34" s="758"/>
      <c r="DK34" s="759"/>
      <c r="DL34" s="757"/>
      <c r="DM34" s="758"/>
      <c r="DN34" s="758"/>
      <c r="DO34" s="758"/>
      <c r="DP34" s="759"/>
      <c r="DQ34" s="757">
        <v>35</v>
      </c>
      <c r="DR34" s="758"/>
      <c r="DS34" s="758"/>
      <c r="DT34" s="758"/>
      <c r="DU34" s="759"/>
      <c r="DV34" s="760"/>
      <c r="DW34" s="761"/>
      <c r="DX34" s="761"/>
      <c r="DY34" s="761"/>
      <c r="DZ34" s="762"/>
      <c r="EA34" s="189"/>
    </row>
    <row r="35" spans="1:131" s="190" customFormat="1" ht="26.25" customHeight="1" x14ac:dyDescent="0.15">
      <c r="A35" s="209">
        <v>8</v>
      </c>
      <c r="B35" s="731"/>
      <c r="C35" s="732"/>
      <c r="D35" s="732"/>
      <c r="E35" s="732"/>
      <c r="F35" s="732"/>
      <c r="G35" s="732"/>
      <c r="H35" s="732"/>
      <c r="I35" s="732"/>
      <c r="J35" s="732"/>
      <c r="K35" s="732"/>
      <c r="L35" s="732"/>
      <c r="M35" s="732"/>
      <c r="N35" s="732"/>
      <c r="O35" s="732"/>
      <c r="P35" s="733"/>
      <c r="Q35" s="734"/>
      <c r="R35" s="735"/>
      <c r="S35" s="735"/>
      <c r="T35" s="735"/>
      <c r="U35" s="735"/>
      <c r="V35" s="735"/>
      <c r="W35" s="735"/>
      <c r="X35" s="735"/>
      <c r="Y35" s="735"/>
      <c r="Z35" s="735"/>
      <c r="AA35" s="735"/>
      <c r="AB35" s="735"/>
      <c r="AC35" s="735"/>
      <c r="AD35" s="735"/>
      <c r="AE35" s="736"/>
      <c r="AF35" s="850"/>
      <c r="AG35" s="735"/>
      <c r="AH35" s="735"/>
      <c r="AI35" s="735"/>
      <c r="AJ35" s="851"/>
      <c r="AK35" s="854"/>
      <c r="AL35" s="855"/>
      <c r="AM35" s="855"/>
      <c r="AN35" s="855"/>
      <c r="AO35" s="855"/>
      <c r="AP35" s="855"/>
      <c r="AQ35" s="855"/>
      <c r="AR35" s="855"/>
      <c r="AS35" s="855"/>
      <c r="AT35" s="855"/>
      <c r="AU35" s="855"/>
      <c r="AV35" s="855"/>
      <c r="AW35" s="855"/>
      <c r="AX35" s="855"/>
      <c r="AY35" s="855"/>
      <c r="AZ35" s="856"/>
      <c r="BA35" s="856"/>
      <c r="BB35" s="856"/>
      <c r="BC35" s="856"/>
      <c r="BD35" s="856"/>
      <c r="BE35" s="852"/>
      <c r="BF35" s="852"/>
      <c r="BG35" s="852"/>
      <c r="BH35" s="852"/>
      <c r="BI35" s="853"/>
      <c r="BJ35" s="195"/>
      <c r="BK35" s="195"/>
      <c r="BL35" s="195"/>
      <c r="BM35" s="195"/>
      <c r="BN35" s="195"/>
      <c r="BO35" s="208"/>
      <c r="BP35" s="208"/>
      <c r="BQ35" s="205">
        <v>29</v>
      </c>
      <c r="BR35" s="206"/>
      <c r="BS35" s="763" t="s">
        <v>524</v>
      </c>
      <c r="BT35" s="745" t="s">
        <v>524</v>
      </c>
      <c r="BU35" s="745" t="s">
        <v>524</v>
      </c>
      <c r="BV35" s="745" t="s">
        <v>524</v>
      </c>
      <c r="BW35" s="745" t="s">
        <v>524</v>
      </c>
      <c r="BX35" s="745" t="s">
        <v>524</v>
      </c>
      <c r="BY35" s="745" t="s">
        <v>524</v>
      </c>
      <c r="BZ35" s="745" t="s">
        <v>524</v>
      </c>
      <c r="CA35" s="745" t="s">
        <v>524</v>
      </c>
      <c r="CB35" s="745" t="s">
        <v>524</v>
      </c>
      <c r="CC35" s="745" t="s">
        <v>524</v>
      </c>
      <c r="CD35" s="745" t="s">
        <v>524</v>
      </c>
      <c r="CE35" s="745" t="s">
        <v>524</v>
      </c>
      <c r="CF35" s="745" t="s">
        <v>524</v>
      </c>
      <c r="CG35" s="746" t="s">
        <v>524</v>
      </c>
      <c r="CH35" s="757">
        <v>-87</v>
      </c>
      <c r="CI35" s="758"/>
      <c r="CJ35" s="758"/>
      <c r="CK35" s="758"/>
      <c r="CL35" s="759"/>
      <c r="CM35" s="757">
        <v>13695</v>
      </c>
      <c r="CN35" s="758"/>
      <c r="CO35" s="758"/>
      <c r="CP35" s="758"/>
      <c r="CQ35" s="759"/>
      <c r="CR35" s="757">
        <v>13557</v>
      </c>
      <c r="CS35" s="758"/>
      <c r="CT35" s="758"/>
      <c r="CU35" s="758"/>
      <c r="CV35" s="759"/>
      <c r="CW35" s="757">
        <v>72</v>
      </c>
      <c r="CX35" s="758"/>
      <c r="CY35" s="758"/>
      <c r="CZ35" s="758"/>
      <c r="DA35" s="759"/>
      <c r="DB35" s="757">
        <v>46077</v>
      </c>
      <c r="DC35" s="758"/>
      <c r="DD35" s="758"/>
      <c r="DE35" s="758"/>
      <c r="DF35" s="759"/>
      <c r="DG35" s="757"/>
      <c r="DH35" s="758"/>
      <c r="DI35" s="758"/>
      <c r="DJ35" s="758"/>
      <c r="DK35" s="759"/>
      <c r="DL35" s="757"/>
      <c r="DM35" s="758"/>
      <c r="DN35" s="758"/>
      <c r="DO35" s="758"/>
      <c r="DP35" s="759"/>
      <c r="DQ35" s="757"/>
      <c r="DR35" s="758"/>
      <c r="DS35" s="758"/>
      <c r="DT35" s="758"/>
      <c r="DU35" s="759"/>
      <c r="DV35" s="760"/>
      <c r="DW35" s="761"/>
      <c r="DX35" s="761"/>
      <c r="DY35" s="761"/>
      <c r="DZ35" s="762"/>
      <c r="EA35" s="189"/>
    </row>
    <row r="36" spans="1:131" s="190" customFormat="1" ht="26.25" customHeight="1" x14ac:dyDescent="0.15">
      <c r="A36" s="209">
        <v>9</v>
      </c>
      <c r="B36" s="731"/>
      <c r="C36" s="732"/>
      <c r="D36" s="732"/>
      <c r="E36" s="732"/>
      <c r="F36" s="732"/>
      <c r="G36" s="732"/>
      <c r="H36" s="732"/>
      <c r="I36" s="732"/>
      <c r="J36" s="732"/>
      <c r="K36" s="732"/>
      <c r="L36" s="732"/>
      <c r="M36" s="732"/>
      <c r="N36" s="732"/>
      <c r="O36" s="732"/>
      <c r="P36" s="733"/>
      <c r="Q36" s="734"/>
      <c r="R36" s="735"/>
      <c r="S36" s="735"/>
      <c r="T36" s="735"/>
      <c r="U36" s="735"/>
      <c r="V36" s="735"/>
      <c r="W36" s="735"/>
      <c r="X36" s="735"/>
      <c r="Y36" s="735"/>
      <c r="Z36" s="735"/>
      <c r="AA36" s="735"/>
      <c r="AB36" s="735"/>
      <c r="AC36" s="735"/>
      <c r="AD36" s="735"/>
      <c r="AE36" s="736"/>
      <c r="AF36" s="850"/>
      <c r="AG36" s="735"/>
      <c r="AH36" s="735"/>
      <c r="AI36" s="735"/>
      <c r="AJ36" s="851"/>
      <c r="AK36" s="854"/>
      <c r="AL36" s="855"/>
      <c r="AM36" s="855"/>
      <c r="AN36" s="855"/>
      <c r="AO36" s="855"/>
      <c r="AP36" s="855"/>
      <c r="AQ36" s="855"/>
      <c r="AR36" s="855"/>
      <c r="AS36" s="855"/>
      <c r="AT36" s="855"/>
      <c r="AU36" s="855"/>
      <c r="AV36" s="855"/>
      <c r="AW36" s="855"/>
      <c r="AX36" s="855"/>
      <c r="AY36" s="855"/>
      <c r="AZ36" s="856"/>
      <c r="BA36" s="856"/>
      <c r="BB36" s="856"/>
      <c r="BC36" s="856"/>
      <c r="BD36" s="856"/>
      <c r="BE36" s="852"/>
      <c r="BF36" s="852"/>
      <c r="BG36" s="852"/>
      <c r="BH36" s="852"/>
      <c r="BI36" s="853"/>
      <c r="BJ36" s="195"/>
      <c r="BK36" s="195"/>
      <c r="BL36" s="195"/>
      <c r="BM36" s="195"/>
      <c r="BN36" s="195"/>
      <c r="BO36" s="208"/>
      <c r="BP36" s="208"/>
      <c r="BQ36" s="205">
        <v>30</v>
      </c>
      <c r="BR36" s="206"/>
      <c r="BS36" s="763" t="s">
        <v>525</v>
      </c>
      <c r="BT36" s="745"/>
      <c r="BU36" s="745"/>
      <c r="BV36" s="745"/>
      <c r="BW36" s="745"/>
      <c r="BX36" s="745"/>
      <c r="BY36" s="745"/>
      <c r="BZ36" s="745"/>
      <c r="CA36" s="745"/>
      <c r="CB36" s="745"/>
      <c r="CC36" s="745"/>
      <c r="CD36" s="745"/>
      <c r="CE36" s="745"/>
      <c r="CF36" s="745"/>
      <c r="CG36" s="746"/>
      <c r="CH36" s="757">
        <v>-6</v>
      </c>
      <c r="CI36" s="758"/>
      <c r="CJ36" s="758"/>
      <c r="CK36" s="758"/>
      <c r="CL36" s="759"/>
      <c r="CM36" s="757">
        <v>38</v>
      </c>
      <c r="CN36" s="758"/>
      <c r="CO36" s="758"/>
      <c r="CP36" s="758"/>
      <c r="CQ36" s="759"/>
      <c r="CR36" s="757">
        <v>0</v>
      </c>
      <c r="CS36" s="758"/>
      <c r="CT36" s="758"/>
      <c r="CU36" s="758"/>
      <c r="CV36" s="759"/>
      <c r="CW36" s="757">
        <v>30</v>
      </c>
      <c r="CX36" s="758"/>
      <c r="CY36" s="758"/>
      <c r="CZ36" s="758"/>
      <c r="DA36" s="759"/>
      <c r="DB36" s="757"/>
      <c r="DC36" s="758"/>
      <c r="DD36" s="758"/>
      <c r="DE36" s="758"/>
      <c r="DF36" s="759"/>
      <c r="DG36" s="757"/>
      <c r="DH36" s="758"/>
      <c r="DI36" s="758"/>
      <c r="DJ36" s="758"/>
      <c r="DK36" s="759"/>
      <c r="DL36" s="757"/>
      <c r="DM36" s="758"/>
      <c r="DN36" s="758"/>
      <c r="DO36" s="758"/>
      <c r="DP36" s="759"/>
      <c r="DQ36" s="757"/>
      <c r="DR36" s="758"/>
      <c r="DS36" s="758"/>
      <c r="DT36" s="758"/>
      <c r="DU36" s="759"/>
      <c r="DV36" s="760"/>
      <c r="DW36" s="761"/>
      <c r="DX36" s="761"/>
      <c r="DY36" s="761"/>
      <c r="DZ36" s="762"/>
      <c r="EA36" s="189"/>
    </row>
    <row r="37" spans="1:131" s="190" customFormat="1" ht="26.25" customHeight="1" x14ac:dyDescent="0.15">
      <c r="A37" s="209">
        <v>10</v>
      </c>
      <c r="B37" s="731"/>
      <c r="C37" s="732"/>
      <c r="D37" s="732"/>
      <c r="E37" s="732"/>
      <c r="F37" s="732"/>
      <c r="G37" s="732"/>
      <c r="H37" s="732"/>
      <c r="I37" s="732"/>
      <c r="J37" s="732"/>
      <c r="K37" s="732"/>
      <c r="L37" s="732"/>
      <c r="M37" s="732"/>
      <c r="N37" s="732"/>
      <c r="O37" s="732"/>
      <c r="P37" s="733"/>
      <c r="Q37" s="734"/>
      <c r="R37" s="735"/>
      <c r="S37" s="735"/>
      <c r="T37" s="735"/>
      <c r="U37" s="735"/>
      <c r="V37" s="735"/>
      <c r="W37" s="735"/>
      <c r="X37" s="735"/>
      <c r="Y37" s="735"/>
      <c r="Z37" s="735"/>
      <c r="AA37" s="735"/>
      <c r="AB37" s="735"/>
      <c r="AC37" s="735"/>
      <c r="AD37" s="735"/>
      <c r="AE37" s="736"/>
      <c r="AF37" s="850"/>
      <c r="AG37" s="735"/>
      <c r="AH37" s="735"/>
      <c r="AI37" s="735"/>
      <c r="AJ37" s="851"/>
      <c r="AK37" s="854"/>
      <c r="AL37" s="855"/>
      <c r="AM37" s="855"/>
      <c r="AN37" s="855"/>
      <c r="AO37" s="855"/>
      <c r="AP37" s="855"/>
      <c r="AQ37" s="855"/>
      <c r="AR37" s="855"/>
      <c r="AS37" s="855"/>
      <c r="AT37" s="855"/>
      <c r="AU37" s="855"/>
      <c r="AV37" s="855"/>
      <c r="AW37" s="855"/>
      <c r="AX37" s="855"/>
      <c r="AY37" s="855"/>
      <c r="AZ37" s="856"/>
      <c r="BA37" s="856"/>
      <c r="BB37" s="856"/>
      <c r="BC37" s="856"/>
      <c r="BD37" s="856"/>
      <c r="BE37" s="852"/>
      <c r="BF37" s="852"/>
      <c r="BG37" s="852"/>
      <c r="BH37" s="852"/>
      <c r="BI37" s="853"/>
      <c r="BJ37" s="195"/>
      <c r="BK37" s="195"/>
      <c r="BL37" s="195"/>
      <c r="BM37" s="195"/>
      <c r="BN37" s="195"/>
      <c r="BO37" s="208"/>
      <c r="BP37" s="208"/>
      <c r="BQ37" s="205">
        <v>31</v>
      </c>
      <c r="BR37" s="206"/>
      <c r="BS37" s="857" t="s">
        <v>526</v>
      </c>
      <c r="BT37" s="858"/>
      <c r="BU37" s="858"/>
      <c r="BV37" s="858"/>
      <c r="BW37" s="858"/>
      <c r="BX37" s="858"/>
      <c r="BY37" s="858"/>
      <c r="BZ37" s="858"/>
      <c r="CA37" s="858"/>
      <c r="CB37" s="858"/>
      <c r="CC37" s="858"/>
      <c r="CD37" s="858"/>
      <c r="CE37" s="858"/>
      <c r="CF37" s="858"/>
      <c r="CG37" s="859"/>
      <c r="CH37" s="757">
        <v>2</v>
      </c>
      <c r="CI37" s="758"/>
      <c r="CJ37" s="758"/>
      <c r="CK37" s="758"/>
      <c r="CL37" s="759"/>
      <c r="CM37" s="757">
        <v>1023</v>
      </c>
      <c r="CN37" s="758"/>
      <c r="CO37" s="758"/>
      <c r="CP37" s="758"/>
      <c r="CQ37" s="759"/>
      <c r="CR37" s="757">
        <v>150</v>
      </c>
      <c r="CS37" s="758"/>
      <c r="CT37" s="758"/>
      <c r="CU37" s="758"/>
      <c r="CV37" s="759"/>
      <c r="CW37" s="757"/>
      <c r="CX37" s="758"/>
      <c r="CY37" s="758"/>
      <c r="CZ37" s="758"/>
      <c r="DA37" s="759"/>
      <c r="DB37" s="757"/>
      <c r="DC37" s="758"/>
      <c r="DD37" s="758"/>
      <c r="DE37" s="758"/>
      <c r="DF37" s="759"/>
      <c r="DG37" s="757"/>
      <c r="DH37" s="758"/>
      <c r="DI37" s="758"/>
      <c r="DJ37" s="758"/>
      <c r="DK37" s="759"/>
      <c r="DL37" s="757"/>
      <c r="DM37" s="758"/>
      <c r="DN37" s="758"/>
      <c r="DO37" s="758"/>
      <c r="DP37" s="759"/>
      <c r="DQ37" s="757"/>
      <c r="DR37" s="758"/>
      <c r="DS37" s="758"/>
      <c r="DT37" s="758"/>
      <c r="DU37" s="759"/>
      <c r="DV37" s="760"/>
      <c r="DW37" s="761"/>
      <c r="DX37" s="761"/>
      <c r="DY37" s="761"/>
      <c r="DZ37" s="762"/>
      <c r="EA37" s="189"/>
    </row>
    <row r="38" spans="1:131" s="190" customFormat="1" ht="26.25" customHeight="1" x14ac:dyDescent="0.15">
      <c r="A38" s="209">
        <v>11</v>
      </c>
      <c r="B38" s="731"/>
      <c r="C38" s="732"/>
      <c r="D38" s="732"/>
      <c r="E38" s="732"/>
      <c r="F38" s="732"/>
      <c r="G38" s="732"/>
      <c r="H38" s="732"/>
      <c r="I38" s="732"/>
      <c r="J38" s="732"/>
      <c r="K38" s="732"/>
      <c r="L38" s="732"/>
      <c r="M38" s="732"/>
      <c r="N38" s="732"/>
      <c r="O38" s="732"/>
      <c r="P38" s="733"/>
      <c r="Q38" s="734"/>
      <c r="R38" s="735"/>
      <c r="S38" s="735"/>
      <c r="T38" s="735"/>
      <c r="U38" s="735"/>
      <c r="V38" s="735"/>
      <c r="W38" s="735"/>
      <c r="X38" s="735"/>
      <c r="Y38" s="735"/>
      <c r="Z38" s="735"/>
      <c r="AA38" s="735"/>
      <c r="AB38" s="735"/>
      <c r="AC38" s="735"/>
      <c r="AD38" s="735"/>
      <c r="AE38" s="736"/>
      <c r="AF38" s="850"/>
      <c r="AG38" s="735"/>
      <c r="AH38" s="735"/>
      <c r="AI38" s="735"/>
      <c r="AJ38" s="851"/>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195"/>
      <c r="BK38" s="195"/>
      <c r="BL38" s="195"/>
      <c r="BM38" s="195"/>
      <c r="BN38" s="195"/>
      <c r="BO38" s="208"/>
      <c r="BP38" s="208"/>
      <c r="BQ38" s="205">
        <v>32</v>
      </c>
      <c r="BR38" s="206"/>
      <c r="BS38" s="763" t="s">
        <v>527</v>
      </c>
      <c r="BT38" s="745"/>
      <c r="BU38" s="745"/>
      <c r="BV38" s="745"/>
      <c r="BW38" s="745"/>
      <c r="BX38" s="745"/>
      <c r="BY38" s="745"/>
      <c r="BZ38" s="745"/>
      <c r="CA38" s="745"/>
      <c r="CB38" s="745"/>
      <c r="CC38" s="745"/>
      <c r="CD38" s="745"/>
      <c r="CE38" s="745"/>
      <c r="CF38" s="745"/>
      <c r="CG38" s="746"/>
      <c r="CH38" s="757">
        <v>649</v>
      </c>
      <c r="CI38" s="758"/>
      <c r="CJ38" s="758"/>
      <c r="CK38" s="758"/>
      <c r="CL38" s="759"/>
      <c r="CM38" s="757">
        <v>26953</v>
      </c>
      <c r="CN38" s="758"/>
      <c r="CO38" s="758"/>
      <c r="CP38" s="758"/>
      <c r="CQ38" s="759"/>
      <c r="CR38" s="757">
        <v>2</v>
      </c>
      <c r="CS38" s="758"/>
      <c r="CT38" s="758"/>
      <c r="CU38" s="758"/>
      <c r="CV38" s="759"/>
      <c r="CW38" s="757"/>
      <c r="CX38" s="758"/>
      <c r="CY38" s="758"/>
      <c r="CZ38" s="758"/>
      <c r="DA38" s="759"/>
      <c r="DB38" s="757"/>
      <c r="DC38" s="758"/>
      <c r="DD38" s="758"/>
      <c r="DE38" s="758"/>
      <c r="DF38" s="759"/>
      <c r="DG38" s="757"/>
      <c r="DH38" s="758"/>
      <c r="DI38" s="758"/>
      <c r="DJ38" s="758"/>
      <c r="DK38" s="759"/>
      <c r="DL38" s="757"/>
      <c r="DM38" s="758"/>
      <c r="DN38" s="758"/>
      <c r="DO38" s="758"/>
      <c r="DP38" s="759"/>
      <c r="DQ38" s="757"/>
      <c r="DR38" s="758"/>
      <c r="DS38" s="758"/>
      <c r="DT38" s="758"/>
      <c r="DU38" s="759"/>
      <c r="DV38" s="760"/>
      <c r="DW38" s="761"/>
      <c r="DX38" s="761"/>
      <c r="DY38" s="761"/>
      <c r="DZ38" s="762"/>
      <c r="EA38" s="189"/>
    </row>
    <row r="39" spans="1:131" s="190" customFormat="1" ht="26.25" customHeight="1" x14ac:dyDescent="0.15">
      <c r="A39" s="209">
        <v>12</v>
      </c>
      <c r="B39" s="731"/>
      <c r="C39" s="732"/>
      <c r="D39" s="732"/>
      <c r="E39" s="732"/>
      <c r="F39" s="732"/>
      <c r="G39" s="732"/>
      <c r="H39" s="732"/>
      <c r="I39" s="732"/>
      <c r="J39" s="732"/>
      <c r="K39" s="732"/>
      <c r="L39" s="732"/>
      <c r="M39" s="732"/>
      <c r="N39" s="732"/>
      <c r="O39" s="732"/>
      <c r="P39" s="733"/>
      <c r="Q39" s="734"/>
      <c r="R39" s="735"/>
      <c r="S39" s="735"/>
      <c r="T39" s="735"/>
      <c r="U39" s="735"/>
      <c r="V39" s="735"/>
      <c r="W39" s="735"/>
      <c r="X39" s="735"/>
      <c r="Y39" s="735"/>
      <c r="Z39" s="735"/>
      <c r="AA39" s="735"/>
      <c r="AB39" s="735"/>
      <c r="AC39" s="735"/>
      <c r="AD39" s="735"/>
      <c r="AE39" s="736"/>
      <c r="AF39" s="850"/>
      <c r="AG39" s="735"/>
      <c r="AH39" s="735"/>
      <c r="AI39" s="735"/>
      <c r="AJ39" s="851"/>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195"/>
      <c r="BK39" s="195"/>
      <c r="BL39" s="195"/>
      <c r="BM39" s="195"/>
      <c r="BN39" s="195"/>
      <c r="BO39" s="208"/>
      <c r="BP39" s="208"/>
      <c r="BQ39" s="205">
        <v>33</v>
      </c>
      <c r="BR39" s="206"/>
      <c r="BS39" s="744" t="s">
        <v>528</v>
      </c>
      <c r="BT39" s="745"/>
      <c r="BU39" s="745"/>
      <c r="BV39" s="745"/>
      <c r="BW39" s="745"/>
      <c r="BX39" s="745"/>
      <c r="BY39" s="745"/>
      <c r="BZ39" s="745"/>
      <c r="CA39" s="745"/>
      <c r="CB39" s="745"/>
      <c r="CC39" s="745"/>
      <c r="CD39" s="745"/>
      <c r="CE39" s="745"/>
      <c r="CF39" s="745"/>
      <c r="CG39" s="746"/>
      <c r="CH39" s="757">
        <v>2688</v>
      </c>
      <c r="CI39" s="758"/>
      <c r="CJ39" s="758"/>
      <c r="CK39" s="758"/>
      <c r="CL39" s="759"/>
      <c r="CM39" s="757">
        <v>32776</v>
      </c>
      <c r="CN39" s="758"/>
      <c r="CO39" s="758"/>
      <c r="CP39" s="758"/>
      <c r="CQ39" s="759"/>
      <c r="CR39" s="757">
        <v>1200</v>
      </c>
      <c r="CS39" s="758"/>
      <c r="CT39" s="758"/>
      <c r="CU39" s="758"/>
      <c r="CV39" s="759"/>
      <c r="CW39" s="757"/>
      <c r="CX39" s="758"/>
      <c r="CY39" s="758"/>
      <c r="CZ39" s="758"/>
      <c r="DA39" s="759"/>
      <c r="DB39" s="757"/>
      <c r="DC39" s="758"/>
      <c r="DD39" s="758"/>
      <c r="DE39" s="758"/>
      <c r="DF39" s="759"/>
      <c r="DG39" s="757"/>
      <c r="DH39" s="758"/>
      <c r="DI39" s="758"/>
      <c r="DJ39" s="758"/>
      <c r="DK39" s="759"/>
      <c r="DL39" s="757"/>
      <c r="DM39" s="758"/>
      <c r="DN39" s="758"/>
      <c r="DO39" s="758"/>
      <c r="DP39" s="759"/>
      <c r="DQ39" s="757"/>
      <c r="DR39" s="758"/>
      <c r="DS39" s="758"/>
      <c r="DT39" s="758"/>
      <c r="DU39" s="759"/>
      <c r="DV39" s="760"/>
      <c r="DW39" s="761"/>
      <c r="DX39" s="761"/>
      <c r="DY39" s="761"/>
      <c r="DZ39" s="762"/>
      <c r="EA39" s="189"/>
    </row>
    <row r="40" spans="1:131" s="190" customFormat="1" ht="26.25" customHeight="1" x14ac:dyDescent="0.15">
      <c r="A40" s="204">
        <v>13</v>
      </c>
      <c r="B40" s="731"/>
      <c r="C40" s="732"/>
      <c r="D40" s="732"/>
      <c r="E40" s="732"/>
      <c r="F40" s="732"/>
      <c r="G40" s="732"/>
      <c r="H40" s="732"/>
      <c r="I40" s="732"/>
      <c r="J40" s="732"/>
      <c r="K40" s="732"/>
      <c r="L40" s="732"/>
      <c r="M40" s="732"/>
      <c r="N40" s="732"/>
      <c r="O40" s="732"/>
      <c r="P40" s="733"/>
      <c r="Q40" s="734"/>
      <c r="R40" s="735"/>
      <c r="S40" s="735"/>
      <c r="T40" s="735"/>
      <c r="U40" s="735"/>
      <c r="V40" s="735"/>
      <c r="W40" s="735"/>
      <c r="X40" s="735"/>
      <c r="Y40" s="735"/>
      <c r="Z40" s="735"/>
      <c r="AA40" s="735"/>
      <c r="AB40" s="735"/>
      <c r="AC40" s="735"/>
      <c r="AD40" s="735"/>
      <c r="AE40" s="736"/>
      <c r="AF40" s="850"/>
      <c r="AG40" s="735"/>
      <c r="AH40" s="735"/>
      <c r="AI40" s="735"/>
      <c r="AJ40" s="851"/>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195"/>
      <c r="BK40" s="195"/>
      <c r="BL40" s="195"/>
      <c r="BM40" s="195"/>
      <c r="BN40" s="195"/>
      <c r="BO40" s="208"/>
      <c r="BP40" s="208"/>
      <c r="BQ40" s="205">
        <v>34</v>
      </c>
      <c r="BR40" s="206"/>
      <c r="BS40" s="860" t="s">
        <v>529</v>
      </c>
      <c r="BT40" s="861"/>
      <c r="BU40" s="861"/>
      <c r="BV40" s="861"/>
      <c r="BW40" s="861"/>
      <c r="BX40" s="861"/>
      <c r="BY40" s="861"/>
      <c r="BZ40" s="861"/>
      <c r="CA40" s="861"/>
      <c r="CB40" s="861"/>
      <c r="CC40" s="861"/>
      <c r="CD40" s="861"/>
      <c r="CE40" s="861"/>
      <c r="CF40" s="861"/>
      <c r="CG40" s="862"/>
      <c r="CH40" s="757">
        <v>14</v>
      </c>
      <c r="CI40" s="758"/>
      <c r="CJ40" s="758"/>
      <c r="CK40" s="758"/>
      <c r="CL40" s="759"/>
      <c r="CM40" s="757">
        <v>223</v>
      </c>
      <c r="CN40" s="758"/>
      <c r="CO40" s="758"/>
      <c r="CP40" s="758"/>
      <c r="CQ40" s="759"/>
      <c r="CR40" s="757">
        <v>100</v>
      </c>
      <c r="CS40" s="758"/>
      <c r="CT40" s="758"/>
      <c r="CU40" s="758"/>
      <c r="CV40" s="759"/>
      <c r="CW40" s="757">
        <v>5</v>
      </c>
      <c r="CX40" s="758"/>
      <c r="CY40" s="758"/>
      <c r="CZ40" s="758"/>
      <c r="DA40" s="759"/>
      <c r="DB40" s="757"/>
      <c r="DC40" s="758"/>
      <c r="DD40" s="758"/>
      <c r="DE40" s="758"/>
      <c r="DF40" s="759"/>
      <c r="DG40" s="757"/>
      <c r="DH40" s="758"/>
      <c r="DI40" s="758"/>
      <c r="DJ40" s="758"/>
      <c r="DK40" s="759"/>
      <c r="DL40" s="757"/>
      <c r="DM40" s="758"/>
      <c r="DN40" s="758"/>
      <c r="DO40" s="758"/>
      <c r="DP40" s="759"/>
      <c r="DQ40" s="757"/>
      <c r="DR40" s="758"/>
      <c r="DS40" s="758"/>
      <c r="DT40" s="758"/>
      <c r="DU40" s="759"/>
      <c r="DV40" s="760"/>
      <c r="DW40" s="761"/>
      <c r="DX40" s="761"/>
      <c r="DY40" s="761"/>
      <c r="DZ40" s="762"/>
      <c r="EA40" s="189"/>
    </row>
    <row r="41" spans="1:131" s="190" customFormat="1" ht="26.25" customHeight="1" x14ac:dyDescent="0.15">
      <c r="A41" s="204">
        <v>14</v>
      </c>
      <c r="B41" s="731"/>
      <c r="C41" s="732"/>
      <c r="D41" s="732"/>
      <c r="E41" s="732"/>
      <c r="F41" s="732"/>
      <c r="G41" s="732"/>
      <c r="H41" s="732"/>
      <c r="I41" s="732"/>
      <c r="J41" s="732"/>
      <c r="K41" s="732"/>
      <c r="L41" s="732"/>
      <c r="M41" s="732"/>
      <c r="N41" s="732"/>
      <c r="O41" s="732"/>
      <c r="P41" s="733"/>
      <c r="Q41" s="734"/>
      <c r="R41" s="735"/>
      <c r="S41" s="735"/>
      <c r="T41" s="735"/>
      <c r="U41" s="735"/>
      <c r="V41" s="735"/>
      <c r="W41" s="735"/>
      <c r="X41" s="735"/>
      <c r="Y41" s="735"/>
      <c r="Z41" s="735"/>
      <c r="AA41" s="735"/>
      <c r="AB41" s="735"/>
      <c r="AC41" s="735"/>
      <c r="AD41" s="735"/>
      <c r="AE41" s="736"/>
      <c r="AF41" s="850"/>
      <c r="AG41" s="735"/>
      <c r="AH41" s="735"/>
      <c r="AI41" s="735"/>
      <c r="AJ41" s="851"/>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195"/>
      <c r="BK41" s="195"/>
      <c r="BL41" s="195"/>
      <c r="BM41" s="195"/>
      <c r="BN41" s="195"/>
      <c r="BO41" s="208"/>
      <c r="BP41" s="208"/>
      <c r="BQ41" s="205">
        <v>35</v>
      </c>
      <c r="BR41" s="206"/>
      <c r="BS41" s="860"/>
      <c r="BT41" s="861"/>
      <c r="BU41" s="861"/>
      <c r="BV41" s="861"/>
      <c r="BW41" s="861"/>
      <c r="BX41" s="861"/>
      <c r="BY41" s="861"/>
      <c r="BZ41" s="861"/>
      <c r="CA41" s="861"/>
      <c r="CB41" s="861"/>
      <c r="CC41" s="861"/>
      <c r="CD41" s="861"/>
      <c r="CE41" s="861"/>
      <c r="CF41" s="861"/>
      <c r="CG41" s="862"/>
      <c r="CH41" s="757"/>
      <c r="CI41" s="758"/>
      <c r="CJ41" s="758"/>
      <c r="CK41" s="758"/>
      <c r="CL41" s="759"/>
      <c r="CM41" s="757"/>
      <c r="CN41" s="758"/>
      <c r="CO41" s="758"/>
      <c r="CP41" s="758"/>
      <c r="CQ41" s="759"/>
      <c r="CR41" s="757"/>
      <c r="CS41" s="758"/>
      <c r="CT41" s="758"/>
      <c r="CU41" s="758"/>
      <c r="CV41" s="759"/>
      <c r="CW41" s="757"/>
      <c r="CX41" s="758"/>
      <c r="CY41" s="758"/>
      <c r="CZ41" s="758"/>
      <c r="DA41" s="759"/>
      <c r="DB41" s="757"/>
      <c r="DC41" s="758"/>
      <c r="DD41" s="758"/>
      <c r="DE41" s="758"/>
      <c r="DF41" s="759"/>
      <c r="DG41" s="757"/>
      <c r="DH41" s="758"/>
      <c r="DI41" s="758"/>
      <c r="DJ41" s="758"/>
      <c r="DK41" s="759"/>
      <c r="DL41" s="757"/>
      <c r="DM41" s="758"/>
      <c r="DN41" s="758"/>
      <c r="DO41" s="758"/>
      <c r="DP41" s="759"/>
      <c r="DQ41" s="757"/>
      <c r="DR41" s="758"/>
      <c r="DS41" s="758"/>
      <c r="DT41" s="758"/>
      <c r="DU41" s="759"/>
      <c r="DV41" s="760"/>
      <c r="DW41" s="761"/>
      <c r="DX41" s="761"/>
      <c r="DY41" s="761"/>
      <c r="DZ41" s="762"/>
      <c r="EA41" s="189"/>
    </row>
    <row r="42" spans="1:131" s="190" customFormat="1" ht="26.25" customHeight="1" x14ac:dyDescent="0.15">
      <c r="A42" s="204">
        <v>15</v>
      </c>
      <c r="B42" s="731"/>
      <c r="C42" s="732"/>
      <c r="D42" s="732"/>
      <c r="E42" s="732"/>
      <c r="F42" s="732"/>
      <c r="G42" s="732"/>
      <c r="H42" s="732"/>
      <c r="I42" s="732"/>
      <c r="J42" s="732"/>
      <c r="K42" s="732"/>
      <c r="L42" s="732"/>
      <c r="M42" s="732"/>
      <c r="N42" s="732"/>
      <c r="O42" s="732"/>
      <c r="P42" s="733"/>
      <c r="Q42" s="734"/>
      <c r="R42" s="735"/>
      <c r="S42" s="735"/>
      <c r="T42" s="735"/>
      <c r="U42" s="735"/>
      <c r="V42" s="735"/>
      <c r="W42" s="735"/>
      <c r="X42" s="735"/>
      <c r="Y42" s="735"/>
      <c r="Z42" s="735"/>
      <c r="AA42" s="735"/>
      <c r="AB42" s="735"/>
      <c r="AC42" s="735"/>
      <c r="AD42" s="735"/>
      <c r="AE42" s="736"/>
      <c r="AF42" s="850"/>
      <c r="AG42" s="735"/>
      <c r="AH42" s="735"/>
      <c r="AI42" s="735"/>
      <c r="AJ42" s="851"/>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195"/>
      <c r="BK42" s="195"/>
      <c r="BL42" s="195"/>
      <c r="BM42" s="195"/>
      <c r="BN42" s="195"/>
      <c r="BO42" s="208"/>
      <c r="BP42" s="208"/>
      <c r="BQ42" s="205">
        <v>36</v>
      </c>
      <c r="BR42" s="206"/>
      <c r="BS42" s="860"/>
      <c r="BT42" s="861"/>
      <c r="BU42" s="861"/>
      <c r="BV42" s="861"/>
      <c r="BW42" s="861"/>
      <c r="BX42" s="861"/>
      <c r="BY42" s="861"/>
      <c r="BZ42" s="861"/>
      <c r="CA42" s="861"/>
      <c r="CB42" s="861"/>
      <c r="CC42" s="861"/>
      <c r="CD42" s="861"/>
      <c r="CE42" s="861"/>
      <c r="CF42" s="861"/>
      <c r="CG42" s="862"/>
      <c r="CH42" s="757"/>
      <c r="CI42" s="758"/>
      <c r="CJ42" s="758"/>
      <c r="CK42" s="758"/>
      <c r="CL42" s="759"/>
      <c r="CM42" s="757"/>
      <c r="CN42" s="758"/>
      <c r="CO42" s="758"/>
      <c r="CP42" s="758"/>
      <c r="CQ42" s="759"/>
      <c r="CR42" s="757"/>
      <c r="CS42" s="758"/>
      <c r="CT42" s="758"/>
      <c r="CU42" s="758"/>
      <c r="CV42" s="759"/>
      <c r="CW42" s="757"/>
      <c r="CX42" s="758"/>
      <c r="CY42" s="758"/>
      <c r="CZ42" s="758"/>
      <c r="DA42" s="759"/>
      <c r="DB42" s="757"/>
      <c r="DC42" s="758"/>
      <c r="DD42" s="758"/>
      <c r="DE42" s="758"/>
      <c r="DF42" s="759"/>
      <c r="DG42" s="757"/>
      <c r="DH42" s="758"/>
      <c r="DI42" s="758"/>
      <c r="DJ42" s="758"/>
      <c r="DK42" s="759"/>
      <c r="DL42" s="757"/>
      <c r="DM42" s="758"/>
      <c r="DN42" s="758"/>
      <c r="DO42" s="758"/>
      <c r="DP42" s="759"/>
      <c r="DQ42" s="757"/>
      <c r="DR42" s="758"/>
      <c r="DS42" s="758"/>
      <c r="DT42" s="758"/>
      <c r="DU42" s="759"/>
      <c r="DV42" s="760"/>
      <c r="DW42" s="761"/>
      <c r="DX42" s="761"/>
      <c r="DY42" s="761"/>
      <c r="DZ42" s="762"/>
      <c r="EA42" s="189"/>
    </row>
    <row r="43" spans="1:131" s="190" customFormat="1" ht="26.25" customHeight="1" x14ac:dyDescent="0.15">
      <c r="A43" s="204">
        <v>16</v>
      </c>
      <c r="B43" s="731"/>
      <c r="C43" s="732"/>
      <c r="D43" s="732"/>
      <c r="E43" s="732"/>
      <c r="F43" s="732"/>
      <c r="G43" s="732"/>
      <c r="H43" s="732"/>
      <c r="I43" s="732"/>
      <c r="J43" s="732"/>
      <c r="K43" s="732"/>
      <c r="L43" s="732"/>
      <c r="M43" s="732"/>
      <c r="N43" s="732"/>
      <c r="O43" s="732"/>
      <c r="P43" s="733"/>
      <c r="Q43" s="734"/>
      <c r="R43" s="735"/>
      <c r="S43" s="735"/>
      <c r="T43" s="735"/>
      <c r="U43" s="735"/>
      <c r="V43" s="735"/>
      <c r="W43" s="735"/>
      <c r="X43" s="735"/>
      <c r="Y43" s="735"/>
      <c r="Z43" s="735"/>
      <c r="AA43" s="735"/>
      <c r="AB43" s="735"/>
      <c r="AC43" s="735"/>
      <c r="AD43" s="735"/>
      <c r="AE43" s="736"/>
      <c r="AF43" s="850"/>
      <c r="AG43" s="735"/>
      <c r="AH43" s="735"/>
      <c r="AI43" s="735"/>
      <c r="AJ43" s="851"/>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195"/>
      <c r="BK43" s="195"/>
      <c r="BL43" s="195"/>
      <c r="BM43" s="195"/>
      <c r="BN43" s="195"/>
      <c r="BO43" s="208"/>
      <c r="BP43" s="208"/>
      <c r="BQ43" s="205">
        <v>37</v>
      </c>
      <c r="BR43" s="206"/>
      <c r="BS43" s="860"/>
      <c r="BT43" s="861"/>
      <c r="BU43" s="861"/>
      <c r="BV43" s="861"/>
      <c r="BW43" s="861"/>
      <c r="BX43" s="861"/>
      <c r="BY43" s="861"/>
      <c r="BZ43" s="861"/>
      <c r="CA43" s="861"/>
      <c r="CB43" s="861"/>
      <c r="CC43" s="861"/>
      <c r="CD43" s="861"/>
      <c r="CE43" s="861"/>
      <c r="CF43" s="861"/>
      <c r="CG43" s="862"/>
      <c r="CH43" s="757"/>
      <c r="CI43" s="758"/>
      <c r="CJ43" s="758"/>
      <c r="CK43" s="758"/>
      <c r="CL43" s="759"/>
      <c r="CM43" s="757"/>
      <c r="CN43" s="758"/>
      <c r="CO43" s="758"/>
      <c r="CP43" s="758"/>
      <c r="CQ43" s="759"/>
      <c r="CR43" s="757"/>
      <c r="CS43" s="758"/>
      <c r="CT43" s="758"/>
      <c r="CU43" s="758"/>
      <c r="CV43" s="759"/>
      <c r="CW43" s="757"/>
      <c r="CX43" s="758"/>
      <c r="CY43" s="758"/>
      <c r="CZ43" s="758"/>
      <c r="DA43" s="759"/>
      <c r="DB43" s="757"/>
      <c r="DC43" s="758"/>
      <c r="DD43" s="758"/>
      <c r="DE43" s="758"/>
      <c r="DF43" s="759"/>
      <c r="DG43" s="757"/>
      <c r="DH43" s="758"/>
      <c r="DI43" s="758"/>
      <c r="DJ43" s="758"/>
      <c r="DK43" s="759"/>
      <c r="DL43" s="757"/>
      <c r="DM43" s="758"/>
      <c r="DN43" s="758"/>
      <c r="DO43" s="758"/>
      <c r="DP43" s="759"/>
      <c r="DQ43" s="757"/>
      <c r="DR43" s="758"/>
      <c r="DS43" s="758"/>
      <c r="DT43" s="758"/>
      <c r="DU43" s="759"/>
      <c r="DV43" s="760"/>
      <c r="DW43" s="761"/>
      <c r="DX43" s="761"/>
      <c r="DY43" s="761"/>
      <c r="DZ43" s="762"/>
      <c r="EA43" s="189"/>
    </row>
    <row r="44" spans="1:131" s="190" customFormat="1" ht="26.25" customHeight="1" x14ac:dyDescent="0.15">
      <c r="A44" s="204">
        <v>17</v>
      </c>
      <c r="B44" s="731"/>
      <c r="C44" s="732"/>
      <c r="D44" s="732"/>
      <c r="E44" s="732"/>
      <c r="F44" s="732"/>
      <c r="G44" s="732"/>
      <c r="H44" s="732"/>
      <c r="I44" s="732"/>
      <c r="J44" s="732"/>
      <c r="K44" s="732"/>
      <c r="L44" s="732"/>
      <c r="M44" s="732"/>
      <c r="N44" s="732"/>
      <c r="O44" s="732"/>
      <c r="P44" s="733"/>
      <c r="Q44" s="734"/>
      <c r="R44" s="735"/>
      <c r="S44" s="735"/>
      <c r="T44" s="735"/>
      <c r="U44" s="735"/>
      <c r="V44" s="735"/>
      <c r="W44" s="735"/>
      <c r="X44" s="735"/>
      <c r="Y44" s="735"/>
      <c r="Z44" s="735"/>
      <c r="AA44" s="735"/>
      <c r="AB44" s="735"/>
      <c r="AC44" s="735"/>
      <c r="AD44" s="735"/>
      <c r="AE44" s="736"/>
      <c r="AF44" s="850"/>
      <c r="AG44" s="735"/>
      <c r="AH44" s="735"/>
      <c r="AI44" s="735"/>
      <c r="AJ44" s="851"/>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195"/>
      <c r="BK44" s="195"/>
      <c r="BL44" s="195"/>
      <c r="BM44" s="195"/>
      <c r="BN44" s="195"/>
      <c r="BO44" s="208"/>
      <c r="BP44" s="208"/>
      <c r="BQ44" s="205">
        <v>38</v>
      </c>
      <c r="BR44" s="206"/>
      <c r="BS44" s="860"/>
      <c r="BT44" s="861"/>
      <c r="BU44" s="861"/>
      <c r="BV44" s="861"/>
      <c r="BW44" s="861"/>
      <c r="BX44" s="861"/>
      <c r="BY44" s="861"/>
      <c r="BZ44" s="861"/>
      <c r="CA44" s="861"/>
      <c r="CB44" s="861"/>
      <c r="CC44" s="861"/>
      <c r="CD44" s="861"/>
      <c r="CE44" s="861"/>
      <c r="CF44" s="861"/>
      <c r="CG44" s="862"/>
      <c r="CH44" s="757"/>
      <c r="CI44" s="758"/>
      <c r="CJ44" s="758"/>
      <c r="CK44" s="758"/>
      <c r="CL44" s="759"/>
      <c r="CM44" s="757"/>
      <c r="CN44" s="758"/>
      <c r="CO44" s="758"/>
      <c r="CP44" s="758"/>
      <c r="CQ44" s="759"/>
      <c r="CR44" s="757"/>
      <c r="CS44" s="758"/>
      <c r="CT44" s="758"/>
      <c r="CU44" s="758"/>
      <c r="CV44" s="759"/>
      <c r="CW44" s="757"/>
      <c r="CX44" s="758"/>
      <c r="CY44" s="758"/>
      <c r="CZ44" s="758"/>
      <c r="DA44" s="759"/>
      <c r="DB44" s="757"/>
      <c r="DC44" s="758"/>
      <c r="DD44" s="758"/>
      <c r="DE44" s="758"/>
      <c r="DF44" s="759"/>
      <c r="DG44" s="757"/>
      <c r="DH44" s="758"/>
      <c r="DI44" s="758"/>
      <c r="DJ44" s="758"/>
      <c r="DK44" s="759"/>
      <c r="DL44" s="757"/>
      <c r="DM44" s="758"/>
      <c r="DN44" s="758"/>
      <c r="DO44" s="758"/>
      <c r="DP44" s="759"/>
      <c r="DQ44" s="757"/>
      <c r="DR44" s="758"/>
      <c r="DS44" s="758"/>
      <c r="DT44" s="758"/>
      <c r="DU44" s="759"/>
      <c r="DV44" s="760"/>
      <c r="DW44" s="761"/>
      <c r="DX44" s="761"/>
      <c r="DY44" s="761"/>
      <c r="DZ44" s="762"/>
      <c r="EA44" s="189"/>
    </row>
    <row r="45" spans="1:131" s="190" customFormat="1" ht="26.25" customHeight="1" x14ac:dyDescent="0.15">
      <c r="A45" s="204">
        <v>18</v>
      </c>
      <c r="B45" s="731"/>
      <c r="C45" s="732"/>
      <c r="D45" s="732"/>
      <c r="E45" s="732"/>
      <c r="F45" s="732"/>
      <c r="G45" s="732"/>
      <c r="H45" s="732"/>
      <c r="I45" s="732"/>
      <c r="J45" s="732"/>
      <c r="K45" s="732"/>
      <c r="L45" s="732"/>
      <c r="M45" s="732"/>
      <c r="N45" s="732"/>
      <c r="O45" s="732"/>
      <c r="P45" s="733"/>
      <c r="Q45" s="734"/>
      <c r="R45" s="735"/>
      <c r="S45" s="735"/>
      <c r="T45" s="735"/>
      <c r="U45" s="735"/>
      <c r="V45" s="735"/>
      <c r="W45" s="735"/>
      <c r="X45" s="735"/>
      <c r="Y45" s="735"/>
      <c r="Z45" s="735"/>
      <c r="AA45" s="735"/>
      <c r="AB45" s="735"/>
      <c r="AC45" s="735"/>
      <c r="AD45" s="735"/>
      <c r="AE45" s="736"/>
      <c r="AF45" s="850"/>
      <c r="AG45" s="735"/>
      <c r="AH45" s="735"/>
      <c r="AI45" s="735"/>
      <c r="AJ45" s="851"/>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195"/>
      <c r="BK45" s="195"/>
      <c r="BL45" s="195"/>
      <c r="BM45" s="195"/>
      <c r="BN45" s="195"/>
      <c r="BO45" s="208"/>
      <c r="BP45" s="208"/>
      <c r="BQ45" s="205">
        <v>39</v>
      </c>
      <c r="BR45" s="206"/>
      <c r="BS45" s="860"/>
      <c r="BT45" s="861"/>
      <c r="BU45" s="861"/>
      <c r="BV45" s="861"/>
      <c r="BW45" s="861"/>
      <c r="BX45" s="861"/>
      <c r="BY45" s="861"/>
      <c r="BZ45" s="861"/>
      <c r="CA45" s="861"/>
      <c r="CB45" s="861"/>
      <c r="CC45" s="861"/>
      <c r="CD45" s="861"/>
      <c r="CE45" s="861"/>
      <c r="CF45" s="861"/>
      <c r="CG45" s="862"/>
      <c r="CH45" s="757"/>
      <c r="CI45" s="758"/>
      <c r="CJ45" s="758"/>
      <c r="CK45" s="758"/>
      <c r="CL45" s="759"/>
      <c r="CM45" s="757"/>
      <c r="CN45" s="758"/>
      <c r="CO45" s="758"/>
      <c r="CP45" s="758"/>
      <c r="CQ45" s="759"/>
      <c r="CR45" s="757"/>
      <c r="CS45" s="758"/>
      <c r="CT45" s="758"/>
      <c r="CU45" s="758"/>
      <c r="CV45" s="759"/>
      <c r="CW45" s="757"/>
      <c r="CX45" s="758"/>
      <c r="CY45" s="758"/>
      <c r="CZ45" s="758"/>
      <c r="DA45" s="759"/>
      <c r="DB45" s="757"/>
      <c r="DC45" s="758"/>
      <c r="DD45" s="758"/>
      <c r="DE45" s="758"/>
      <c r="DF45" s="759"/>
      <c r="DG45" s="757"/>
      <c r="DH45" s="758"/>
      <c r="DI45" s="758"/>
      <c r="DJ45" s="758"/>
      <c r="DK45" s="759"/>
      <c r="DL45" s="757"/>
      <c r="DM45" s="758"/>
      <c r="DN45" s="758"/>
      <c r="DO45" s="758"/>
      <c r="DP45" s="759"/>
      <c r="DQ45" s="757"/>
      <c r="DR45" s="758"/>
      <c r="DS45" s="758"/>
      <c r="DT45" s="758"/>
      <c r="DU45" s="759"/>
      <c r="DV45" s="760"/>
      <c r="DW45" s="761"/>
      <c r="DX45" s="761"/>
      <c r="DY45" s="761"/>
      <c r="DZ45" s="762"/>
      <c r="EA45" s="189"/>
    </row>
    <row r="46" spans="1:131" s="190" customFormat="1" ht="26.25" customHeight="1" x14ac:dyDescent="0.15">
      <c r="A46" s="204">
        <v>19</v>
      </c>
      <c r="B46" s="731"/>
      <c r="C46" s="732"/>
      <c r="D46" s="732"/>
      <c r="E46" s="732"/>
      <c r="F46" s="732"/>
      <c r="G46" s="732"/>
      <c r="H46" s="732"/>
      <c r="I46" s="732"/>
      <c r="J46" s="732"/>
      <c r="K46" s="732"/>
      <c r="L46" s="732"/>
      <c r="M46" s="732"/>
      <c r="N46" s="732"/>
      <c r="O46" s="732"/>
      <c r="P46" s="733"/>
      <c r="Q46" s="734"/>
      <c r="R46" s="735"/>
      <c r="S46" s="735"/>
      <c r="T46" s="735"/>
      <c r="U46" s="735"/>
      <c r="V46" s="735"/>
      <c r="W46" s="735"/>
      <c r="X46" s="735"/>
      <c r="Y46" s="735"/>
      <c r="Z46" s="735"/>
      <c r="AA46" s="735"/>
      <c r="AB46" s="735"/>
      <c r="AC46" s="735"/>
      <c r="AD46" s="735"/>
      <c r="AE46" s="736"/>
      <c r="AF46" s="850"/>
      <c r="AG46" s="735"/>
      <c r="AH46" s="735"/>
      <c r="AI46" s="735"/>
      <c r="AJ46" s="851"/>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195"/>
      <c r="BK46" s="195"/>
      <c r="BL46" s="195"/>
      <c r="BM46" s="195"/>
      <c r="BN46" s="195"/>
      <c r="BO46" s="208"/>
      <c r="BP46" s="208"/>
      <c r="BQ46" s="205">
        <v>40</v>
      </c>
      <c r="BR46" s="206"/>
      <c r="BS46" s="860"/>
      <c r="BT46" s="861"/>
      <c r="BU46" s="861"/>
      <c r="BV46" s="861"/>
      <c r="BW46" s="861"/>
      <c r="BX46" s="861"/>
      <c r="BY46" s="861"/>
      <c r="BZ46" s="861"/>
      <c r="CA46" s="861"/>
      <c r="CB46" s="861"/>
      <c r="CC46" s="861"/>
      <c r="CD46" s="861"/>
      <c r="CE46" s="861"/>
      <c r="CF46" s="861"/>
      <c r="CG46" s="862"/>
      <c r="CH46" s="757"/>
      <c r="CI46" s="758"/>
      <c r="CJ46" s="758"/>
      <c r="CK46" s="758"/>
      <c r="CL46" s="759"/>
      <c r="CM46" s="757"/>
      <c r="CN46" s="758"/>
      <c r="CO46" s="758"/>
      <c r="CP46" s="758"/>
      <c r="CQ46" s="759"/>
      <c r="CR46" s="757"/>
      <c r="CS46" s="758"/>
      <c r="CT46" s="758"/>
      <c r="CU46" s="758"/>
      <c r="CV46" s="759"/>
      <c r="CW46" s="757"/>
      <c r="CX46" s="758"/>
      <c r="CY46" s="758"/>
      <c r="CZ46" s="758"/>
      <c r="DA46" s="759"/>
      <c r="DB46" s="757"/>
      <c r="DC46" s="758"/>
      <c r="DD46" s="758"/>
      <c r="DE46" s="758"/>
      <c r="DF46" s="759"/>
      <c r="DG46" s="757"/>
      <c r="DH46" s="758"/>
      <c r="DI46" s="758"/>
      <c r="DJ46" s="758"/>
      <c r="DK46" s="759"/>
      <c r="DL46" s="757"/>
      <c r="DM46" s="758"/>
      <c r="DN46" s="758"/>
      <c r="DO46" s="758"/>
      <c r="DP46" s="759"/>
      <c r="DQ46" s="757"/>
      <c r="DR46" s="758"/>
      <c r="DS46" s="758"/>
      <c r="DT46" s="758"/>
      <c r="DU46" s="759"/>
      <c r="DV46" s="760"/>
      <c r="DW46" s="761"/>
      <c r="DX46" s="761"/>
      <c r="DY46" s="761"/>
      <c r="DZ46" s="762"/>
      <c r="EA46" s="189"/>
    </row>
    <row r="47" spans="1:131" s="190" customFormat="1" ht="26.25" customHeight="1" x14ac:dyDescent="0.15">
      <c r="A47" s="204">
        <v>20</v>
      </c>
      <c r="B47" s="731"/>
      <c r="C47" s="732"/>
      <c r="D47" s="732"/>
      <c r="E47" s="732"/>
      <c r="F47" s="732"/>
      <c r="G47" s="732"/>
      <c r="H47" s="732"/>
      <c r="I47" s="732"/>
      <c r="J47" s="732"/>
      <c r="K47" s="732"/>
      <c r="L47" s="732"/>
      <c r="M47" s="732"/>
      <c r="N47" s="732"/>
      <c r="O47" s="732"/>
      <c r="P47" s="733"/>
      <c r="Q47" s="734"/>
      <c r="R47" s="735"/>
      <c r="S47" s="735"/>
      <c r="T47" s="735"/>
      <c r="U47" s="735"/>
      <c r="V47" s="735"/>
      <c r="W47" s="735"/>
      <c r="X47" s="735"/>
      <c r="Y47" s="735"/>
      <c r="Z47" s="735"/>
      <c r="AA47" s="735"/>
      <c r="AB47" s="735"/>
      <c r="AC47" s="735"/>
      <c r="AD47" s="735"/>
      <c r="AE47" s="736"/>
      <c r="AF47" s="850"/>
      <c r="AG47" s="735"/>
      <c r="AH47" s="735"/>
      <c r="AI47" s="735"/>
      <c r="AJ47" s="851"/>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195"/>
      <c r="BK47" s="195"/>
      <c r="BL47" s="195"/>
      <c r="BM47" s="195"/>
      <c r="BN47" s="195"/>
      <c r="BO47" s="208"/>
      <c r="BP47" s="208"/>
      <c r="BQ47" s="205">
        <v>41</v>
      </c>
      <c r="BR47" s="206"/>
      <c r="BS47" s="860"/>
      <c r="BT47" s="861"/>
      <c r="BU47" s="861"/>
      <c r="BV47" s="861"/>
      <c r="BW47" s="861"/>
      <c r="BX47" s="861"/>
      <c r="BY47" s="861"/>
      <c r="BZ47" s="861"/>
      <c r="CA47" s="861"/>
      <c r="CB47" s="861"/>
      <c r="CC47" s="861"/>
      <c r="CD47" s="861"/>
      <c r="CE47" s="861"/>
      <c r="CF47" s="861"/>
      <c r="CG47" s="862"/>
      <c r="CH47" s="757"/>
      <c r="CI47" s="758"/>
      <c r="CJ47" s="758"/>
      <c r="CK47" s="758"/>
      <c r="CL47" s="759"/>
      <c r="CM47" s="757"/>
      <c r="CN47" s="758"/>
      <c r="CO47" s="758"/>
      <c r="CP47" s="758"/>
      <c r="CQ47" s="759"/>
      <c r="CR47" s="757"/>
      <c r="CS47" s="758"/>
      <c r="CT47" s="758"/>
      <c r="CU47" s="758"/>
      <c r="CV47" s="759"/>
      <c r="CW47" s="757"/>
      <c r="CX47" s="758"/>
      <c r="CY47" s="758"/>
      <c r="CZ47" s="758"/>
      <c r="DA47" s="759"/>
      <c r="DB47" s="757"/>
      <c r="DC47" s="758"/>
      <c r="DD47" s="758"/>
      <c r="DE47" s="758"/>
      <c r="DF47" s="759"/>
      <c r="DG47" s="757"/>
      <c r="DH47" s="758"/>
      <c r="DI47" s="758"/>
      <c r="DJ47" s="758"/>
      <c r="DK47" s="759"/>
      <c r="DL47" s="757"/>
      <c r="DM47" s="758"/>
      <c r="DN47" s="758"/>
      <c r="DO47" s="758"/>
      <c r="DP47" s="759"/>
      <c r="DQ47" s="757"/>
      <c r="DR47" s="758"/>
      <c r="DS47" s="758"/>
      <c r="DT47" s="758"/>
      <c r="DU47" s="759"/>
      <c r="DV47" s="760"/>
      <c r="DW47" s="761"/>
      <c r="DX47" s="761"/>
      <c r="DY47" s="761"/>
      <c r="DZ47" s="762"/>
      <c r="EA47" s="189"/>
    </row>
    <row r="48" spans="1:131" s="190" customFormat="1" ht="26.25" customHeight="1" x14ac:dyDescent="0.15">
      <c r="A48" s="204">
        <v>21</v>
      </c>
      <c r="B48" s="731"/>
      <c r="C48" s="732"/>
      <c r="D48" s="732"/>
      <c r="E48" s="732"/>
      <c r="F48" s="732"/>
      <c r="G48" s="732"/>
      <c r="H48" s="732"/>
      <c r="I48" s="732"/>
      <c r="J48" s="732"/>
      <c r="K48" s="732"/>
      <c r="L48" s="732"/>
      <c r="M48" s="732"/>
      <c r="N48" s="732"/>
      <c r="O48" s="732"/>
      <c r="P48" s="733"/>
      <c r="Q48" s="734"/>
      <c r="R48" s="735"/>
      <c r="S48" s="735"/>
      <c r="T48" s="735"/>
      <c r="U48" s="735"/>
      <c r="V48" s="735"/>
      <c r="W48" s="735"/>
      <c r="X48" s="735"/>
      <c r="Y48" s="735"/>
      <c r="Z48" s="735"/>
      <c r="AA48" s="735"/>
      <c r="AB48" s="735"/>
      <c r="AC48" s="735"/>
      <c r="AD48" s="735"/>
      <c r="AE48" s="736"/>
      <c r="AF48" s="850"/>
      <c r="AG48" s="735"/>
      <c r="AH48" s="735"/>
      <c r="AI48" s="735"/>
      <c r="AJ48" s="851"/>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195"/>
      <c r="BK48" s="195"/>
      <c r="BL48" s="195"/>
      <c r="BM48" s="195"/>
      <c r="BN48" s="195"/>
      <c r="BO48" s="208"/>
      <c r="BP48" s="208"/>
      <c r="BQ48" s="205">
        <v>42</v>
      </c>
      <c r="BR48" s="206"/>
      <c r="BS48" s="860"/>
      <c r="BT48" s="861"/>
      <c r="BU48" s="861"/>
      <c r="BV48" s="861"/>
      <c r="BW48" s="861"/>
      <c r="BX48" s="861"/>
      <c r="BY48" s="861"/>
      <c r="BZ48" s="861"/>
      <c r="CA48" s="861"/>
      <c r="CB48" s="861"/>
      <c r="CC48" s="861"/>
      <c r="CD48" s="861"/>
      <c r="CE48" s="861"/>
      <c r="CF48" s="861"/>
      <c r="CG48" s="862"/>
      <c r="CH48" s="757"/>
      <c r="CI48" s="758"/>
      <c r="CJ48" s="758"/>
      <c r="CK48" s="758"/>
      <c r="CL48" s="759"/>
      <c r="CM48" s="757"/>
      <c r="CN48" s="758"/>
      <c r="CO48" s="758"/>
      <c r="CP48" s="758"/>
      <c r="CQ48" s="759"/>
      <c r="CR48" s="757"/>
      <c r="CS48" s="758"/>
      <c r="CT48" s="758"/>
      <c r="CU48" s="758"/>
      <c r="CV48" s="759"/>
      <c r="CW48" s="757"/>
      <c r="CX48" s="758"/>
      <c r="CY48" s="758"/>
      <c r="CZ48" s="758"/>
      <c r="DA48" s="759"/>
      <c r="DB48" s="757"/>
      <c r="DC48" s="758"/>
      <c r="DD48" s="758"/>
      <c r="DE48" s="758"/>
      <c r="DF48" s="759"/>
      <c r="DG48" s="757"/>
      <c r="DH48" s="758"/>
      <c r="DI48" s="758"/>
      <c r="DJ48" s="758"/>
      <c r="DK48" s="759"/>
      <c r="DL48" s="757"/>
      <c r="DM48" s="758"/>
      <c r="DN48" s="758"/>
      <c r="DO48" s="758"/>
      <c r="DP48" s="759"/>
      <c r="DQ48" s="757"/>
      <c r="DR48" s="758"/>
      <c r="DS48" s="758"/>
      <c r="DT48" s="758"/>
      <c r="DU48" s="759"/>
      <c r="DV48" s="760"/>
      <c r="DW48" s="761"/>
      <c r="DX48" s="761"/>
      <c r="DY48" s="761"/>
      <c r="DZ48" s="762"/>
      <c r="EA48" s="189"/>
    </row>
    <row r="49" spans="1:131" s="190" customFormat="1" ht="26.25" customHeight="1" x14ac:dyDescent="0.15">
      <c r="A49" s="204">
        <v>22</v>
      </c>
      <c r="B49" s="731"/>
      <c r="C49" s="732"/>
      <c r="D49" s="732"/>
      <c r="E49" s="732"/>
      <c r="F49" s="732"/>
      <c r="G49" s="732"/>
      <c r="H49" s="732"/>
      <c r="I49" s="732"/>
      <c r="J49" s="732"/>
      <c r="K49" s="732"/>
      <c r="L49" s="732"/>
      <c r="M49" s="732"/>
      <c r="N49" s="732"/>
      <c r="O49" s="732"/>
      <c r="P49" s="733"/>
      <c r="Q49" s="734"/>
      <c r="R49" s="735"/>
      <c r="S49" s="735"/>
      <c r="T49" s="735"/>
      <c r="U49" s="735"/>
      <c r="V49" s="735"/>
      <c r="W49" s="735"/>
      <c r="X49" s="735"/>
      <c r="Y49" s="735"/>
      <c r="Z49" s="735"/>
      <c r="AA49" s="735"/>
      <c r="AB49" s="735"/>
      <c r="AC49" s="735"/>
      <c r="AD49" s="735"/>
      <c r="AE49" s="736"/>
      <c r="AF49" s="850"/>
      <c r="AG49" s="735"/>
      <c r="AH49" s="735"/>
      <c r="AI49" s="735"/>
      <c r="AJ49" s="851"/>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195"/>
      <c r="BK49" s="195"/>
      <c r="BL49" s="195"/>
      <c r="BM49" s="195"/>
      <c r="BN49" s="195"/>
      <c r="BO49" s="208"/>
      <c r="BP49" s="208"/>
      <c r="BQ49" s="205">
        <v>43</v>
      </c>
      <c r="BR49" s="206"/>
      <c r="BS49" s="860"/>
      <c r="BT49" s="861"/>
      <c r="BU49" s="861"/>
      <c r="BV49" s="861"/>
      <c r="BW49" s="861"/>
      <c r="BX49" s="861"/>
      <c r="BY49" s="861"/>
      <c r="BZ49" s="861"/>
      <c r="CA49" s="861"/>
      <c r="CB49" s="861"/>
      <c r="CC49" s="861"/>
      <c r="CD49" s="861"/>
      <c r="CE49" s="861"/>
      <c r="CF49" s="861"/>
      <c r="CG49" s="862"/>
      <c r="CH49" s="757"/>
      <c r="CI49" s="758"/>
      <c r="CJ49" s="758"/>
      <c r="CK49" s="758"/>
      <c r="CL49" s="759"/>
      <c r="CM49" s="757"/>
      <c r="CN49" s="758"/>
      <c r="CO49" s="758"/>
      <c r="CP49" s="758"/>
      <c r="CQ49" s="759"/>
      <c r="CR49" s="757"/>
      <c r="CS49" s="758"/>
      <c r="CT49" s="758"/>
      <c r="CU49" s="758"/>
      <c r="CV49" s="759"/>
      <c r="CW49" s="757"/>
      <c r="CX49" s="758"/>
      <c r="CY49" s="758"/>
      <c r="CZ49" s="758"/>
      <c r="DA49" s="759"/>
      <c r="DB49" s="757"/>
      <c r="DC49" s="758"/>
      <c r="DD49" s="758"/>
      <c r="DE49" s="758"/>
      <c r="DF49" s="759"/>
      <c r="DG49" s="757"/>
      <c r="DH49" s="758"/>
      <c r="DI49" s="758"/>
      <c r="DJ49" s="758"/>
      <c r="DK49" s="759"/>
      <c r="DL49" s="757"/>
      <c r="DM49" s="758"/>
      <c r="DN49" s="758"/>
      <c r="DO49" s="758"/>
      <c r="DP49" s="759"/>
      <c r="DQ49" s="757"/>
      <c r="DR49" s="758"/>
      <c r="DS49" s="758"/>
      <c r="DT49" s="758"/>
      <c r="DU49" s="759"/>
      <c r="DV49" s="760"/>
      <c r="DW49" s="761"/>
      <c r="DX49" s="761"/>
      <c r="DY49" s="761"/>
      <c r="DZ49" s="762"/>
      <c r="EA49" s="189"/>
    </row>
    <row r="50" spans="1:131" s="190" customFormat="1" ht="26.25" customHeight="1" x14ac:dyDescent="0.15">
      <c r="A50" s="204">
        <v>23</v>
      </c>
      <c r="B50" s="731"/>
      <c r="C50" s="732"/>
      <c r="D50" s="732"/>
      <c r="E50" s="732"/>
      <c r="F50" s="732"/>
      <c r="G50" s="732"/>
      <c r="H50" s="732"/>
      <c r="I50" s="732"/>
      <c r="J50" s="732"/>
      <c r="K50" s="732"/>
      <c r="L50" s="732"/>
      <c r="M50" s="732"/>
      <c r="N50" s="732"/>
      <c r="O50" s="732"/>
      <c r="P50" s="733"/>
      <c r="Q50" s="863"/>
      <c r="R50" s="864"/>
      <c r="S50" s="864"/>
      <c r="T50" s="864"/>
      <c r="U50" s="864"/>
      <c r="V50" s="864"/>
      <c r="W50" s="864"/>
      <c r="X50" s="864"/>
      <c r="Y50" s="864"/>
      <c r="Z50" s="864"/>
      <c r="AA50" s="864"/>
      <c r="AB50" s="864"/>
      <c r="AC50" s="864"/>
      <c r="AD50" s="864"/>
      <c r="AE50" s="865"/>
      <c r="AF50" s="850"/>
      <c r="AG50" s="735"/>
      <c r="AH50" s="735"/>
      <c r="AI50" s="735"/>
      <c r="AJ50" s="851"/>
      <c r="AK50" s="866"/>
      <c r="AL50" s="864"/>
      <c r="AM50" s="864"/>
      <c r="AN50" s="864"/>
      <c r="AO50" s="864"/>
      <c r="AP50" s="864"/>
      <c r="AQ50" s="864"/>
      <c r="AR50" s="864"/>
      <c r="AS50" s="864"/>
      <c r="AT50" s="864"/>
      <c r="AU50" s="864"/>
      <c r="AV50" s="864"/>
      <c r="AW50" s="864"/>
      <c r="AX50" s="864"/>
      <c r="AY50" s="864"/>
      <c r="AZ50" s="867"/>
      <c r="BA50" s="867"/>
      <c r="BB50" s="867"/>
      <c r="BC50" s="867"/>
      <c r="BD50" s="867"/>
      <c r="BE50" s="852"/>
      <c r="BF50" s="852"/>
      <c r="BG50" s="852"/>
      <c r="BH50" s="852"/>
      <c r="BI50" s="853"/>
      <c r="BJ50" s="195"/>
      <c r="BK50" s="195"/>
      <c r="BL50" s="195"/>
      <c r="BM50" s="195"/>
      <c r="BN50" s="195"/>
      <c r="BO50" s="208"/>
      <c r="BP50" s="208"/>
      <c r="BQ50" s="205">
        <v>44</v>
      </c>
      <c r="BR50" s="206"/>
      <c r="BS50" s="860"/>
      <c r="BT50" s="861"/>
      <c r="BU50" s="861"/>
      <c r="BV50" s="861"/>
      <c r="BW50" s="861"/>
      <c r="BX50" s="861"/>
      <c r="BY50" s="861"/>
      <c r="BZ50" s="861"/>
      <c r="CA50" s="861"/>
      <c r="CB50" s="861"/>
      <c r="CC50" s="861"/>
      <c r="CD50" s="861"/>
      <c r="CE50" s="861"/>
      <c r="CF50" s="861"/>
      <c r="CG50" s="862"/>
      <c r="CH50" s="757"/>
      <c r="CI50" s="758"/>
      <c r="CJ50" s="758"/>
      <c r="CK50" s="758"/>
      <c r="CL50" s="759"/>
      <c r="CM50" s="757"/>
      <c r="CN50" s="758"/>
      <c r="CO50" s="758"/>
      <c r="CP50" s="758"/>
      <c r="CQ50" s="759"/>
      <c r="CR50" s="757"/>
      <c r="CS50" s="758"/>
      <c r="CT50" s="758"/>
      <c r="CU50" s="758"/>
      <c r="CV50" s="759"/>
      <c r="CW50" s="757"/>
      <c r="CX50" s="758"/>
      <c r="CY50" s="758"/>
      <c r="CZ50" s="758"/>
      <c r="DA50" s="759"/>
      <c r="DB50" s="757"/>
      <c r="DC50" s="758"/>
      <c r="DD50" s="758"/>
      <c r="DE50" s="758"/>
      <c r="DF50" s="759"/>
      <c r="DG50" s="757"/>
      <c r="DH50" s="758"/>
      <c r="DI50" s="758"/>
      <c r="DJ50" s="758"/>
      <c r="DK50" s="759"/>
      <c r="DL50" s="757"/>
      <c r="DM50" s="758"/>
      <c r="DN50" s="758"/>
      <c r="DO50" s="758"/>
      <c r="DP50" s="759"/>
      <c r="DQ50" s="757"/>
      <c r="DR50" s="758"/>
      <c r="DS50" s="758"/>
      <c r="DT50" s="758"/>
      <c r="DU50" s="759"/>
      <c r="DV50" s="760"/>
      <c r="DW50" s="761"/>
      <c r="DX50" s="761"/>
      <c r="DY50" s="761"/>
      <c r="DZ50" s="762"/>
      <c r="EA50" s="189"/>
    </row>
    <row r="51" spans="1:131" s="190" customFormat="1" ht="26.25" customHeight="1" x14ac:dyDescent="0.15">
      <c r="A51" s="204">
        <v>24</v>
      </c>
      <c r="B51" s="731"/>
      <c r="C51" s="732"/>
      <c r="D51" s="732"/>
      <c r="E51" s="732"/>
      <c r="F51" s="732"/>
      <c r="G51" s="732"/>
      <c r="H51" s="732"/>
      <c r="I51" s="732"/>
      <c r="J51" s="732"/>
      <c r="K51" s="732"/>
      <c r="L51" s="732"/>
      <c r="M51" s="732"/>
      <c r="N51" s="732"/>
      <c r="O51" s="732"/>
      <c r="P51" s="733"/>
      <c r="Q51" s="863"/>
      <c r="R51" s="864"/>
      <c r="S51" s="864"/>
      <c r="T51" s="864"/>
      <c r="U51" s="864"/>
      <c r="V51" s="864"/>
      <c r="W51" s="864"/>
      <c r="X51" s="864"/>
      <c r="Y51" s="864"/>
      <c r="Z51" s="864"/>
      <c r="AA51" s="864"/>
      <c r="AB51" s="864"/>
      <c r="AC51" s="864"/>
      <c r="AD51" s="864"/>
      <c r="AE51" s="865"/>
      <c r="AF51" s="850"/>
      <c r="AG51" s="735"/>
      <c r="AH51" s="735"/>
      <c r="AI51" s="735"/>
      <c r="AJ51" s="851"/>
      <c r="AK51" s="866"/>
      <c r="AL51" s="864"/>
      <c r="AM51" s="864"/>
      <c r="AN51" s="864"/>
      <c r="AO51" s="864"/>
      <c r="AP51" s="864"/>
      <c r="AQ51" s="864"/>
      <c r="AR51" s="864"/>
      <c r="AS51" s="864"/>
      <c r="AT51" s="864"/>
      <c r="AU51" s="864"/>
      <c r="AV51" s="864"/>
      <c r="AW51" s="864"/>
      <c r="AX51" s="864"/>
      <c r="AY51" s="864"/>
      <c r="AZ51" s="867"/>
      <c r="BA51" s="867"/>
      <c r="BB51" s="867"/>
      <c r="BC51" s="867"/>
      <c r="BD51" s="867"/>
      <c r="BE51" s="852"/>
      <c r="BF51" s="852"/>
      <c r="BG51" s="852"/>
      <c r="BH51" s="852"/>
      <c r="BI51" s="853"/>
      <c r="BJ51" s="195"/>
      <c r="BK51" s="195"/>
      <c r="BL51" s="195"/>
      <c r="BM51" s="195"/>
      <c r="BN51" s="195"/>
      <c r="BO51" s="208"/>
      <c r="BP51" s="208"/>
      <c r="BQ51" s="205">
        <v>45</v>
      </c>
      <c r="BR51" s="206"/>
      <c r="BS51" s="860"/>
      <c r="BT51" s="861"/>
      <c r="BU51" s="861"/>
      <c r="BV51" s="861"/>
      <c r="BW51" s="861"/>
      <c r="BX51" s="861"/>
      <c r="BY51" s="861"/>
      <c r="BZ51" s="861"/>
      <c r="CA51" s="861"/>
      <c r="CB51" s="861"/>
      <c r="CC51" s="861"/>
      <c r="CD51" s="861"/>
      <c r="CE51" s="861"/>
      <c r="CF51" s="861"/>
      <c r="CG51" s="862"/>
      <c r="CH51" s="757"/>
      <c r="CI51" s="758"/>
      <c r="CJ51" s="758"/>
      <c r="CK51" s="758"/>
      <c r="CL51" s="759"/>
      <c r="CM51" s="757"/>
      <c r="CN51" s="758"/>
      <c r="CO51" s="758"/>
      <c r="CP51" s="758"/>
      <c r="CQ51" s="759"/>
      <c r="CR51" s="757"/>
      <c r="CS51" s="758"/>
      <c r="CT51" s="758"/>
      <c r="CU51" s="758"/>
      <c r="CV51" s="759"/>
      <c r="CW51" s="757"/>
      <c r="CX51" s="758"/>
      <c r="CY51" s="758"/>
      <c r="CZ51" s="758"/>
      <c r="DA51" s="759"/>
      <c r="DB51" s="757"/>
      <c r="DC51" s="758"/>
      <c r="DD51" s="758"/>
      <c r="DE51" s="758"/>
      <c r="DF51" s="759"/>
      <c r="DG51" s="757"/>
      <c r="DH51" s="758"/>
      <c r="DI51" s="758"/>
      <c r="DJ51" s="758"/>
      <c r="DK51" s="759"/>
      <c r="DL51" s="757"/>
      <c r="DM51" s="758"/>
      <c r="DN51" s="758"/>
      <c r="DO51" s="758"/>
      <c r="DP51" s="759"/>
      <c r="DQ51" s="757"/>
      <c r="DR51" s="758"/>
      <c r="DS51" s="758"/>
      <c r="DT51" s="758"/>
      <c r="DU51" s="759"/>
      <c r="DV51" s="760"/>
      <c r="DW51" s="761"/>
      <c r="DX51" s="761"/>
      <c r="DY51" s="761"/>
      <c r="DZ51" s="762"/>
      <c r="EA51" s="189"/>
    </row>
    <row r="52" spans="1:131" s="190" customFormat="1" ht="26.25" customHeight="1" x14ac:dyDescent="0.15">
      <c r="A52" s="204">
        <v>25</v>
      </c>
      <c r="B52" s="731"/>
      <c r="C52" s="732"/>
      <c r="D52" s="732"/>
      <c r="E52" s="732"/>
      <c r="F52" s="732"/>
      <c r="G52" s="732"/>
      <c r="H52" s="732"/>
      <c r="I52" s="732"/>
      <c r="J52" s="732"/>
      <c r="K52" s="732"/>
      <c r="L52" s="732"/>
      <c r="M52" s="732"/>
      <c r="N52" s="732"/>
      <c r="O52" s="732"/>
      <c r="P52" s="733"/>
      <c r="Q52" s="863"/>
      <c r="R52" s="864"/>
      <c r="S52" s="864"/>
      <c r="T52" s="864"/>
      <c r="U52" s="864"/>
      <c r="V52" s="864"/>
      <c r="W52" s="864"/>
      <c r="X52" s="864"/>
      <c r="Y52" s="864"/>
      <c r="Z52" s="864"/>
      <c r="AA52" s="864"/>
      <c r="AB52" s="864"/>
      <c r="AC52" s="864"/>
      <c r="AD52" s="864"/>
      <c r="AE52" s="865"/>
      <c r="AF52" s="850"/>
      <c r="AG52" s="735"/>
      <c r="AH52" s="735"/>
      <c r="AI52" s="735"/>
      <c r="AJ52" s="851"/>
      <c r="AK52" s="866"/>
      <c r="AL52" s="864"/>
      <c r="AM52" s="864"/>
      <c r="AN52" s="864"/>
      <c r="AO52" s="864"/>
      <c r="AP52" s="864"/>
      <c r="AQ52" s="864"/>
      <c r="AR52" s="864"/>
      <c r="AS52" s="864"/>
      <c r="AT52" s="864"/>
      <c r="AU52" s="864"/>
      <c r="AV52" s="864"/>
      <c r="AW52" s="864"/>
      <c r="AX52" s="864"/>
      <c r="AY52" s="864"/>
      <c r="AZ52" s="867"/>
      <c r="BA52" s="867"/>
      <c r="BB52" s="867"/>
      <c r="BC52" s="867"/>
      <c r="BD52" s="867"/>
      <c r="BE52" s="852"/>
      <c r="BF52" s="852"/>
      <c r="BG52" s="852"/>
      <c r="BH52" s="852"/>
      <c r="BI52" s="853"/>
      <c r="BJ52" s="195"/>
      <c r="BK52" s="195"/>
      <c r="BL52" s="195"/>
      <c r="BM52" s="195"/>
      <c r="BN52" s="195"/>
      <c r="BO52" s="208"/>
      <c r="BP52" s="208"/>
      <c r="BQ52" s="205">
        <v>46</v>
      </c>
      <c r="BR52" s="206"/>
      <c r="BS52" s="860"/>
      <c r="BT52" s="861"/>
      <c r="BU52" s="861"/>
      <c r="BV52" s="861"/>
      <c r="BW52" s="861"/>
      <c r="BX52" s="861"/>
      <c r="BY52" s="861"/>
      <c r="BZ52" s="861"/>
      <c r="CA52" s="861"/>
      <c r="CB52" s="861"/>
      <c r="CC52" s="861"/>
      <c r="CD52" s="861"/>
      <c r="CE52" s="861"/>
      <c r="CF52" s="861"/>
      <c r="CG52" s="862"/>
      <c r="CH52" s="757"/>
      <c r="CI52" s="758"/>
      <c r="CJ52" s="758"/>
      <c r="CK52" s="758"/>
      <c r="CL52" s="759"/>
      <c r="CM52" s="757"/>
      <c r="CN52" s="758"/>
      <c r="CO52" s="758"/>
      <c r="CP52" s="758"/>
      <c r="CQ52" s="759"/>
      <c r="CR52" s="757"/>
      <c r="CS52" s="758"/>
      <c r="CT52" s="758"/>
      <c r="CU52" s="758"/>
      <c r="CV52" s="759"/>
      <c r="CW52" s="757"/>
      <c r="CX52" s="758"/>
      <c r="CY52" s="758"/>
      <c r="CZ52" s="758"/>
      <c r="DA52" s="759"/>
      <c r="DB52" s="757"/>
      <c r="DC52" s="758"/>
      <c r="DD52" s="758"/>
      <c r="DE52" s="758"/>
      <c r="DF52" s="759"/>
      <c r="DG52" s="757"/>
      <c r="DH52" s="758"/>
      <c r="DI52" s="758"/>
      <c r="DJ52" s="758"/>
      <c r="DK52" s="759"/>
      <c r="DL52" s="757"/>
      <c r="DM52" s="758"/>
      <c r="DN52" s="758"/>
      <c r="DO52" s="758"/>
      <c r="DP52" s="759"/>
      <c r="DQ52" s="757"/>
      <c r="DR52" s="758"/>
      <c r="DS52" s="758"/>
      <c r="DT52" s="758"/>
      <c r="DU52" s="759"/>
      <c r="DV52" s="760"/>
      <c r="DW52" s="761"/>
      <c r="DX52" s="761"/>
      <c r="DY52" s="761"/>
      <c r="DZ52" s="762"/>
      <c r="EA52" s="189"/>
    </row>
    <row r="53" spans="1:131" s="190" customFormat="1" ht="26.25" customHeight="1" x14ac:dyDescent="0.15">
      <c r="A53" s="204">
        <v>26</v>
      </c>
      <c r="B53" s="731"/>
      <c r="C53" s="732"/>
      <c r="D53" s="732"/>
      <c r="E53" s="732"/>
      <c r="F53" s="732"/>
      <c r="G53" s="732"/>
      <c r="H53" s="732"/>
      <c r="I53" s="732"/>
      <c r="J53" s="732"/>
      <c r="K53" s="732"/>
      <c r="L53" s="732"/>
      <c r="M53" s="732"/>
      <c r="N53" s="732"/>
      <c r="O53" s="732"/>
      <c r="P53" s="733"/>
      <c r="Q53" s="863"/>
      <c r="R53" s="864"/>
      <c r="S53" s="864"/>
      <c r="T53" s="864"/>
      <c r="U53" s="864"/>
      <c r="V53" s="864"/>
      <c r="W53" s="864"/>
      <c r="X53" s="864"/>
      <c r="Y53" s="864"/>
      <c r="Z53" s="864"/>
      <c r="AA53" s="864"/>
      <c r="AB53" s="864"/>
      <c r="AC53" s="864"/>
      <c r="AD53" s="864"/>
      <c r="AE53" s="865"/>
      <c r="AF53" s="850"/>
      <c r="AG53" s="735"/>
      <c r="AH53" s="735"/>
      <c r="AI53" s="735"/>
      <c r="AJ53" s="851"/>
      <c r="AK53" s="866"/>
      <c r="AL53" s="864"/>
      <c r="AM53" s="864"/>
      <c r="AN53" s="864"/>
      <c r="AO53" s="864"/>
      <c r="AP53" s="864"/>
      <c r="AQ53" s="864"/>
      <c r="AR53" s="864"/>
      <c r="AS53" s="864"/>
      <c r="AT53" s="864"/>
      <c r="AU53" s="864"/>
      <c r="AV53" s="864"/>
      <c r="AW53" s="864"/>
      <c r="AX53" s="864"/>
      <c r="AY53" s="864"/>
      <c r="AZ53" s="867"/>
      <c r="BA53" s="867"/>
      <c r="BB53" s="867"/>
      <c r="BC53" s="867"/>
      <c r="BD53" s="867"/>
      <c r="BE53" s="852"/>
      <c r="BF53" s="852"/>
      <c r="BG53" s="852"/>
      <c r="BH53" s="852"/>
      <c r="BI53" s="853"/>
      <c r="BJ53" s="195"/>
      <c r="BK53" s="195"/>
      <c r="BL53" s="195"/>
      <c r="BM53" s="195"/>
      <c r="BN53" s="195"/>
      <c r="BO53" s="208"/>
      <c r="BP53" s="208"/>
      <c r="BQ53" s="205">
        <v>47</v>
      </c>
      <c r="BR53" s="206"/>
      <c r="BS53" s="860"/>
      <c r="BT53" s="861"/>
      <c r="BU53" s="861"/>
      <c r="BV53" s="861"/>
      <c r="BW53" s="861"/>
      <c r="BX53" s="861"/>
      <c r="BY53" s="861"/>
      <c r="BZ53" s="861"/>
      <c r="CA53" s="861"/>
      <c r="CB53" s="861"/>
      <c r="CC53" s="861"/>
      <c r="CD53" s="861"/>
      <c r="CE53" s="861"/>
      <c r="CF53" s="861"/>
      <c r="CG53" s="862"/>
      <c r="CH53" s="757"/>
      <c r="CI53" s="758"/>
      <c r="CJ53" s="758"/>
      <c r="CK53" s="758"/>
      <c r="CL53" s="759"/>
      <c r="CM53" s="757"/>
      <c r="CN53" s="758"/>
      <c r="CO53" s="758"/>
      <c r="CP53" s="758"/>
      <c r="CQ53" s="759"/>
      <c r="CR53" s="757"/>
      <c r="CS53" s="758"/>
      <c r="CT53" s="758"/>
      <c r="CU53" s="758"/>
      <c r="CV53" s="759"/>
      <c r="CW53" s="757"/>
      <c r="CX53" s="758"/>
      <c r="CY53" s="758"/>
      <c r="CZ53" s="758"/>
      <c r="DA53" s="759"/>
      <c r="DB53" s="757"/>
      <c r="DC53" s="758"/>
      <c r="DD53" s="758"/>
      <c r="DE53" s="758"/>
      <c r="DF53" s="759"/>
      <c r="DG53" s="757"/>
      <c r="DH53" s="758"/>
      <c r="DI53" s="758"/>
      <c r="DJ53" s="758"/>
      <c r="DK53" s="759"/>
      <c r="DL53" s="757"/>
      <c r="DM53" s="758"/>
      <c r="DN53" s="758"/>
      <c r="DO53" s="758"/>
      <c r="DP53" s="759"/>
      <c r="DQ53" s="757"/>
      <c r="DR53" s="758"/>
      <c r="DS53" s="758"/>
      <c r="DT53" s="758"/>
      <c r="DU53" s="759"/>
      <c r="DV53" s="760"/>
      <c r="DW53" s="761"/>
      <c r="DX53" s="761"/>
      <c r="DY53" s="761"/>
      <c r="DZ53" s="762"/>
      <c r="EA53" s="189"/>
    </row>
    <row r="54" spans="1:131" s="190" customFormat="1" ht="26.25" customHeight="1" x14ac:dyDescent="0.15">
      <c r="A54" s="204">
        <v>27</v>
      </c>
      <c r="B54" s="731"/>
      <c r="C54" s="732"/>
      <c r="D54" s="732"/>
      <c r="E54" s="732"/>
      <c r="F54" s="732"/>
      <c r="G54" s="732"/>
      <c r="H54" s="732"/>
      <c r="I54" s="732"/>
      <c r="J54" s="732"/>
      <c r="K54" s="732"/>
      <c r="L54" s="732"/>
      <c r="M54" s="732"/>
      <c r="N54" s="732"/>
      <c r="O54" s="732"/>
      <c r="P54" s="733"/>
      <c r="Q54" s="863"/>
      <c r="R54" s="864"/>
      <c r="S54" s="864"/>
      <c r="T54" s="864"/>
      <c r="U54" s="864"/>
      <c r="V54" s="864"/>
      <c r="W54" s="864"/>
      <c r="X54" s="864"/>
      <c r="Y54" s="864"/>
      <c r="Z54" s="864"/>
      <c r="AA54" s="864"/>
      <c r="AB54" s="864"/>
      <c r="AC54" s="864"/>
      <c r="AD54" s="864"/>
      <c r="AE54" s="865"/>
      <c r="AF54" s="850"/>
      <c r="AG54" s="735"/>
      <c r="AH54" s="735"/>
      <c r="AI54" s="735"/>
      <c r="AJ54" s="851"/>
      <c r="AK54" s="866"/>
      <c r="AL54" s="864"/>
      <c r="AM54" s="864"/>
      <c r="AN54" s="864"/>
      <c r="AO54" s="864"/>
      <c r="AP54" s="864"/>
      <c r="AQ54" s="864"/>
      <c r="AR54" s="864"/>
      <c r="AS54" s="864"/>
      <c r="AT54" s="864"/>
      <c r="AU54" s="864"/>
      <c r="AV54" s="864"/>
      <c r="AW54" s="864"/>
      <c r="AX54" s="864"/>
      <c r="AY54" s="864"/>
      <c r="AZ54" s="867"/>
      <c r="BA54" s="867"/>
      <c r="BB54" s="867"/>
      <c r="BC54" s="867"/>
      <c r="BD54" s="867"/>
      <c r="BE54" s="852"/>
      <c r="BF54" s="852"/>
      <c r="BG54" s="852"/>
      <c r="BH54" s="852"/>
      <c r="BI54" s="853"/>
      <c r="BJ54" s="195"/>
      <c r="BK54" s="195"/>
      <c r="BL54" s="195"/>
      <c r="BM54" s="195"/>
      <c r="BN54" s="195"/>
      <c r="BO54" s="208"/>
      <c r="BP54" s="208"/>
      <c r="BQ54" s="205">
        <v>48</v>
      </c>
      <c r="BR54" s="206"/>
      <c r="BS54" s="860"/>
      <c r="BT54" s="861"/>
      <c r="BU54" s="861"/>
      <c r="BV54" s="861"/>
      <c r="BW54" s="861"/>
      <c r="BX54" s="861"/>
      <c r="BY54" s="861"/>
      <c r="BZ54" s="861"/>
      <c r="CA54" s="861"/>
      <c r="CB54" s="861"/>
      <c r="CC54" s="861"/>
      <c r="CD54" s="861"/>
      <c r="CE54" s="861"/>
      <c r="CF54" s="861"/>
      <c r="CG54" s="862"/>
      <c r="CH54" s="757"/>
      <c r="CI54" s="758"/>
      <c r="CJ54" s="758"/>
      <c r="CK54" s="758"/>
      <c r="CL54" s="759"/>
      <c r="CM54" s="757"/>
      <c r="CN54" s="758"/>
      <c r="CO54" s="758"/>
      <c r="CP54" s="758"/>
      <c r="CQ54" s="759"/>
      <c r="CR54" s="757"/>
      <c r="CS54" s="758"/>
      <c r="CT54" s="758"/>
      <c r="CU54" s="758"/>
      <c r="CV54" s="759"/>
      <c r="CW54" s="757"/>
      <c r="CX54" s="758"/>
      <c r="CY54" s="758"/>
      <c r="CZ54" s="758"/>
      <c r="DA54" s="759"/>
      <c r="DB54" s="757"/>
      <c r="DC54" s="758"/>
      <c r="DD54" s="758"/>
      <c r="DE54" s="758"/>
      <c r="DF54" s="759"/>
      <c r="DG54" s="757"/>
      <c r="DH54" s="758"/>
      <c r="DI54" s="758"/>
      <c r="DJ54" s="758"/>
      <c r="DK54" s="759"/>
      <c r="DL54" s="757"/>
      <c r="DM54" s="758"/>
      <c r="DN54" s="758"/>
      <c r="DO54" s="758"/>
      <c r="DP54" s="759"/>
      <c r="DQ54" s="757"/>
      <c r="DR54" s="758"/>
      <c r="DS54" s="758"/>
      <c r="DT54" s="758"/>
      <c r="DU54" s="759"/>
      <c r="DV54" s="760"/>
      <c r="DW54" s="761"/>
      <c r="DX54" s="761"/>
      <c r="DY54" s="761"/>
      <c r="DZ54" s="762"/>
      <c r="EA54" s="189"/>
    </row>
    <row r="55" spans="1:131" s="190" customFormat="1" ht="26.25" customHeight="1" x14ac:dyDescent="0.15">
      <c r="A55" s="204">
        <v>28</v>
      </c>
      <c r="B55" s="731"/>
      <c r="C55" s="732"/>
      <c r="D55" s="732"/>
      <c r="E55" s="732"/>
      <c r="F55" s="732"/>
      <c r="G55" s="732"/>
      <c r="H55" s="732"/>
      <c r="I55" s="732"/>
      <c r="J55" s="732"/>
      <c r="K55" s="732"/>
      <c r="L55" s="732"/>
      <c r="M55" s="732"/>
      <c r="N55" s="732"/>
      <c r="O55" s="732"/>
      <c r="P55" s="733"/>
      <c r="Q55" s="863"/>
      <c r="R55" s="864"/>
      <c r="S55" s="864"/>
      <c r="T55" s="864"/>
      <c r="U55" s="864"/>
      <c r="V55" s="864"/>
      <c r="W55" s="864"/>
      <c r="X55" s="864"/>
      <c r="Y55" s="864"/>
      <c r="Z55" s="864"/>
      <c r="AA55" s="864"/>
      <c r="AB55" s="864"/>
      <c r="AC55" s="864"/>
      <c r="AD55" s="864"/>
      <c r="AE55" s="865"/>
      <c r="AF55" s="850"/>
      <c r="AG55" s="735"/>
      <c r="AH55" s="735"/>
      <c r="AI55" s="735"/>
      <c r="AJ55" s="851"/>
      <c r="AK55" s="866"/>
      <c r="AL55" s="864"/>
      <c r="AM55" s="864"/>
      <c r="AN55" s="864"/>
      <c r="AO55" s="864"/>
      <c r="AP55" s="864"/>
      <c r="AQ55" s="864"/>
      <c r="AR55" s="864"/>
      <c r="AS55" s="864"/>
      <c r="AT55" s="864"/>
      <c r="AU55" s="864"/>
      <c r="AV55" s="864"/>
      <c r="AW55" s="864"/>
      <c r="AX55" s="864"/>
      <c r="AY55" s="864"/>
      <c r="AZ55" s="867"/>
      <c r="BA55" s="867"/>
      <c r="BB55" s="867"/>
      <c r="BC55" s="867"/>
      <c r="BD55" s="867"/>
      <c r="BE55" s="852"/>
      <c r="BF55" s="852"/>
      <c r="BG55" s="852"/>
      <c r="BH55" s="852"/>
      <c r="BI55" s="853"/>
      <c r="BJ55" s="195"/>
      <c r="BK55" s="195"/>
      <c r="BL55" s="195"/>
      <c r="BM55" s="195"/>
      <c r="BN55" s="195"/>
      <c r="BO55" s="208"/>
      <c r="BP55" s="208"/>
      <c r="BQ55" s="205">
        <v>49</v>
      </c>
      <c r="BR55" s="206"/>
      <c r="BS55" s="860"/>
      <c r="BT55" s="861"/>
      <c r="BU55" s="861"/>
      <c r="BV55" s="861"/>
      <c r="BW55" s="861"/>
      <c r="BX55" s="861"/>
      <c r="BY55" s="861"/>
      <c r="BZ55" s="861"/>
      <c r="CA55" s="861"/>
      <c r="CB55" s="861"/>
      <c r="CC55" s="861"/>
      <c r="CD55" s="861"/>
      <c r="CE55" s="861"/>
      <c r="CF55" s="861"/>
      <c r="CG55" s="862"/>
      <c r="CH55" s="757"/>
      <c r="CI55" s="758"/>
      <c r="CJ55" s="758"/>
      <c r="CK55" s="758"/>
      <c r="CL55" s="759"/>
      <c r="CM55" s="757"/>
      <c r="CN55" s="758"/>
      <c r="CO55" s="758"/>
      <c r="CP55" s="758"/>
      <c r="CQ55" s="759"/>
      <c r="CR55" s="757"/>
      <c r="CS55" s="758"/>
      <c r="CT55" s="758"/>
      <c r="CU55" s="758"/>
      <c r="CV55" s="759"/>
      <c r="CW55" s="757"/>
      <c r="CX55" s="758"/>
      <c r="CY55" s="758"/>
      <c r="CZ55" s="758"/>
      <c r="DA55" s="759"/>
      <c r="DB55" s="757"/>
      <c r="DC55" s="758"/>
      <c r="DD55" s="758"/>
      <c r="DE55" s="758"/>
      <c r="DF55" s="759"/>
      <c r="DG55" s="757"/>
      <c r="DH55" s="758"/>
      <c r="DI55" s="758"/>
      <c r="DJ55" s="758"/>
      <c r="DK55" s="759"/>
      <c r="DL55" s="757"/>
      <c r="DM55" s="758"/>
      <c r="DN55" s="758"/>
      <c r="DO55" s="758"/>
      <c r="DP55" s="759"/>
      <c r="DQ55" s="757"/>
      <c r="DR55" s="758"/>
      <c r="DS55" s="758"/>
      <c r="DT55" s="758"/>
      <c r="DU55" s="759"/>
      <c r="DV55" s="760"/>
      <c r="DW55" s="761"/>
      <c r="DX55" s="761"/>
      <c r="DY55" s="761"/>
      <c r="DZ55" s="762"/>
      <c r="EA55" s="189"/>
    </row>
    <row r="56" spans="1:131" s="190" customFormat="1" ht="26.25" customHeight="1" x14ac:dyDescent="0.15">
      <c r="A56" s="204">
        <v>29</v>
      </c>
      <c r="B56" s="731"/>
      <c r="C56" s="732"/>
      <c r="D56" s="732"/>
      <c r="E56" s="732"/>
      <c r="F56" s="732"/>
      <c r="G56" s="732"/>
      <c r="H56" s="732"/>
      <c r="I56" s="732"/>
      <c r="J56" s="732"/>
      <c r="K56" s="732"/>
      <c r="L56" s="732"/>
      <c r="M56" s="732"/>
      <c r="N56" s="732"/>
      <c r="O56" s="732"/>
      <c r="P56" s="733"/>
      <c r="Q56" s="863"/>
      <c r="R56" s="864"/>
      <c r="S56" s="864"/>
      <c r="T56" s="864"/>
      <c r="U56" s="864"/>
      <c r="V56" s="864"/>
      <c r="W56" s="864"/>
      <c r="X56" s="864"/>
      <c r="Y56" s="864"/>
      <c r="Z56" s="864"/>
      <c r="AA56" s="864"/>
      <c r="AB56" s="864"/>
      <c r="AC56" s="864"/>
      <c r="AD56" s="864"/>
      <c r="AE56" s="865"/>
      <c r="AF56" s="850"/>
      <c r="AG56" s="735"/>
      <c r="AH56" s="735"/>
      <c r="AI56" s="735"/>
      <c r="AJ56" s="851"/>
      <c r="AK56" s="866"/>
      <c r="AL56" s="864"/>
      <c r="AM56" s="864"/>
      <c r="AN56" s="864"/>
      <c r="AO56" s="864"/>
      <c r="AP56" s="864"/>
      <c r="AQ56" s="864"/>
      <c r="AR56" s="864"/>
      <c r="AS56" s="864"/>
      <c r="AT56" s="864"/>
      <c r="AU56" s="864"/>
      <c r="AV56" s="864"/>
      <c r="AW56" s="864"/>
      <c r="AX56" s="864"/>
      <c r="AY56" s="864"/>
      <c r="AZ56" s="867"/>
      <c r="BA56" s="867"/>
      <c r="BB56" s="867"/>
      <c r="BC56" s="867"/>
      <c r="BD56" s="867"/>
      <c r="BE56" s="852"/>
      <c r="BF56" s="852"/>
      <c r="BG56" s="852"/>
      <c r="BH56" s="852"/>
      <c r="BI56" s="853"/>
      <c r="BJ56" s="195"/>
      <c r="BK56" s="195"/>
      <c r="BL56" s="195"/>
      <c r="BM56" s="195"/>
      <c r="BN56" s="195"/>
      <c r="BO56" s="208"/>
      <c r="BP56" s="208"/>
      <c r="BQ56" s="205">
        <v>50</v>
      </c>
      <c r="BR56" s="206"/>
      <c r="BS56" s="860"/>
      <c r="BT56" s="861"/>
      <c r="BU56" s="861"/>
      <c r="BV56" s="861"/>
      <c r="BW56" s="861"/>
      <c r="BX56" s="861"/>
      <c r="BY56" s="861"/>
      <c r="BZ56" s="861"/>
      <c r="CA56" s="861"/>
      <c r="CB56" s="861"/>
      <c r="CC56" s="861"/>
      <c r="CD56" s="861"/>
      <c r="CE56" s="861"/>
      <c r="CF56" s="861"/>
      <c r="CG56" s="862"/>
      <c r="CH56" s="757"/>
      <c r="CI56" s="758"/>
      <c r="CJ56" s="758"/>
      <c r="CK56" s="758"/>
      <c r="CL56" s="759"/>
      <c r="CM56" s="757"/>
      <c r="CN56" s="758"/>
      <c r="CO56" s="758"/>
      <c r="CP56" s="758"/>
      <c r="CQ56" s="759"/>
      <c r="CR56" s="757"/>
      <c r="CS56" s="758"/>
      <c r="CT56" s="758"/>
      <c r="CU56" s="758"/>
      <c r="CV56" s="759"/>
      <c r="CW56" s="757"/>
      <c r="CX56" s="758"/>
      <c r="CY56" s="758"/>
      <c r="CZ56" s="758"/>
      <c r="DA56" s="759"/>
      <c r="DB56" s="757"/>
      <c r="DC56" s="758"/>
      <c r="DD56" s="758"/>
      <c r="DE56" s="758"/>
      <c r="DF56" s="759"/>
      <c r="DG56" s="757"/>
      <c r="DH56" s="758"/>
      <c r="DI56" s="758"/>
      <c r="DJ56" s="758"/>
      <c r="DK56" s="759"/>
      <c r="DL56" s="757"/>
      <c r="DM56" s="758"/>
      <c r="DN56" s="758"/>
      <c r="DO56" s="758"/>
      <c r="DP56" s="759"/>
      <c r="DQ56" s="757"/>
      <c r="DR56" s="758"/>
      <c r="DS56" s="758"/>
      <c r="DT56" s="758"/>
      <c r="DU56" s="759"/>
      <c r="DV56" s="760"/>
      <c r="DW56" s="761"/>
      <c r="DX56" s="761"/>
      <c r="DY56" s="761"/>
      <c r="DZ56" s="762"/>
      <c r="EA56" s="189"/>
    </row>
    <row r="57" spans="1:131" s="190" customFormat="1" ht="26.25" customHeight="1" x14ac:dyDescent="0.15">
      <c r="A57" s="204">
        <v>30</v>
      </c>
      <c r="B57" s="731"/>
      <c r="C57" s="732"/>
      <c r="D57" s="732"/>
      <c r="E57" s="732"/>
      <c r="F57" s="732"/>
      <c r="G57" s="732"/>
      <c r="H57" s="732"/>
      <c r="I57" s="732"/>
      <c r="J57" s="732"/>
      <c r="K57" s="732"/>
      <c r="L57" s="732"/>
      <c r="M57" s="732"/>
      <c r="N57" s="732"/>
      <c r="O57" s="732"/>
      <c r="P57" s="733"/>
      <c r="Q57" s="863"/>
      <c r="R57" s="864"/>
      <c r="S57" s="864"/>
      <c r="T57" s="864"/>
      <c r="U57" s="864"/>
      <c r="V57" s="864"/>
      <c r="W57" s="864"/>
      <c r="X57" s="864"/>
      <c r="Y57" s="864"/>
      <c r="Z57" s="864"/>
      <c r="AA57" s="864"/>
      <c r="AB57" s="864"/>
      <c r="AC57" s="864"/>
      <c r="AD57" s="864"/>
      <c r="AE57" s="865"/>
      <c r="AF57" s="850"/>
      <c r="AG57" s="735"/>
      <c r="AH57" s="735"/>
      <c r="AI57" s="735"/>
      <c r="AJ57" s="851"/>
      <c r="AK57" s="866"/>
      <c r="AL57" s="864"/>
      <c r="AM57" s="864"/>
      <c r="AN57" s="864"/>
      <c r="AO57" s="864"/>
      <c r="AP57" s="864"/>
      <c r="AQ57" s="864"/>
      <c r="AR57" s="864"/>
      <c r="AS57" s="864"/>
      <c r="AT57" s="864"/>
      <c r="AU57" s="864"/>
      <c r="AV57" s="864"/>
      <c r="AW57" s="864"/>
      <c r="AX57" s="864"/>
      <c r="AY57" s="864"/>
      <c r="AZ57" s="867"/>
      <c r="BA57" s="867"/>
      <c r="BB57" s="867"/>
      <c r="BC57" s="867"/>
      <c r="BD57" s="867"/>
      <c r="BE57" s="852"/>
      <c r="BF57" s="852"/>
      <c r="BG57" s="852"/>
      <c r="BH57" s="852"/>
      <c r="BI57" s="853"/>
      <c r="BJ57" s="195"/>
      <c r="BK57" s="195"/>
      <c r="BL57" s="195"/>
      <c r="BM57" s="195"/>
      <c r="BN57" s="195"/>
      <c r="BO57" s="208"/>
      <c r="BP57" s="208"/>
      <c r="BQ57" s="205">
        <v>51</v>
      </c>
      <c r="BR57" s="206"/>
      <c r="BS57" s="860"/>
      <c r="BT57" s="861"/>
      <c r="BU57" s="861"/>
      <c r="BV57" s="861"/>
      <c r="BW57" s="861"/>
      <c r="BX57" s="861"/>
      <c r="BY57" s="861"/>
      <c r="BZ57" s="861"/>
      <c r="CA57" s="861"/>
      <c r="CB57" s="861"/>
      <c r="CC57" s="861"/>
      <c r="CD57" s="861"/>
      <c r="CE57" s="861"/>
      <c r="CF57" s="861"/>
      <c r="CG57" s="862"/>
      <c r="CH57" s="757"/>
      <c r="CI57" s="758"/>
      <c r="CJ57" s="758"/>
      <c r="CK57" s="758"/>
      <c r="CL57" s="759"/>
      <c r="CM57" s="757"/>
      <c r="CN57" s="758"/>
      <c r="CO57" s="758"/>
      <c r="CP57" s="758"/>
      <c r="CQ57" s="759"/>
      <c r="CR57" s="757"/>
      <c r="CS57" s="758"/>
      <c r="CT57" s="758"/>
      <c r="CU57" s="758"/>
      <c r="CV57" s="759"/>
      <c r="CW57" s="757"/>
      <c r="CX57" s="758"/>
      <c r="CY57" s="758"/>
      <c r="CZ57" s="758"/>
      <c r="DA57" s="759"/>
      <c r="DB57" s="757"/>
      <c r="DC57" s="758"/>
      <c r="DD57" s="758"/>
      <c r="DE57" s="758"/>
      <c r="DF57" s="759"/>
      <c r="DG57" s="757"/>
      <c r="DH57" s="758"/>
      <c r="DI57" s="758"/>
      <c r="DJ57" s="758"/>
      <c r="DK57" s="759"/>
      <c r="DL57" s="757"/>
      <c r="DM57" s="758"/>
      <c r="DN57" s="758"/>
      <c r="DO57" s="758"/>
      <c r="DP57" s="759"/>
      <c r="DQ57" s="757"/>
      <c r="DR57" s="758"/>
      <c r="DS57" s="758"/>
      <c r="DT57" s="758"/>
      <c r="DU57" s="759"/>
      <c r="DV57" s="760"/>
      <c r="DW57" s="761"/>
      <c r="DX57" s="761"/>
      <c r="DY57" s="761"/>
      <c r="DZ57" s="762"/>
      <c r="EA57" s="189"/>
    </row>
    <row r="58" spans="1:131" s="190" customFormat="1" ht="26.25" customHeight="1" x14ac:dyDescent="0.15">
      <c r="A58" s="204">
        <v>31</v>
      </c>
      <c r="B58" s="731"/>
      <c r="C58" s="732"/>
      <c r="D58" s="732"/>
      <c r="E58" s="732"/>
      <c r="F58" s="732"/>
      <c r="G58" s="732"/>
      <c r="H58" s="732"/>
      <c r="I58" s="732"/>
      <c r="J58" s="732"/>
      <c r="K58" s="732"/>
      <c r="L58" s="732"/>
      <c r="M58" s="732"/>
      <c r="N58" s="732"/>
      <c r="O58" s="732"/>
      <c r="P58" s="733"/>
      <c r="Q58" s="863"/>
      <c r="R58" s="864"/>
      <c r="S58" s="864"/>
      <c r="T58" s="864"/>
      <c r="U58" s="864"/>
      <c r="V58" s="864"/>
      <c r="W58" s="864"/>
      <c r="X58" s="864"/>
      <c r="Y58" s="864"/>
      <c r="Z58" s="864"/>
      <c r="AA58" s="864"/>
      <c r="AB58" s="864"/>
      <c r="AC58" s="864"/>
      <c r="AD58" s="864"/>
      <c r="AE58" s="865"/>
      <c r="AF58" s="850"/>
      <c r="AG58" s="735"/>
      <c r="AH58" s="735"/>
      <c r="AI58" s="735"/>
      <c r="AJ58" s="851"/>
      <c r="AK58" s="866"/>
      <c r="AL58" s="864"/>
      <c r="AM58" s="864"/>
      <c r="AN58" s="864"/>
      <c r="AO58" s="864"/>
      <c r="AP58" s="864"/>
      <c r="AQ58" s="864"/>
      <c r="AR58" s="864"/>
      <c r="AS58" s="864"/>
      <c r="AT58" s="864"/>
      <c r="AU58" s="864"/>
      <c r="AV58" s="864"/>
      <c r="AW58" s="864"/>
      <c r="AX58" s="864"/>
      <c r="AY58" s="864"/>
      <c r="AZ58" s="867"/>
      <c r="BA58" s="867"/>
      <c r="BB58" s="867"/>
      <c r="BC58" s="867"/>
      <c r="BD58" s="867"/>
      <c r="BE58" s="852"/>
      <c r="BF58" s="852"/>
      <c r="BG58" s="852"/>
      <c r="BH58" s="852"/>
      <c r="BI58" s="853"/>
      <c r="BJ58" s="195"/>
      <c r="BK58" s="195"/>
      <c r="BL58" s="195"/>
      <c r="BM58" s="195"/>
      <c r="BN58" s="195"/>
      <c r="BO58" s="208"/>
      <c r="BP58" s="208"/>
      <c r="BQ58" s="205">
        <v>52</v>
      </c>
      <c r="BR58" s="206"/>
      <c r="BS58" s="860"/>
      <c r="BT58" s="861"/>
      <c r="BU58" s="861"/>
      <c r="BV58" s="861"/>
      <c r="BW58" s="861"/>
      <c r="BX58" s="861"/>
      <c r="BY58" s="861"/>
      <c r="BZ58" s="861"/>
      <c r="CA58" s="861"/>
      <c r="CB58" s="861"/>
      <c r="CC58" s="861"/>
      <c r="CD58" s="861"/>
      <c r="CE58" s="861"/>
      <c r="CF58" s="861"/>
      <c r="CG58" s="862"/>
      <c r="CH58" s="757"/>
      <c r="CI58" s="758"/>
      <c r="CJ58" s="758"/>
      <c r="CK58" s="758"/>
      <c r="CL58" s="759"/>
      <c r="CM58" s="757"/>
      <c r="CN58" s="758"/>
      <c r="CO58" s="758"/>
      <c r="CP58" s="758"/>
      <c r="CQ58" s="759"/>
      <c r="CR58" s="757"/>
      <c r="CS58" s="758"/>
      <c r="CT58" s="758"/>
      <c r="CU58" s="758"/>
      <c r="CV58" s="759"/>
      <c r="CW58" s="757"/>
      <c r="CX58" s="758"/>
      <c r="CY58" s="758"/>
      <c r="CZ58" s="758"/>
      <c r="DA58" s="759"/>
      <c r="DB58" s="757"/>
      <c r="DC58" s="758"/>
      <c r="DD58" s="758"/>
      <c r="DE58" s="758"/>
      <c r="DF58" s="759"/>
      <c r="DG58" s="757"/>
      <c r="DH58" s="758"/>
      <c r="DI58" s="758"/>
      <c r="DJ58" s="758"/>
      <c r="DK58" s="759"/>
      <c r="DL58" s="757"/>
      <c r="DM58" s="758"/>
      <c r="DN58" s="758"/>
      <c r="DO58" s="758"/>
      <c r="DP58" s="759"/>
      <c r="DQ58" s="757"/>
      <c r="DR58" s="758"/>
      <c r="DS58" s="758"/>
      <c r="DT58" s="758"/>
      <c r="DU58" s="759"/>
      <c r="DV58" s="760"/>
      <c r="DW58" s="761"/>
      <c r="DX58" s="761"/>
      <c r="DY58" s="761"/>
      <c r="DZ58" s="762"/>
      <c r="EA58" s="189"/>
    </row>
    <row r="59" spans="1:131" s="190" customFormat="1" ht="26.25" customHeight="1" x14ac:dyDescent="0.15">
      <c r="A59" s="204">
        <v>32</v>
      </c>
      <c r="B59" s="731"/>
      <c r="C59" s="732"/>
      <c r="D59" s="732"/>
      <c r="E59" s="732"/>
      <c r="F59" s="732"/>
      <c r="G59" s="732"/>
      <c r="H59" s="732"/>
      <c r="I59" s="732"/>
      <c r="J59" s="732"/>
      <c r="K59" s="732"/>
      <c r="L59" s="732"/>
      <c r="M59" s="732"/>
      <c r="N59" s="732"/>
      <c r="O59" s="732"/>
      <c r="P59" s="733"/>
      <c r="Q59" s="863"/>
      <c r="R59" s="864"/>
      <c r="S59" s="864"/>
      <c r="T59" s="864"/>
      <c r="U59" s="864"/>
      <c r="V59" s="864"/>
      <c r="W59" s="864"/>
      <c r="X59" s="864"/>
      <c r="Y59" s="864"/>
      <c r="Z59" s="864"/>
      <c r="AA59" s="864"/>
      <c r="AB59" s="864"/>
      <c r="AC59" s="864"/>
      <c r="AD59" s="864"/>
      <c r="AE59" s="865"/>
      <c r="AF59" s="850"/>
      <c r="AG59" s="735"/>
      <c r="AH59" s="735"/>
      <c r="AI59" s="735"/>
      <c r="AJ59" s="851"/>
      <c r="AK59" s="866"/>
      <c r="AL59" s="864"/>
      <c r="AM59" s="864"/>
      <c r="AN59" s="864"/>
      <c r="AO59" s="864"/>
      <c r="AP59" s="864"/>
      <c r="AQ59" s="864"/>
      <c r="AR59" s="864"/>
      <c r="AS59" s="864"/>
      <c r="AT59" s="864"/>
      <c r="AU59" s="864"/>
      <c r="AV59" s="864"/>
      <c r="AW59" s="864"/>
      <c r="AX59" s="864"/>
      <c r="AY59" s="864"/>
      <c r="AZ59" s="867"/>
      <c r="BA59" s="867"/>
      <c r="BB59" s="867"/>
      <c r="BC59" s="867"/>
      <c r="BD59" s="867"/>
      <c r="BE59" s="852"/>
      <c r="BF59" s="852"/>
      <c r="BG59" s="852"/>
      <c r="BH59" s="852"/>
      <c r="BI59" s="853"/>
      <c r="BJ59" s="195"/>
      <c r="BK59" s="195"/>
      <c r="BL59" s="195"/>
      <c r="BM59" s="195"/>
      <c r="BN59" s="195"/>
      <c r="BO59" s="208"/>
      <c r="BP59" s="208"/>
      <c r="BQ59" s="205">
        <v>53</v>
      </c>
      <c r="BR59" s="206"/>
      <c r="BS59" s="860"/>
      <c r="BT59" s="861"/>
      <c r="BU59" s="861"/>
      <c r="BV59" s="861"/>
      <c r="BW59" s="861"/>
      <c r="BX59" s="861"/>
      <c r="BY59" s="861"/>
      <c r="BZ59" s="861"/>
      <c r="CA59" s="861"/>
      <c r="CB59" s="861"/>
      <c r="CC59" s="861"/>
      <c r="CD59" s="861"/>
      <c r="CE59" s="861"/>
      <c r="CF59" s="861"/>
      <c r="CG59" s="862"/>
      <c r="CH59" s="757"/>
      <c r="CI59" s="758"/>
      <c r="CJ59" s="758"/>
      <c r="CK59" s="758"/>
      <c r="CL59" s="759"/>
      <c r="CM59" s="757"/>
      <c r="CN59" s="758"/>
      <c r="CO59" s="758"/>
      <c r="CP59" s="758"/>
      <c r="CQ59" s="759"/>
      <c r="CR59" s="757"/>
      <c r="CS59" s="758"/>
      <c r="CT59" s="758"/>
      <c r="CU59" s="758"/>
      <c r="CV59" s="759"/>
      <c r="CW59" s="757"/>
      <c r="CX59" s="758"/>
      <c r="CY59" s="758"/>
      <c r="CZ59" s="758"/>
      <c r="DA59" s="759"/>
      <c r="DB59" s="757"/>
      <c r="DC59" s="758"/>
      <c r="DD59" s="758"/>
      <c r="DE59" s="758"/>
      <c r="DF59" s="759"/>
      <c r="DG59" s="757"/>
      <c r="DH59" s="758"/>
      <c r="DI59" s="758"/>
      <c r="DJ59" s="758"/>
      <c r="DK59" s="759"/>
      <c r="DL59" s="757"/>
      <c r="DM59" s="758"/>
      <c r="DN59" s="758"/>
      <c r="DO59" s="758"/>
      <c r="DP59" s="759"/>
      <c r="DQ59" s="757"/>
      <c r="DR59" s="758"/>
      <c r="DS59" s="758"/>
      <c r="DT59" s="758"/>
      <c r="DU59" s="759"/>
      <c r="DV59" s="760"/>
      <c r="DW59" s="761"/>
      <c r="DX59" s="761"/>
      <c r="DY59" s="761"/>
      <c r="DZ59" s="762"/>
      <c r="EA59" s="189"/>
    </row>
    <row r="60" spans="1:131" s="190" customFormat="1" ht="26.25" customHeight="1" x14ac:dyDescent="0.15">
      <c r="A60" s="204">
        <v>33</v>
      </c>
      <c r="B60" s="731"/>
      <c r="C60" s="732"/>
      <c r="D60" s="732"/>
      <c r="E60" s="732"/>
      <c r="F60" s="732"/>
      <c r="G60" s="732"/>
      <c r="H60" s="732"/>
      <c r="I60" s="732"/>
      <c r="J60" s="732"/>
      <c r="K60" s="732"/>
      <c r="L60" s="732"/>
      <c r="M60" s="732"/>
      <c r="N60" s="732"/>
      <c r="O60" s="732"/>
      <c r="P60" s="733"/>
      <c r="Q60" s="863"/>
      <c r="R60" s="864"/>
      <c r="S60" s="864"/>
      <c r="T60" s="864"/>
      <c r="U60" s="864"/>
      <c r="V60" s="864"/>
      <c r="W60" s="864"/>
      <c r="X60" s="864"/>
      <c r="Y60" s="864"/>
      <c r="Z60" s="864"/>
      <c r="AA60" s="864"/>
      <c r="AB60" s="864"/>
      <c r="AC60" s="864"/>
      <c r="AD60" s="864"/>
      <c r="AE60" s="865"/>
      <c r="AF60" s="850"/>
      <c r="AG60" s="735"/>
      <c r="AH60" s="735"/>
      <c r="AI60" s="735"/>
      <c r="AJ60" s="851"/>
      <c r="AK60" s="866"/>
      <c r="AL60" s="864"/>
      <c r="AM60" s="864"/>
      <c r="AN60" s="864"/>
      <c r="AO60" s="864"/>
      <c r="AP60" s="864"/>
      <c r="AQ60" s="864"/>
      <c r="AR60" s="864"/>
      <c r="AS60" s="864"/>
      <c r="AT60" s="864"/>
      <c r="AU60" s="864"/>
      <c r="AV60" s="864"/>
      <c r="AW60" s="864"/>
      <c r="AX60" s="864"/>
      <c r="AY60" s="864"/>
      <c r="AZ60" s="867"/>
      <c r="BA60" s="867"/>
      <c r="BB60" s="867"/>
      <c r="BC60" s="867"/>
      <c r="BD60" s="867"/>
      <c r="BE60" s="852"/>
      <c r="BF60" s="852"/>
      <c r="BG60" s="852"/>
      <c r="BH60" s="852"/>
      <c r="BI60" s="853"/>
      <c r="BJ60" s="195"/>
      <c r="BK60" s="195"/>
      <c r="BL60" s="195"/>
      <c r="BM60" s="195"/>
      <c r="BN60" s="195"/>
      <c r="BO60" s="208"/>
      <c r="BP60" s="208"/>
      <c r="BQ60" s="205">
        <v>54</v>
      </c>
      <c r="BR60" s="206"/>
      <c r="BS60" s="860"/>
      <c r="BT60" s="861"/>
      <c r="BU60" s="861"/>
      <c r="BV60" s="861"/>
      <c r="BW60" s="861"/>
      <c r="BX60" s="861"/>
      <c r="BY60" s="861"/>
      <c r="BZ60" s="861"/>
      <c r="CA60" s="861"/>
      <c r="CB60" s="861"/>
      <c r="CC60" s="861"/>
      <c r="CD60" s="861"/>
      <c r="CE60" s="861"/>
      <c r="CF60" s="861"/>
      <c r="CG60" s="862"/>
      <c r="CH60" s="757"/>
      <c r="CI60" s="758"/>
      <c r="CJ60" s="758"/>
      <c r="CK60" s="758"/>
      <c r="CL60" s="759"/>
      <c r="CM60" s="757"/>
      <c r="CN60" s="758"/>
      <c r="CO60" s="758"/>
      <c r="CP60" s="758"/>
      <c r="CQ60" s="759"/>
      <c r="CR60" s="757"/>
      <c r="CS60" s="758"/>
      <c r="CT60" s="758"/>
      <c r="CU60" s="758"/>
      <c r="CV60" s="759"/>
      <c r="CW60" s="757"/>
      <c r="CX60" s="758"/>
      <c r="CY60" s="758"/>
      <c r="CZ60" s="758"/>
      <c r="DA60" s="759"/>
      <c r="DB60" s="757"/>
      <c r="DC60" s="758"/>
      <c r="DD60" s="758"/>
      <c r="DE60" s="758"/>
      <c r="DF60" s="759"/>
      <c r="DG60" s="757"/>
      <c r="DH60" s="758"/>
      <c r="DI60" s="758"/>
      <c r="DJ60" s="758"/>
      <c r="DK60" s="759"/>
      <c r="DL60" s="757"/>
      <c r="DM60" s="758"/>
      <c r="DN60" s="758"/>
      <c r="DO60" s="758"/>
      <c r="DP60" s="759"/>
      <c r="DQ60" s="757"/>
      <c r="DR60" s="758"/>
      <c r="DS60" s="758"/>
      <c r="DT60" s="758"/>
      <c r="DU60" s="759"/>
      <c r="DV60" s="760"/>
      <c r="DW60" s="761"/>
      <c r="DX60" s="761"/>
      <c r="DY60" s="761"/>
      <c r="DZ60" s="762"/>
      <c r="EA60" s="189"/>
    </row>
    <row r="61" spans="1:131" s="190" customFormat="1" ht="26.25" customHeight="1" thickBot="1" x14ac:dyDescent="0.2">
      <c r="A61" s="204">
        <v>34</v>
      </c>
      <c r="B61" s="731"/>
      <c r="C61" s="732"/>
      <c r="D61" s="732"/>
      <c r="E61" s="732"/>
      <c r="F61" s="732"/>
      <c r="G61" s="732"/>
      <c r="H61" s="732"/>
      <c r="I61" s="732"/>
      <c r="J61" s="732"/>
      <c r="K61" s="732"/>
      <c r="L61" s="732"/>
      <c r="M61" s="732"/>
      <c r="N61" s="732"/>
      <c r="O61" s="732"/>
      <c r="P61" s="733"/>
      <c r="Q61" s="863"/>
      <c r="R61" s="864"/>
      <c r="S61" s="864"/>
      <c r="T61" s="864"/>
      <c r="U61" s="864"/>
      <c r="V61" s="864"/>
      <c r="W61" s="864"/>
      <c r="X61" s="864"/>
      <c r="Y61" s="864"/>
      <c r="Z61" s="864"/>
      <c r="AA61" s="864"/>
      <c r="AB61" s="864"/>
      <c r="AC61" s="864"/>
      <c r="AD61" s="864"/>
      <c r="AE61" s="865"/>
      <c r="AF61" s="850"/>
      <c r="AG61" s="735"/>
      <c r="AH61" s="735"/>
      <c r="AI61" s="735"/>
      <c r="AJ61" s="851"/>
      <c r="AK61" s="866"/>
      <c r="AL61" s="864"/>
      <c r="AM61" s="864"/>
      <c r="AN61" s="864"/>
      <c r="AO61" s="864"/>
      <c r="AP61" s="864"/>
      <c r="AQ61" s="864"/>
      <c r="AR61" s="864"/>
      <c r="AS61" s="864"/>
      <c r="AT61" s="864"/>
      <c r="AU61" s="864"/>
      <c r="AV61" s="864"/>
      <c r="AW61" s="864"/>
      <c r="AX61" s="864"/>
      <c r="AY61" s="864"/>
      <c r="AZ61" s="867"/>
      <c r="BA61" s="867"/>
      <c r="BB61" s="867"/>
      <c r="BC61" s="867"/>
      <c r="BD61" s="867"/>
      <c r="BE61" s="852"/>
      <c r="BF61" s="852"/>
      <c r="BG61" s="852"/>
      <c r="BH61" s="852"/>
      <c r="BI61" s="853"/>
      <c r="BJ61" s="195"/>
      <c r="BK61" s="195"/>
      <c r="BL61" s="195"/>
      <c r="BM61" s="195"/>
      <c r="BN61" s="195"/>
      <c r="BO61" s="208"/>
      <c r="BP61" s="208"/>
      <c r="BQ61" s="205">
        <v>55</v>
      </c>
      <c r="BR61" s="206"/>
      <c r="BS61" s="860"/>
      <c r="BT61" s="861"/>
      <c r="BU61" s="861"/>
      <c r="BV61" s="861"/>
      <c r="BW61" s="861"/>
      <c r="BX61" s="861"/>
      <c r="BY61" s="861"/>
      <c r="BZ61" s="861"/>
      <c r="CA61" s="861"/>
      <c r="CB61" s="861"/>
      <c r="CC61" s="861"/>
      <c r="CD61" s="861"/>
      <c r="CE61" s="861"/>
      <c r="CF61" s="861"/>
      <c r="CG61" s="862"/>
      <c r="CH61" s="757"/>
      <c r="CI61" s="758"/>
      <c r="CJ61" s="758"/>
      <c r="CK61" s="758"/>
      <c r="CL61" s="759"/>
      <c r="CM61" s="757"/>
      <c r="CN61" s="758"/>
      <c r="CO61" s="758"/>
      <c r="CP61" s="758"/>
      <c r="CQ61" s="759"/>
      <c r="CR61" s="757"/>
      <c r="CS61" s="758"/>
      <c r="CT61" s="758"/>
      <c r="CU61" s="758"/>
      <c r="CV61" s="759"/>
      <c r="CW61" s="757"/>
      <c r="CX61" s="758"/>
      <c r="CY61" s="758"/>
      <c r="CZ61" s="758"/>
      <c r="DA61" s="759"/>
      <c r="DB61" s="757"/>
      <c r="DC61" s="758"/>
      <c r="DD61" s="758"/>
      <c r="DE61" s="758"/>
      <c r="DF61" s="759"/>
      <c r="DG61" s="757"/>
      <c r="DH61" s="758"/>
      <c r="DI61" s="758"/>
      <c r="DJ61" s="758"/>
      <c r="DK61" s="759"/>
      <c r="DL61" s="757"/>
      <c r="DM61" s="758"/>
      <c r="DN61" s="758"/>
      <c r="DO61" s="758"/>
      <c r="DP61" s="759"/>
      <c r="DQ61" s="757"/>
      <c r="DR61" s="758"/>
      <c r="DS61" s="758"/>
      <c r="DT61" s="758"/>
      <c r="DU61" s="759"/>
      <c r="DV61" s="760"/>
      <c r="DW61" s="761"/>
      <c r="DX61" s="761"/>
      <c r="DY61" s="761"/>
      <c r="DZ61" s="762"/>
      <c r="EA61" s="189"/>
    </row>
    <row r="62" spans="1:131" s="190" customFormat="1" ht="26.25" customHeight="1" x14ac:dyDescent="0.15">
      <c r="A62" s="204">
        <v>35</v>
      </c>
      <c r="B62" s="878"/>
      <c r="C62" s="879"/>
      <c r="D62" s="879"/>
      <c r="E62" s="879"/>
      <c r="F62" s="879"/>
      <c r="G62" s="879"/>
      <c r="H62" s="879"/>
      <c r="I62" s="879"/>
      <c r="J62" s="879"/>
      <c r="K62" s="879"/>
      <c r="L62" s="879"/>
      <c r="M62" s="879"/>
      <c r="N62" s="879"/>
      <c r="O62" s="879"/>
      <c r="P62" s="880"/>
      <c r="Q62" s="863"/>
      <c r="R62" s="864"/>
      <c r="S62" s="864"/>
      <c r="T62" s="864"/>
      <c r="U62" s="864"/>
      <c r="V62" s="864"/>
      <c r="W62" s="864"/>
      <c r="X62" s="864"/>
      <c r="Y62" s="864"/>
      <c r="Z62" s="864"/>
      <c r="AA62" s="864"/>
      <c r="AB62" s="864"/>
      <c r="AC62" s="864"/>
      <c r="AD62" s="864"/>
      <c r="AE62" s="865"/>
      <c r="AF62" s="881"/>
      <c r="AG62" s="864"/>
      <c r="AH62" s="864"/>
      <c r="AI62" s="864"/>
      <c r="AJ62" s="882"/>
      <c r="AK62" s="866"/>
      <c r="AL62" s="864"/>
      <c r="AM62" s="864"/>
      <c r="AN62" s="864"/>
      <c r="AO62" s="864"/>
      <c r="AP62" s="864"/>
      <c r="AQ62" s="864"/>
      <c r="AR62" s="864"/>
      <c r="AS62" s="864"/>
      <c r="AT62" s="864"/>
      <c r="AU62" s="864"/>
      <c r="AV62" s="864"/>
      <c r="AW62" s="864"/>
      <c r="AX62" s="864"/>
      <c r="AY62" s="864"/>
      <c r="AZ62" s="867"/>
      <c r="BA62" s="867"/>
      <c r="BB62" s="867"/>
      <c r="BC62" s="867"/>
      <c r="BD62" s="867"/>
      <c r="BE62" s="875"/>
      <c r="BF62" s="875"/>
      <c r="BG62" s="875"/>
      <c r="BH62" s="875"/>
      <c r="BI62" s="876"/>
      <c r="BJ62" s="877" t="s">
        <v>346</v>
      </c>
      <c r="BK62" s="795"/>
      <c r="BL62" s="795"/>
      <c r="BM62" s="795"/>
      <c r="BN62" s="796"/>
      <c r="BO62" s="208"/>
      <c r="BP62" s="208"/>
      <c r="BQ62" s="205">
        <v>56</v>
      </c>
      <c r="BR62" s="206"/>
      <c r="BS62" s="860"/>
      <c r="BT62" s="861"/>
      <c r="BU62" s="861"/>
      <c r="BV62" s="861"/>
      <c r="BW62" s="861"/>
      <c r="BX62" s="861"/>
      <c r="BY62" s="861"/>
      <c r="BZ62" s="861"/>
      <c r="CA62" s="861"/>
      <c r="CB62" s="861"/>
      <c r="CC62" s="861"/>
      <c r="CD62" s="861"/>
      <c r="CE62" s="861"/>
      <c r="CF62" s="861"/>
      <c r="CG62" s="862"/>
      <c r="CH62" s="757"/>
      <c r="CI62" s="758"/>
      <c r="CJ62" s="758"/>
      <c r="CK62" s="758"/>
      <c r="CL62" s="759"/>
      <c r="CM62" s="757"/>
      <c r="CN62" s="758"/>
      <c r="CO62" s="758"/>
      <c r="CP62" s="758"/>
      <c r="CQ62" s="759"/>
      <c r="CR62" s="757"/>
      <c r="CS62" s="758"/>
      <c r="CT62" s="758"/>
      <c r="CU62" s="758"/>
      <c r="CV62" s="759"/>
      <c r="CW62" s="757"/>
      <c r="CX62" s="758"/>
      <c r="CY62" s="758"/>
      <c r="CZ62" s="758"/>
      <c r="DA62" s="759"/>
      <c r="DB62" s="757"/>
      <c r="DC62" s="758"/>
      <c r="DD62" s="758"/>
      <c r="DE62" s="758"/>
      <c r="DF62" s="759"/>
      <c r="DG62" s="757"/>
      <c r="DH62" s="758"/>
      <c r="DI62" s="758"/>
      <c r="DJ62" s="758"/>
      <c r="DK62" s="759"/>
      <c r="DL62" s="757"/>
      <c r="DM62" s="758"/>
      <c r="DN62" s="758"/>
      <c r="DO62" s="758"/>
      <c r="DP62" s="759"/>
      <c r="DQ62" s="757"/>
      <c r="DR62" s="758"/>
      <c r="DS62" s="758"/>
      <c r="DT62" s="758"/>
      <c r="DU62" s="759"/>
      <c r="DV62" s="760"/>
      <c r="DW62" s="761"/>
      <c r="DX62" s="761"/>
      <c r="DY62" s="761"/>
      <c r="DZ62" s="762"/>
      <c r="EA62" s="189"/>
    </row>
    <row r="63" spans="1:131" s="190" customFormat="1" ht="26.25" customHeight="1" thickBot="1" x14ac:dyDescent="0.2">
      <c r="A63" s="207" t="s">
        <v>330</v>
      </c>
      <c r="B63" s="779" t="s">
        <v>347</v>
      </c>
      <c r="C63" s="780"/>
      <c r="D63" s="780"/>
      <c r="E63" s="780"/>
      <c r="F63" s="780"/>
      <c r="G63" s="780"/>
      <c r="H63" s="780"/>
      <c r="I63" s="780"/>
      <c r="J63" s="780"/>
      <c r="K63" s="780"/>
      <c r="L63" s="780"/>
      <c r="M63" s="780"/>
      <c r="N63" s="780"/>
      <c r="O63" s="780"/>
      <c r="P63" s="781"/>
      <c r="Q63" s="868"/>
      <c r="R63" s="869"/>
      <c r="S63" s="869"/>
      <c r="T63" s="869"/>
      <c r="U63" s="869"/>
      <c r="V63" s="869"/>
      <c r="W63" s="869"/>
      <c r="X63" s="869"/>
      <c r="Y63" s="869"/>
      <c r="Z63" s="869"/>
      <c r="AA63" s="869"/>
      <c r="AB63" s="869"/>
      <c r="AC63" s="869"/>
      <c r="AD63" s="869"/>
      <c r="AE63" s="870"/>
      <c r="AF63" s="871">
        <v>76607</v>
      </c>
      <c r="AG63" s="872"/>
      <c r="AH63" s="872"/>
      <c r="AI63" s="872"/>
      <c r="AJ63" s="873"/>
      <c r="AK63" s="874"/>
      <c r="AL63" s="869"/>
      <c r="AM63" s="869"/>
      <c r="AN63" s="869"/>
      <c r="AO63" s="869"/>
      <c r="AP63" s="872">
        <v>182968</v>
      </c>
      <c r="AQ63" s="872"/>
      <c r="AR63" s="872"/>
      <c r="AS63" s="872"/>
      <c r="AT63" s="872"/>
      <c r="AU63" s="872">
        <v>34916</v>
      </c>
      <c r="AV63" s="872"/>
      <c r="AW63" s="872"/>
      <c r="AX63" s="872"/>
      <c r="AY63" s="872"/>
      <c r="AZ63" s="883"/>
      <c r="BA63" s="883"/>
      <c r="BB63" s="883"/>
      <c r="BC63" s="883"/>
      <c r="BD63" s="883"/>
      <c r="BE63" s="884"/>
      <c r="BF63" s="884"/>
      <c r="BG63" s="884"/>
      <c r="BH63" s="884"/>
      <c r="BI63" s="885"/>
      <c r="BJ63" s="886" t="s">
        <v>98</v>
      </c>
      <c r="BK63" s="887"/>
      <c r="BL63" s="887"/>
      <c r="BM63" s="887"/>
      <c r="BN63" s="888"/>
      <c r="BO63" s="208"/>
      <c r="BP63" s="208"/>
      <c r="BQ63" s="205">
        <v>57</v>
      </c>
      <c r="BR63" s="206"/>
      <c r="BS63" s="860"/>
      <c r="BT63" s="861"/>
      <c r="BU63" s="861"/>
      <c r="BV63" s="861"/>
      <c r="BW63" s="861"/>
      <c r="BX63" s="861"/>
      <c r="BY63" s="861"/>
      <c r="BZ63" s="861"/>
      <c r="CA63" s="861"/>
      <c r="CB63" s="861"/>
      <c r="CC63" s="861"/>
      <c r="CD63" s="861"/>
      <c r="CE63" s="861"/>
      <c r="CF63" s="861"/>
      <c r="CG63" s="862"/>
      <c r="CH63" s="757"/>
      <c r="CI63" s="758"/>
      <c r="CJ63" s="758"/>
      <c r="CK63" s="758"/>
      <c r="CL63" s="759"/>
      <c r="CM63" s="757"/>
      <c r="CN63" s="758"/>
      <c r="CO63" s="758"/>
      <c r="CP63" s="758"/>
      <c r="CQ63" s="759"/>
      <c r="CR63" s="757"/>
      <c r="CS63" s="758"/>
      <c r="CT63" s="758"/>
      <c r="CU63" s="758"/>
      <c r="CV63" s="759"/>
      <c r="CW63" s="757"/>
      <c r="CX63" s="758"/>
      <c r="CY63" s="758"/>
      <c r="CZ63" s="758"/>
      <c r="DA63" s="759"/>
      <c r="DB63" s="757"/>
      <c r="DC63" s="758"/>
      <c r="DD63" s="758"/>
      <c r="DE63" s="758"/>
      <c r="DF63" s="759"/>
      <c r="DG63" s="757"/>
      <c r="DH63" s="758"/>
      <c r="DI63" s="758"/>
      <c r="DJ63" s="758"/>
      <c r="DK63" s="759"/>
      <c r="DL63" s="757"/>
      <c r="DM63" s="758"/>
      <c r="DN63" s="758"/>
      <c r="DO63" s="758"/>
      <c r="DP63" s="759"/>
      <c r="DQ63" s="757"/>
      <c r="DR63" s="758"/>
      <c r="DS63" s="758"/>
      <c r="DT63" s="758"/>
      <c r="DU63" s="759"/>
      <c r="DV63" s="760"/>
      <c r="DW63" s="761"/>
      <c r="DX63" s="761"/>
      <c r="DY63" s="761"/>
      <c r="DZ63" s="762"/>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860"/>
      <c r="BT64" s="861"/>
      <c r="BU64" s="861"/>
      <c r="BV64" s="861"/>
      <c r="BW64" s="861"/>
      <c r="BX64" s="861"/>
      <c r="BY64" s="861"/>
      <c r="BZ64" s="861"/>
      <c r="CA64" s="861"/>
      <c r="CB64" s="861"/>
      <c r="CC64" s="861"/>
      <c r="CD64" s="861"/>
      <c r="CE64" s="861"/>
      <c r="CF64" s="861"/>
      <c r="CG64" s="862"/>
      <c r="CH64" s="757"/>
      <c r="CI64" s="758"/>
      <c r="CJ64" s="758"/>
      <c r="CK64" s="758"/>
      <c r="CL64" s="759"/>
      <c r="CM64" s="757"/>
      <c r="CN64" s="758"/>
      <c r="CO64" s="758"/>
      <c r="CP64" s="758"/>
      <c r="CQ64" s="759"/>
      <c r="CR64" s="757"/>
      <c r="CS64" s="758"/>
      <c r="CT64" s="758"/>
      <c r="CU64" s="758"/>
      <c r="CV64" s="759"/>
      <c r="CW64" s="757"/>
      <c r="CX64" s="758"/>
      <c r="CY64" s="758"/>
      <c r="CZ64" s="758"/>
      <c r="DA64" s="759"/>
      <c r="DB64" s="757"/>
      <c r="DC64" s="758"/>
      <c r="DD64" s="758"/>
      <c r="DE64" s="758"/>
      <c r="DF64" s="759"/>
      <c r="DG64" s="757"/>
      <c r="DH64" s="758"/>
      <c r="DI64" s="758"/>
      <c r="DJ64" s="758"/>
      <c r="DK64" s="759"/>
      <c r="DL64" s="757"/>
      <c r="DM64" s="758"/>
      <c r="DN64" s="758"/>
      <c r="DO64" s="758"/>
      <c r="DP64" s="759"/>
      <c r="DQ64" s="757"/>
      <c r="DR64" s="758"/>
      <c r="DS64" s="758"/>
      <c r="DT64" s="758"/>
      <c r="DU64" s="759"/>
      <c r="DV64" s="760"/>
      <c r="DW64" s="761"/>
      <c r="DX64" s="761"/>
      <c r="DY64" s="761"/>
      <c r="DZ64" s="762"/>
      <c r="EA64" s="189"/>
    </row>
    <row r="65" spans="1:131" s="190" customFormat="1" ht="26.25" customHeight="1" thickBot="1" x14ac:dyDescent="0.2">
      <c r="A65" s="195" t="s">
        <v>348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860"/>
      <c r="BT65" s="861"/>
      <c r="BU65" s="861"/>
      <c r="BV65" s="861"/>
      <c r="BW65" s="861"/>
      <c r="BX65" s="861"/>
      <c r="BY65" s="861"/>
      <c r="BZ65" s="861"/>
      <c r="CA65" s="861"/>
      <c r="CB65" s="861"/>
      <c r="CC65" s="861"/>
      <c r="CD65" s="861"/>
      <c r="CE65" s="861"/>
      <c r="CF65" s="861"/>
      <c r="CG65" s="862"/>
      <c r="CH65" s="757"/>
      <c r="CI65" s="758"/>
      <c r="CJ65" s="758"/>
      <c r="CK65" s="758"/>
      <c r="CL65" s="759"/>
      <c r="CM65" s="757"/>
      <c r="CN65" s="758"/>
      <c r="CO65" s="758"/>
      <c r="CP65" s="758"/>
      <c r="CQ65" s="759"/>
      <c r="CR65" s="757"/>
      <c r="CS65" s="758"/>
      <c r="CT65" s="758"/>
      <c r="CU65" s="758"/>
      <c r="CV65" s="759"/>
      <c r="CW65" s="757"/>
      <c r="CX65" s="758"/>
      <c r="CY65" s="758"/>
      <c r="CZ65" s="758"/>
      <c r="DA65" s="759"/>
      <c r="DB65" s="757"/>
      <c r="DC65" s="758"/>
      <c r="DD65" s="758"/>
      <c r="DE65" s="758"/>
      <c r="DF65" s="759"/>
      <c r="DG65" s="757"/>
      <c r="DH65" s="758"/>
      <c r="DI65" s="758"/>
      <c r="DJ65" s="758"/>
      <c r="DK65" s="759"/>
      <c r="DL65" s="757"/>
      <c r="DM65" s="758"/>
      <c r="DN65" s="758"/>
      <c r="DO65" s="758"/>
      <c r="DP65" s="759"/>
      <c r="DQ65" s="757"/>
      <c r="DR65" s="758"/>
      <c r="DS65" s="758"/>
      <c r="DT65" s="758"/>
      <c r="DU65" s="759"/>
      <c r="DV65" s="760"/>
      <c r="DW65" s="761"/>
      <c r="DX65" s="761"/>
      <c r="DY65" s="761"/>
      <c r="DZ65" s="762"/>
      <c r="EA65" s="189"/>
    </row>
    <row r="66" spans="1:131" s="190" customFormat="1" ht="26.25" customHeight="1" x14ac:dyDescent="0.15">
      <c r="A66" s="716" t="s">
        <v>349</v>
      </c>
      <c r="B66" s="717"/>
      <c r="C66" s="717"/>
      <c r="D66" s="717"/>
      <c r="E66" s="717"/>
      <c r="F66" s="717"/>
      <c r="G66" s="717"/>
      <c r="H66" s="717"/>
      <c r="I66" s="717"/>
      <c r="J66" s="717"/>
      <c r="K66" s="717"/>
      <c r="L66" s="717"/>
      <c r="M66" s="717"/>
      <c r="N66" s="717"/>
      <c r="O66" s="717"/>
      <c r="P66" s="718"/>
      <c r="Q66" s="693" t="s">
        <v>334</v>
      </c>
      <c r="R66" s="694"/>
      <c r="S66" s="694"/>
      <c r="T66" s="694"/>
      <c r="U66" s="695"/>
      <c r="V66" s="693" t="s">
        <v>335</v>
      </c>
      <c r="W66" s="694"/>
      <c r="X66" s="694"/>
      <c r="Y66" s="694"/>
      <c r="Z66" s="695"/>
      <c r="AA66" s="693" t="s">
        <v>336</v>
      </c>
      <c r="AB66" s="694"/>
      <c r="AC66" s="694"/>
      <c r="AD66" s="694"/>
      <c r="AE66" s="695"/>
      <c r="AF66" s="889" t="s">
        <v>337</v>
      </c>
      <c r="AG66" s="802"/>
      <c r="AH66" s="802"/>
      <c r="AI66" s="802"/>
      <c r="AJ66" s="890"/>
      <c r="AK66" s="693" t="s">
        <v>338</v>
      </c>
      <c r="AL66" s="717"/>
      <c r="AM66" s="717"/>
      <c r="AN66" s="717"/>
      <c r="AO66" s="718"/>
      <c r="AP66" s="693" t="s">
        <v>339</v>
      </c>
      <c r="AQ66" s="694"/>
      <c r="AR66" s="694"/>
      <c r="AS66" s="694"/>
      <c r="AT66" s="695"/>
      <c r="AU66" s="693" t="s">
        <v>350</v>
      </c>
      <c r="AV66" s="694"/>
      <c r="AW66" s="694"/>
      <c r="AX66" s="694"/>
      <c r="AY66" s="695"/>
      <c r="AZ66" s="693" t="s">
        <v>319</v>
      </c>
      <c r="BA66" s="694"/>
      <c r="BB66" s="694"/>
      <c r="BC66" s="694"/>
      <c r="BD66" s="705"/>
      <c r="BE66" s="208"/>
      <c r="BF66" s="208"/>
      <c r="BG66" s="208"/>
      <c r="BH66" s="208"/>
      <c r="BI66" s="208"/>
      <c r="BJ66" s="208"/>
      <c r="BK66" s="208"/>
      <c r="BL66" s="208"/>
      <c r="BM66" s="208"/>
      <c r="BN66" s="208"/>
      <c r="BO66" s="208"/>
      <c r="BP66" s="208"/>
      <c r="BQ66" s="205">
        <v>60</v>
      </c>
      <c r="BR66" s="210"/>
      <c r="BS66" s="900"/>
      <c r="BT66" s="901"/>
      <c r="BU66" s="901"/>
      <c r="BV66" s="901"/>
      <c r="BW66" s="901"/>
      <c r="BX66" s="901"/>
      <c r="BY66" s="901"/>
      <c r="BZ66" s="901"/>
      <c r="CA66" s="901"/>
      <c r="CB66" s="901"/>
      <c r="CC66" s="901"/>
      <c r="CD66" s="901"/>
      <c r="CE66" s="901"/>
      <c r="CF66" s="901"/>
      <c r="CG66" s="902"/>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896"/>
      <c r="EA66" s="189"/>
    </row>
    <row r="67" spans="1:131" s="190" customFormat="1" ht="26.25" customHeight="1" thickBot="1" x14ac:dyDescent="0.2">
      <c r="A67" s="719"/>
      <c r="B67" s="720"/>
      <c r="C67" s="720"/>
      <c r="D67" s="720"/>
      <c r="E67" s="720"/>
      <c r="F67" s="720"/>
      <c r="G67" s="720"/>
      <c r="H67" s="720"/>
      <c r="I67" s="720"/>
      <c r="J67" s="720"/>
      <c r="K67" s="720"/>
      <c r="L67" s="720"/>
      <c r="M67" s="720"/>
      <c r="N67" s="720"/>
      <c r="O67" s="720"/>
      <c r="P67" s="721"/>
      <c r="Q67" s="696"/>
      <c r="R67" s="697"/>
      <c r="S67" s="697"/>
      <c r="T67" s="697"/>
      <c r="U67" s="698"/>
      <c r="V67" s="696"/>
      <c r="W67" s="697"/>
      <c r="X67" s="697"/>
      <c r="Y67" s="697"/>
      <c r="Z67" s="698"/>
      <c r="AA67" s="696"/>
      <c r="AB67" s="697"/>
      <c r="AC67" s="697"/>
      <c r="AD67" s="697"/>
      <c r="AE67" s="698"/>
      <c r="AF67" s="891"/>
      <c r="AG67" s="805"/>
      <c r="AH67" s="805"/>
      <c r="AI67" s="805"/>
      <c r="AJ67" s="892"/>
      <c r="AK67" s="893"/>
      <c r="AL67" s="720"/>
      <c r="AM67" s="720"/>
      <c r="AN67" s="720"/>
      <c r="AO67" s="721"/>
      <c r="AP67" s="696"/>
      <c r="AQ67" s="697"/>
      <c r="AR67" s="697"/>
      <c r="AS67" s="697"/>
      <c r="AT67" s="698"/>
      <c r="AU67" s="696"/>
      <c r="AV67" s="697"/>
      <c r="AW67" s="697"/>
      <c r="AX67" s="697"/>
      <c r="AY67" s="698"/>
      <c r="AZ67" s="696"/>
      <c r="BA67" s="697"/>
      <c r="BB67" s="697"/>
      <c r="BC67" s="697"/>
      <c r="BD67" s="706"/>
      <c r="BE67" s="208"/>
      <c r="BF67" s="208"/>
      <c r="BG67" s="208"/>
      <c r="BH67" s="208"/>
      <c r="BI67" s="208"/>
      <c r="BJ67" s="208"/>
      <c r="BK67" s="208"/>
      <c r="BL67" s="208"/>
      <c r="BM67" s="208"/>
      <c r="BN67" s="208"/>
      <c r="BO67" s="208"/>
      <c r="BP67" s="208"/>
      <c r="BQ67" s="205">
        <v>61</v>
      </c>
      <c r="BR67" s="210"/>
      <c r="BS67" s="900"/>
      <c r="BT67" s="901"/>
      <c r="BU67" s="901"/>
      <c r="BV67" s="901"/>
      <c r="BW67" s="901"/>
      <c r="BX67" s="901"/>
      <c r="BY67" s="901"/>
      <c r="BZ67" s="901"/>
      <c r="CA67" s="901"/>
      <c r="CB67" s="901"/>
      <c r="CC67" s="901"/>
      <c r="CD67" s="901"/>
      <c r="CE67" s="901"/>
      <c r="CF67" s="901"/>
      <c r="CG67" s="902"/>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896"/>
      <c r="EA67" s="189"/>
    </row>
    <row r="68" spans="1:131" s="190" customFormat="1" ht="26.25" customHeight="1" thickTop="1" x14ac:dyDescent="0.15">
      <c r="A68" s="201">
        <v>1</v>
      </c>
      <c r="B68" s="906" t="s">
        <v>556</v>
      </c>
      <c r="C68" s="907"/>
      <c r="D68" s="907"/>
      <c r="E68" s="907"/>
      <c r="F68" s="907"/>
      <c r="G68" s="907"/>
      <c r="H68" s="907"/>
      <c r="I68" s="907"/>
      <c r="J68" s="907"/>
      <c r="K68" s="907"/>
      <c r="L68" s="907"/>
      <c r="M68" s="907"/>
      <c r="N68" s="907"/>
      <c r="O68" s="907"/>
      <c r="P68" s="908"/>
      <c r="Q68" s="909">
        <v>46244</v>
      </c>
      <c r="R68" s="903"/>
      <c r="S68" s="903"/>
      <c r="T68" s="903"/>
      <c r="U68" s="903"/>
      <c r="V68" s="903">
        <v>42010</v>
      </c>
      <c r="W68" s="903"/>
      <c r="X68" s="903"/>
      <c r="Y68" s="903"/>
      <c r="Z68" s="903"/>
      <c r="AA68" s="903">
        <f>Q68-V68</f>
        <v>4234</v>
      </c>
      <c r="AB68" s="903"/>
      <c r="AC68" s="903"/>
      <c r="AD68" s="903"/>
      <c r="AE68" s="903"/>
      <c r="AF68" s="903">
        <v>12147</v>
      </c>
      <c r="AG68" s="903"/>
      <c r="AH68" s="903"/>
      <c r="AI68" s="903"/>
      <c r="AJ68" s="903"/>
      <c r="AK68" s="910">
        <v>135</v>
      </c>
      <c r="AL68" s="910"/>
      <c r="AM68" s="910"/>
      <c r="AN68" s="910"/>
      <c r="AO68" s="910"/>
      <c r="AP68" s="903">
        <v>160435</v>
      </c>
      <c r="AQ68" s="903"/>
      <c r="AR68" s="903"/>
      <c r="AS68" s="903"/>
      <c r="AT68" s="903"/>
      <c r="AU68" s="903">
        <v>1290</v>
      </c>
      <c r="AV68" s="903"/>
      <c r="AW68" s="903"/>
      <c r="AX68" s="903"/>
      <c r="AY68" s="903"/>
      <c r="AZ68" s="904"/>
      <c r="BA68" s="904"/>
      <c r="BB68" s="904"/>
      <c r="BC68" s="904"/>
      <c r="BD68" s="905"/>
      <c r="BE68" s="208"/>
      <c r="BF68" s="208"/>
      <c r="BG68" s="208"/>
      <c r="BH68" s="208"/>
      <c r="BI68" s="208"/>
      <c r="BJ68" s="208"/>
      <c r="BK68" s="208"/>
      <c r="BL68" s="208"/>
      <c r="BM68" s="208"/>
      <c r="BN68" s="208"/>
      <c r="BO68" s="208"/>
      <c r="BP68" s="208"/>
      <c r="BQ68" s="205">
        <v>62</v>
      </c>
      <c r="BR68" s="210"/>
      <c r="BS68" s="900"/>
      <c r="BT68" s="901"/>
      <c r="BU68" s="901"/>
      <c r="BV68" s="901"/>
      <c r="BW68" s="901"/>
      <c r="BX68" s="901"/>
      <c r="BY68" s="901"/>
      <c r="BZ68" s="901"/>
      <c r="CA68" s="901"/>
      <c r="CB68" s="901"/>
      <c r="CC68" s="901"/>
      <c r="CD68" s="901"/>
      <c r="CE68" s="901"/>
      <c r="CF68" s="901"/>
      <c r="CG68" s="902"/>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896"/>
      <c r="EA68" s="189"/>
    </row>
    <row r="69" spans="1:131" s="190" customFormat="1" ht="26.25" customHeight="1" x14ac:dyDescent="0.15">
      <c r="A69" s="204">
        <v>2</v>
      </c>
      <c r="B69" s="911" t="s">
        <v>557</v>
      </c>
      <c r="C69" s="912"/>
      <c r="D69" s="912"/>
      <c r="E69" s="912"/>
      <c r="F69" s="912"/>
      <c r="G69" s="912"/>
      <c r="H69" s="912"/>
      <c r="I69" s="912"/>
      <c r="J69" s="912"/>
      <c r="K69" s="912"/>
      <c r="L69" s="912"/>
      <c r="M69" s="912"/>
      <c r="N69" s="912"/>
      <c r="O69" s="912"/>
      <c r="P69" s="913"/>
      <c r="Q69" s="915">
        <v>59893</v>
      </c>
      <c r="R69" s="916"/>
      <c r="S69" s="916"/>
      <c r="T69" s="916"/>
      <c r="U69" s="916"/>
      <c r="V69" s="916">
        <v>58913</v>
      </c>
      <c r="W69" s="916"/>
      <c r="X69" s="916"/>
      <c r="Y69" s="916"/>
      <c r="Z69" s="916"/>
      <c r="AA69" s="916">
        <v>980</v>
      </c>
      <c r="AB69" s="916"/>
      <c r="AC69" s="916"/>
      <c r="AD69" s="916"/>
      <c r="AE69" s="916"/>
      <c r="AF69" s="916">
        <v>980</v>
      </c>
      <c r="AG69" s="916"/>
      <c r="AH69" s="916"/>
      <c r="AI69" s="916"/>
      <c r="AJ69" s="916"/>
      <c r="AK69" s="855"/>
      <c r="AL69" s="855"/>
      <c r="AM69" s="855"/>
      <c r="AN69" s="855"/>
      <c r="AO69" s="855"/>
      <c r="AP69" s="855"/>
      <c r="AQ69" s="855"/>
      <c r="AR69" s="855"/>
      <c r="AS69" s="855"/>
      <c r="AT69" s="855"/>
      <c r="AU69" s="855"/>
      <c r="AV69" s="855"/>
      <c r="AW69" s="855"/>
      <c r="AX69" s="855"/>
      <c r="AY69" s="855"/>
      <c r="AZ69" s="917"/>
      <c r="BA69" s="917"/>
      <c r="BB69" s="917"/>
      <c r="BC69" s="917"/>
      <c r="BD69" s="918"/>
      <c r="BE69" s="208"/>
      <c r="BF69" s="208"/>
      <c r="BG69" s="208"/>
      <c r="BH69" s="208"/>
      <c r="BI69" s="208"/>
      <c r="BJ69" s="208"/>
      <c r="BK69" s="208"/>
      <c r="BL69" s="208"/>
      <c r="BM69" s="208"/>
      <c r="BN69" s="208"/>
      <c r="BO69" s="208"/>
      <c r="BP69" s="208"/>
      <c r="BQ69" s="205">
        <v>63</v>
      </c>
      <c r="BR69" s="210"/>
      <c r="BS69" s="900"/>
      <c r="BT69" s="901"/>
      <c r="BU69" s="901"/>
      <c r="BV69" s="901"/>
      <c r="BW69" s="901"/>
      <c r="BX69" s="901"/>
      <c r="BY69" s="901"/>
      <c r="BZ69" s="901"/>
      <c r="CA69" s="901"/>
      <c r="CB69" s="901"/>
      <c r="CC69" s="901"/>
      <c r="CD69" s="901"/>
      <c r="CE69" s="901"/>
      <c r="CF69" s="901"/>
      <c r="CG69" s="902"/>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896"/>
      <c r="EA69" s="189"/>
    </row>
    <row r="70" spans="1:131" s="190" customFormat="1" ht="26.25" customHeight="1" x14ac:dyDescent="0.15">
      <c r="A70" s="204">
        <v>3</v>
      </c>
      <c r="B70" s="911"/>
      <c r="C70" s="912"/>
      <c r="D70" s="912"/>
      <c r="E70" s="912"/>
      <c r="F70" s="912"/>
      <c r="G70" s="912"/>
      <c r="H70" s="912"/>
      <c r="I70" s="912"/>
      <c r="J70" s="912"/>
      <c r="K70" s="912"/>
      <c r="L70" s="912"/>
      <c r="M70" s="912"/>
      <c r="N70" s="912"/>
      <c r="O70" s="912"/>
      <c r="P70" s="913"/>
      <c r="Q70" s="914"/>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c r="AT70" s="855"/>
      <c r="AU70" s="855"/>
      <c r="AV70" s="855"/>
      <c r="AW70" s="855"/>
      <c r="AX70" s="855"/>
      <c r="AY70" s="855"/>
      <c r="AZ70" s="917"/>
      <c r="BA70" s="917"/>
      <c r="BB70" s="917"/>
      <c r="BC70" s="917"/>
      <c r="BD70" s="918"/>
      <c r="BE70" s="208"/>
      <c r="BF70" s="208"/>
      <c r="BG70" s="208"/>
      <c r="BH70" s="208"/>
      <c r="BI70" s="208"/>
      <c r="BJ70" s="208"/>
      <c r="BK70" s="208"/>
      <c r="BL70" s="208"/>
      <c r="BM70" s="208"/>
      <c r="BN70" s="208"/>
      <c r="BO70" s="208"/>
      <c r="BP70" s="208"/>
      <c r="BQ70" s="205">
        <v>64</v>
      </c>
      <c r="BR70" s="210"/>
      <c r="BS70" s="900"/>
      <c r="BT70" s="901"/>
      <c r="BU70" s="901"/>
      <c r="BV70" s="901"/>
      <c r="BW70" s="901"/>
      <c r="BX70" s="901"/>
      <c r="BY70" s="901"/>
      <c r="BZ70" s="901"/>
      <c r="CA70" s="901"/>
      <c r="CB70" s="901"/>
      <c r="CC70" s="901"/>
      <c r="CD70" s="901"/>
      <c r="CE70" s="901"/>
      <c r="CF70" s="901"/>
      <c r="CG70" s="902"/>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896"/>
      <c r="EA70" s="189"/>
    </row>
    <row r="71" spans="1:131" s="190" customFormat="1" ht="26.25" customHeight="1" x14ac:dyDescent="0.15">
      <c r="A71" s="204">
        <v>4</v>
      </c>
      <c r="B71" s="911"/>
      <c r="C71" s="912"/>
      <c r="D71" s="912"/>
      <c r="E71" s="912"/>
      <c r="F71" s="912"/>
      <c r="G71" s="912"/>
      <c r="H71" s="912"/>
      <c r="I71" s="912"/>
      <c r="J71" s="912"/>
      <c r="K71" s="912"/>
      <c r="L71" s="912"/>
      <c r="M71" s="912"/>
      <c r="N71" s="912"/>
      <c r="O71" s="912"/>
      <c r="P71" s="913"/>
      <c r="Q71" s="914"/>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c r="AT71" s="855"/>
      <c r="AU71" s="855"/>
      <c r="AV71" s="855"/>
      <c r="AW71" s="855"/>
      <c r="AX71" s="855"/>
      <c r="AY71" s="855"/>
      <c r="AZ71" s="917"/>
      <c r="BA71" s="917"/>
      <c r="BB71" s="917"/>
      <c r="BC71" s="917"/>
      <c r="BD71" s="918"/>
      <c r="BE71" s="208"/>
      <c r="BF71" s="208"/>
      <c r="BG71" s="208"/>
      <c r="BH71" s="208"/>
      <c r="BI71" s="208"/>
      <c r="BJ71" s="208"/>
      <c r="BK71" s="208"/>
      <c r="BL71" s="208"/>
      <c r="BM71" s="208"/>
      <c r="BN71" s="208"/>
      <c r="BO71" s="208"/>
      <c r="BP71" s="208"/>
      <c r="BQ71" s="205">
        <v>65</v>
      </c>
      <c r="BR71" s="210"/>
      <c r="BS71" s="900"/>
      <c r="BT71" s="901"/>
      <c r="BU71" s="901"/>
      <c r="BV71" s="901"/>
      <c r="BW71" s="901"/>
      <c r="BX71" s="901"/>
      <c r="BY71" s="901"/>
      <c r="BZ71" s="901"/>
      <c r="CA71" s="901"/>
      <c r="CB71" s="901"/>
      <c r="CC71" s="901"/>
      <c r="CD71" s="901"/>
      <c r="CE71" s="901"/>
      <c r="CF71" s="901"/>
      <c r="CG71" s="902"/>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896"/>
      <c r="EA71" s="189"/>
    </row>
    <row r="72" spans="1:131" s="190" customFormat="1" ht="26.25" customHeight="1" x14ac:dyDescent="0.15">
      <c r="A72" s="204">
        <v>5</v>
      </c>
      <c r="B72" s="911"/>
      <c r="C72" s="912"/>
      <c r="D72" s="912"/>
      <c r="E72" s="912"/>
      <c r="F72" s="912"/>
      <c r="G72" s="912"/>
      <c r="H72" s="912"/>
      <c r="I72" s="912"/>
      <c r="J72" s="912"/>
      <c r="K72" s="912"/>
      <c r="L72" s="912"/>
      <c r="M72" s="912"/>
      <c r="N72" s="912"/>
      <c r="O72" s="912"/>
      <c r="P72" s="913"/>
      <c r="Q72" s="914"/>
      <c r="R72" s="855"/>
      <c r="S72" s="85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c r="AT72" s="855"/>
      <c r="AU72" s="855"/>
      <c r="AV72" s="855"/>
      <c r="AW72" s="855"/>
      <c r="AX72" s="855"/>
      <c r="AY72" s="855"/>
      <c r="AZ72" s="917"/>
      <c r="BA72" s="917"/>
      <c r="BB72" s="917"/>
      <c r="BC72" s="917"/>
      <c r="BD72" s="918"/>
      <c r="BE72" s="208"/>
      <c r="BF72" s="208"/>
      <c r="BG72" s="208"/>
      <c r="BH72" s="208"/>
      <c r="BI72" s="208"/>
      <c r="BJ72" s="208"/>
      <c r="BK72" s="208"/>
      <c r="BL72" s="208"/>
      <c r="BM72" s="208"/>
      <c r="BN72" s="208"/>
      <c r="BO72" s="208"/>
      <c r="BP72" s="208"/>
      <c r="BQ72" s="205">
        <v>66</v>
      </c>
      <c r="BR72" s="210"/>
      <c r="BS72" s="900"/>
      <c r="BT72" s="901"/>
      <c r="BU72" s="901"/>
      <c r="BV72" s="901"/>
      <c r="BW72" s="901"/>
      <c r="BX72" s="901"/>
      <c r="BY72" s="901"/>
      <c r="BZ72" s="901"/>
      <c r="CA72" s="901"/>
      <c r="CB72" s="901"/>
      <c r="CC72" s="901"/>
      <c r="CD72" s="901"/>
      <c r="CE72" s="901"/>
      <c r="CF72" s="901"/>
      <c r="CG72" s="902"/>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896"/>
      <c r="EA72" s="189"/>
    </row>
    <row r="73" spans="1:131" s="190" customFormat="1" ht="26.25" customHeight="1" x14ac:dyDescent="0.15">
      <c r="A73" s="204">
        <v>6</v>
      </c>
      <c r="B73" s="911"/>
      <c r="C73" s="912"/>
      <c r="D73" s="912"/>
      <c r="E73" s="912"/>
      <c r="F73" s="912"/>
      <c r="G73" s="912"/>
      <c r="H73" s="912"/>
      <c r="I73" s="912"/>
      <c r="J73" s="912"/>
      <c r="K73" s="912"/>
      <c r="L73" s="912"/>
      <c r="M73" s="912"/>
      <c r="N73" s="912"/>
      <c r="O73" s="912"/>
      <c r="P73" s="913"/>
      <c r="Q73" s="914"/>
      <c r="R73" s="855"/>
      <c r="S73" s="85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c r="AT73" s="855"/>
      <c r="AU73" s="855"/>
      <c r="AV73" s="855"/>
      <c r="AW73" s="855"/>
      <c r="AX73" s="855"/>
      <c r="AY73" s="855"/>
      <c r="AZ73" s="917"/>
      <c r="BA73" s="917"/>
      <c r="BB73" s="917"/>
      <c r="BC73" s="917"/>
      <c r="BD73" s="918"/>
      <c r="BE73" s="208"/>
      <c r="BF73" s="208"/>
      <c r="BG73" s="208"/>
      <c r="BH73" s="208"/>
      <c r="BI73" s="208"/>
      <c r="BJ73" s="208"/>
      <c r="BK73" s="208"/>
      <c r="BL73" s="208"/>
      <c r="BM73" s="208"/>
      <c r="BN73" s="208"/>
      <c r="BO73" s="208"/>
      <c r="BP73" s="208"/>
      <c r="BQ73" s="205">
        <v>67</v>
      </c>
      <c r="BR73" s="210"/>
      <c r="BS73" s="900"/>
      <c r="BT73" s="901"/>
      <c r="BU73" s="901"/>
      <c r="BV73" s="901"/>
      <c r="BW73" s="901"/>
      <c r="BX73" s="901"/>
      <c r="BY73" s="901"/>
      <c r="BZ73" s="901"/>
      <c r="CA73" s="901"/>
      <c r="CB73" s="901"/>
      <c r="CC73" s="901"/>
      <c r="CD73" s="901"/>
      <c r="CE73" s="901"/>
      <c r="CF73" s="901"/>
      <c r="CG73" s="902"/>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896"/>
      <c r="EA73" s="189"/>
    </row>
    <row r="74" spans="1:131" s="190" customFormat="1" ht="26.25" customHeight="1" x14ac:dyDescent="0.15">
      <c r="A74" s="204">
        <v>7</v>
      </c>
      <c r="B74" s="911"/>
      <c r="C74" s="912"/>
      <c r="D74" s="912"/>
      <c r="E74" s="912"/>
      <c r="F74" s="912"/>
      <c r="G74" s="912"/>
      <c r="H74" s="912"/>
      <c r="I74" s="912"/>
      <c r="J74" s="912"/>
      <c r="K74" s="912"/>
      <c r="L74" s="912"/>
      <c r="M74" s="912"/>
      <c r="N74" s="912"/>
      <c r="O74" s="912"/>
      <c r="P74" s="913"/>
      <c r="Q74" s="914"/>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55"/>
      <c r="AU74" s="855"/>
      <c r="AV74" s="855"/>
      <c r="AW74" s="855"/>
      <c r="AX74" s="855"/>
      <c r="AY74" s="855"/>
      <c r="AZ74" s="917"/>
      <c r="BA74" s="917"/>
      <c r="BB74" s="917"/>
      <c r="BC74" s="917"/>
      <c r="BD74" s="918"/>
      <c r="BE74" s="208"/>
      <c r="BF74" s="208"/>
      <c r="BG74" s="208"/>
      <c r="BH74" s="208"/>
      <c r="BI74" s="208"/>
      <c r="BJ74" s="208"/>
      <c r="BK74" s="208"/>
      <c r="BL74" s="208"/>
      <c r="BM74" s="208"/>
      <c r="BN74" s="208"/>
      <c r="BO74" s="208"/>
      <c r="BP74" s="208"/>
      <c r="BQ74" s="205">
        <v>68</v>
      </c>
      <c r="BR74" s="210"/>
      <c r="BS74" s="900"/>
      <c r="BT74" s="901"/>
      <c r="BU74" s="901"/>
      <c r="BV74" s="901"/>
      <c r="BW74" s="901"/>
      <c r="BX74" s="901"/>
      <c r="BY74" s="901"/>
      <c r="BZ74" s="901"/>
      <c r="CA74" s="901"/>
      <c r="CB74" s="901"/>
      <c r="CC74" s="901"/>
      <c r="CD74" s="901"/>
      <c r="CE74" s="901"/>
      <c r="CF74" s="901"/>
      <c r="CG74" s="902"/>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896"/>
      <c r="EA74" s="189"/>
    </row>
    <row r="75" spans="1:131" s="190" customFormat="1" ht="26.25" customHeight="1" x14ac:dyDescent="0.15">
      <c r="A75" s="204">
        <v>8</v>
      </c>
      <c r="B75" s="911"/>
      <c r="C75" s="912"/>
      <c r="D75" s="912"/>
      <c r="E75" s="912"/>
      <c r="F75" s="912"/>
      <c r="G75" s="912"/>
      <c r="H75" s="912"/>
      <c r="I75" s="912"/>
      <c r="J75" s="912"/>
      <c r="K75" s="912"/>
      <c r="L75" s="912"/>
      <c r="M75" s="912"/>
      <c r="N75" s="912"/>
      <c r="O75" s="912"/>
      <c r="P75" s="913"/>
      <c r="Q75" s="919"/>
      <c r="R75" s="920"/>
      <c r="S75" s="920"/>
      <c r="T75" s="920"/>
      <c r="U75" s="854"/>
      <c r="V75" s="921"/>
      <c r="W75" s="920"/>
      <c r="X75" s="920"/>
      <c r="Y75" s="920"/>
      <c r="Z75" s="854"/>
      <c r="AA75" s="921"/>
      <c r="AB75" s="920"/>
      <c r="AC75" s="920"/>
      <c r="AD75" s="920"/>
      <c r="AE75" s="854"/>
      <c r="AF75" s="921"/>
      <c r="AG75" s="920"/>
      <c r="AH75" s="920"/>
      <c r="AI75" s="920"/>
      <c r="AJ75" s="854"/>
      <c r="AK75" s="921"/>
      <c r="AL75" s="920"/>
      <c r="AM75" s="920"/>
      <c r="AN75" s="920"/>
      <c r="AO75" s="854"/>
      <c r="AP75" s="921"/>
      <c r="AQ75" s="920"/>
      <c r="AR75" s="920"/>
      <c r="AS75" s="920"/>
      <c r="AT75" s="854"/>
      <c r="AU75" s="921"/>
      <c r="AV75" s="920"/>
      <c r="AW75" s="920"/>
      <c r="AX75" s="920"/>
      <c r="AY75" s="854"/>
      <c r="AZ75" s="917"/>
      <c r="BA75" s="917"/>
      <c r="BB75" s="917"/>
      <c r="BC75" s="917"/>
      <c r="BD75" s="918"/>
      <c r="BE75" s="208"/>
      <c r="BF75" s="208"/>
      <c r="BG75" s="208"/>
      <c r="BH75" s="208"/>
      <c r="BI75" s="208"/>
      <c r="BJ75" s="208"/>
      <c r="BK75" s="208"/>
      <c r="BL75" s="208"/>
      <c r="BM75" s="208"/>
      <c r="BN75" s="208"/>
      <c r="BO75" s="208"/>
      <c r="BP75" s="208"/>
      <c r="BQ75" s="205">
        <v>69</v>
      </c>
      <c r="BR75" s="210"/>
      <c r="BS75" s="900"/>
      <c r="BT75" s="901"/>
      <c r="BU75" s="901"/>
      <c r="BV75" s="901"/>
      <c r="BW75" s="901"/>
      <c r="BX75" s="901"/>
      <c r="BY75" s="901"/>
      <c r="BZ75" s="901"/>
      <c r="CA75" s="901"/>
      <c r="CB75" s="901"/>
      <c r="CC75" s="901"/>
      <c r="CD75" s="901"/>
      <c r="CE75" s="901"/>
      <c r="CF75" s="901"/>
      <c r="CG75" s="902"/>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896"/>
      <c r="EA75" s="189"/>
    </row>
    <row r="76" spans="1:131" s="190" customFormat="1" ht="26.25" customHeight="1" x14ac:dyDescent="0.15">
      <c r="A76" s="204">
        <v>9</v>
      </c>
      <c r="B76" s="911"/>
      <c r="C76" s="912"/>
      <c r="D76" s="912"/>
      <c r="E76" s="912"/>
      <c r="F76" s="912"/>
      <c r="G76" s="912"/>
      <c r="H76" s="912"/>
      <c r="I76" s="912"/>
      <c r="J76" s="912"/>
      <c r="K76" s="912"/>
      <c r="L76" s="912"/>
      <c r="M76" s="912"/>
      <c r="N76" s="912"/>
      <c r="O76" s="912"/>
      <c r="P76" s="913"/>
      <c r="Q76" s="919"/>
      <c r="R76" s="920"/>
      <c r="S76" s="920"/>
      <c r="T76" s="920"/>
      <c r="U76" s="854"/>
      <c r="V76" s="921"/>
      <c r="W76" s="920"/>
      <c r="X76" s="920"/>
      <c r="Y76" s="920"/>
      <c r="Z76" s="854"/>
      <c r="AA76" s="921"/>
      <c r="AB76" s="920"/>
      <c r="AC76" s="920"/>
      <c r="AD76" s="920"/>
      <c r="AE76" s="854"/>
      <c r="AF76" s="921"/>
      <c r="AG76" s="920"/>
      <c r="AH76" s="920"/>
      <c r="AI76" s="920"/>
      <c r="AJ76" s="854"/>
      <c r="AK76" s="921"/>
      <c r="AL76" s="920"/>
      <c r="AM76" s="920"/>
      <c r="AN76" s="920"/>
      <c r="AO76" s="854"/>
      <c r="AP76" s="921"/>
      <c r="AQ76" s="920"/>
      <c r="AR76" s="920"/>
      <c r="AS76" s="920"/>
      <c r="AT76" s="854"/>
      <c r="AU76" s="921"/>
      <c r="AV76" s="920"/>
      <c r="AW76" s="920"/>
      <c r="AX76" s="920"/>
      <c r="AY76" s="854"/>
      <c r="AZ76" s="917"/>
      <c r="BA76" s="917"/>
      <c r="BB76" s="917"/>
      <c r="BC76" s="917"/>
      <c r="BD76" s="918"/>
      <c r="BE76" s="208"/>
      <c r="BF76" s="208"/>
      <c r="BG76" s="208"/>
      <c r="BH76" s="208"/>
      <c r="BI76" s="208"/>
      <c r="BJ76" s="208"/>
      <c r="BK76" s="208"/>
      <c r="BL76" s="208"/>
      <c r="BM76" s="208"/>
      <c r="BN76" s="208"/>
      <c r="BO76" s="208"/>
      <c r="BP76" s="208"/>
      <c r="BQ76" s="205">
        <v>70</v>
      </c>
      <c r="BR76" s="210"/>
      <c r="BS76" s="900"/>
      <c r="BT76" s="901"/>
      <c r="BU76" s="901"/>
      <c r="BV76" s="901"/>
      <c r="BW76" s="901"/>
      <c r="BX76" s="901"/>
      <c r="BY76" s="901"/>
      <c r="BZ76" s="901"/>
      <c r="CA76" s="901"/>
      <c r="CB76" s="901"/>
      <c r="CC76" s="901"/>
      <c r="CD76" s="901"/>
      <c r="CE76" s="901"/>
      <c r="CF76" s="901"/>
      <c r="CG76" s="902"/>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896"/>
      <c r="EA76" s="189"/>
    </row>
    <row r="77" spans="1:131" s="190" customFormat="1" ht="26.25" customHeight="1" x14ac:dyDescent="0.15">
      <c r="A77" s="204">
        <v>10</v>
      </c>
      <c r="B77" s="911"/>
      <c r="C77" s="912"/>
      <c r="D77" s="912"/>
      <c r="E77" s="912"/>
      <c r="F77" s="912"/>
      <c r="G77" s="912"/>
      <c r="H77" s="912"/>
      <c r="I77" s="912"/>
      <c r="J77" s="912"/>
      <c r="K77" s="912"/>
      <c r="L77" s="912"/>
      <c r="M77" s="912"/>
      <c r="N77" s="912"/>
      <c r="O77" s="912"/>
      <c r="P77" s="913"/>
      <c r="Q77" s="919"/>
      <c r="R77" s="920"/>
      <c r="S77" s="920"/>
      <c r="T77" s="920"/>
      <c r="U77" s="854"/>
      <c r="V77" s="921"/>
      <c r="W77" s="920"/>
      <c r="X77" s="920"/>
      <c r="Y77" s="920"/>
      <c r="Z77" s="854"/>
      <c r="AA77" s="921"/>
      <c r="AB77" s="920"/>
      <c r="AC77" s="920"/>
      <c r="AD77" s="920"/>
      <c r="AE77" s="854"/>
      <c r="AF77" s="921"/>
      <c r="AG77" s="920"/>
      <c r="AH77" s="920"/>
      <c r="AI77" s="920"/>
      <c r="AJ77" s="854"/>
      <c r="AK77" s="921"/>
      <c r="AL77" s="920"/>
      <c r="AM77" s="920"/>
      <c r="AN77" s="920"/>
      <c r="AO77" s="854"/>
      <c r="AP77" s="921"/>
      <c r="AQ77" s="920"/>
      <c r="AR77" s="920"/>
      <c r="AS77" s="920"/>
      <c r="AT77" s="854"/>
      <c r="AU77" s="921"/>
      <c r="AV77" s="920"/>
      <c r="AW77" s="920"/>
      <c r="AX77" s="920"/>
      <c r="AY77" s="854"/>
      <c r="AZ77" s="917"/>
      <c r="BA77" s="917"/>
      <c r="BB77" s="917"/>
      <c r="BC77" s="917"/>
      <c r="BD77" s="918"/>
      <c r="BE77" s="208"/>
      <c r="BF77" s="208"/>
      <c r="BG77" s="208"/>
      <c r="BH77" s="208"/>
      <c r="BI77" s="208"/>
      <c r="BJ77" s="208"/>
      <c r="BK77" s="208"/>
      <c r="BL77" s="208"/>
      <c r="BM77" s="208"/>
      <c r="BN77" s="208"/>
      <c r="BO77" s="208"/>
      <c r="BP77" s="208"/>
      <c r="BQ77" s="205">
        <v>71</v>
      </c>
      <c r="BR77" s="210"/>
      <c r="BS77" s="900"/>
      <c r="BT77" s="901"/>
      <c r="BU77" s="901"/>
      <c r="BV77" s="901"/>
      <c r="BW77" s="901"/>
      <c r="BX77" s="901"/>
      <c r="BY77" s="901"/>
      <c r="BZ77" s="901"/>
      <c r="CA77" s="901"/>
      <c r="CB77" s="901"/>
      <c r="CC77" s="901"/>
      <c r="CD77" s="901"/>
      <c r="CE77" s="901"/>
      <c r="CF77" s="901"/>
      <c r="CG77" s="902"/>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896"/>
      <c r="EA77" s="189"/>
    </row>
    <row r="78" spans="1:131" s="190" customFormat="1" ht="26.25" customHeight="1" x14ac:dyDescent="0.15">
      <c r="A78" s="204">
        <v>11</v>
      </c>
      <c r="B78" s="911"/>
      <c r="C78" s="912"/>
      <c r="D78" s="912"/>
      <c r="E78" s="912"/>
      <c r="F78" s="912"/>
      <c r="G78" s="912"/>
      <c r="H78" s="912"/>
      <c r="I78" s="912"/>
      <c r="J78" s="912"/>
      <c r="K78" s="912"/>
      <c r="L78" s="912"/>
      <c r="M78" s="912"/>
      <c r="N78" s="912"/>
      <c r="O78" s="912"/>
      <c r="P78" s="913"/>
      <c r="Q78" s="914"/>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917"/>
      <c r="BA78" s="917"/>
      <c r="BB78" s="917"/>
      <c r="BC78" s="917"/>
      <c r="BD78" s="918"/>
      <c r="BE78" s="208"/>
      <c r="BF78" s="208"/>
      <c r="BG78" s="208"/>
      <c r="BH78" s="208"/>
      <c r="BI78" s="208"/>
      <c r="BJ78" s="211"/>
      <c r="BK78" s="211"/>
      <c r="BL78" s="211"/>
      <c r="BM78" s="211"/>
      <c r="BN78" s="211"/>
      <c r="BO78" s="208"/>
      <c r="BP78" s="208"/>
      <c r="BQ78" s="205">
        <v>72</v>
      </c>
      <c r="BR78" s="210"/>
      <c r="BS78" s="900"/>
      <c r="BT78" s="901"/>
      <c r="BU78" s="901"/>
      <c r="BV78" s="901"/>
      <c r="BW78" s="901"/>
      <c r="BX78" s="901"/>
      <c r="BY78" s="901"/>
      <c r="BZ78" s="901"/>
      <c r="CA78" s="901"/>
      <c r="CB78" s="901"/>
      <c r="CC78" s="901"/>
      <c r="CD78" s="901"/>
      <c r="CE78" s="901"/>
      <c r="CF78" s="901"/>
      <c r="CG78" s="902"/>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896"/>
      <c r="EA78" s="189"/>
    </row>
    <row r="79" spans="1:131" s="190" customFormat="1" ht="26.25" customHeight="1" x14ac:dyDescent="0.15">
      <c r="A79" s="204">
        <v>12</v>
      </c>
      <c r="B79" s="911"/>
      <c r="C79" s="912"/>
      <c r="D79" s="912"/>
      <c r="E79" s="912"/>
      <c r="F79" s="912"/>
      <c r="G79" s="912"/>
      <c r="H79" s="912"/>
      <c r="I79" s="912"/>
      <c r="J79" s="912"/>
      <c r="K79" s="912"/>
      <c r="L79" s="912"/>
      <c r="M79" s="912"/>
      <c r="N79" s="912"/>
      <c r="O79" s="912"/>
      <c r="P79" s="913"/>
      <c r="Q79" s="914"/>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917"/>
      <c r="BA79" s="917"/>
      <c r="BB79" s="917"/>
      <c r="BC79" s="917"/>
      <c r="BD79" s="918"/>
      <c r="BE79" s="208"/>
      <c r="BF79" s="208"/>
      <c r="BG79" s="208"/>
      <c r="BH79" s="208"/>
      <c r="BI79" s="208"/>
      <c r="BJ79" s="211"/>
      <c r="BK79" s="211"/>
      <c r="BL79" s="211"/>
      <c r="BM79" s="211"/>
      <c r="BN79" s="211"/>
      <c r="BO79" s="208"/>
      <c r="BP79" s="208"/>
      <c r="BQ79" s="205">
        <v>73</v>
      </c>
      <c r="BR79" s="210"/>
      <c r="BS79" s="900"/>
      <c r="BT79" s="901"/>
      <c r="BU79" s="901"/>
      <c r="BV79" s="901"/>
      <c r="BW79" s="901"/>
      <c r="BX79" s="901"/>
      <c r="BY79" s="901"/>
      <c r="BZ79" s="901"/>
      <c r="CA79" s="901"/>
      <c r="CB79" s="901"/>
      <c r="CC79" s="901"/>
      <c r="CD79" s="901"/>
      <c r="CE79" s="901"/>
      <c r="CF79" s="901"/>
      <c r="CG79" s="902"/>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896"/>
      <c r="EA79" s="189"/>
    </row>
    <row r="80" spans="1:131" s="190" customFormat="1" ht="26.25" customHeight="1" x14ac:dyDescent="0.15">
      <c r="A80" s="204">
        <v>13</v>
      </c>
      <c r="B80" s="911"/>
      <c r="C80" s="912"/>
      <c r="D80" s="912"/>
      <c r="E80" s="912"/>
      <c r="F80" s="912"/>
      <c r="G80" s="912"/>
      <c r="H80" s="912"/>
      <c r="I80" s="912"/>
      <c r="J80" s="912"/>
      <c r="K80" s="912"/>
      <c r="L80" s="912"/>
      <c r="M80" s="912"/>
      <c r="N80" s="912"/>
      <c r="O80" s="912"/>
      <c r="P80" s="913"/>
      <c r="Q80" s="914"/>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917"/>
      <c r="BA80" s="917"/>
      <c r="BB80" s="917"/>
      <c r="BC80" s="917"/>
      <c r="BD80" s="918"/>
      <c r="BE80" s="208"/>
      <c r="BF80" s="208"/>
      <c r="BG80" s="208"/>
      <c r="BH80" s="208"/>
      <c r="BI80" s="208"/>
      <c r="BJ80" s="208"/>
      <c r="BK80" s="208"/>
      <c r="BL80" s="208"/>
      <c r="BM80" s="208"/>
      <c r="BN80" s="208"/>
      <c r="BO80" s="208"/>
      <c r="BP80" s="208"/>
      <c r="BQ80" s="205">
        <v>74</v>
      </c>
      <c r="BR80" s="210"/>
      <c r="BS80" s="900"/>
      <c r="BT80" s="901"/>
      <c r="BU80" s="901"/>
      <c r="BV80" s="901"/>
      <c r="BW80" s="901"/>
      <c r="BX80" s="901"/>
      <c r="BY80" s="901"/>
      <c r="BZ80" s="901"/>
      <c r="CA80" s="901"/>
      <c r="CB80" s="901"/>
      <c r="CC80" s="901"/>
      <c r="CD80" s="901"/>
      <c r="CE80" s="901"/>
      <c r="CF80" s="901"/>
      <c r="CG80" s="902"/>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896"/>
      <c r="EA80" s="189"/>
    </row>
    <row r="81" spans="1:131" s="190" customFormat="1" ht="26.25" customHeight="1" x14ac:dyDescent="0.15">
      <c r="A81" s="204">
        <v>14</v>
      </c>
      <c r="B81" s="911"/>
      <c r="C81" s="912"/>
      <c r="D81" s="912"/>
      <c r="E81" s="912"/>
      <c r="F81" s="912"/>
      <c r="G81" s="912"/>
      <c r="H81" s="912"/>
      <c r="I81" s="912"/>
      <c r="J81" s="912"/>
      <c r="K81" s="912"/>
      <c r="L81" s="912"/>
      <c r="M81" s="912"/>
      <c r="N81" s="912"/>
      <c r="O81" s="912"/>
      <c r="P81" s="913"/>
      <c r="Q81" s="914"/>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917"/>
      <c r="BA81" s="917"/>
      <c r="BB81" s="917"/>
      <c r="BC81" s="917"/>
      <c r="BD81" s="918"/>
      <c r="BE81" s="208"/>
      <c r="BF81" s="208"/>
      <c r="BG81" s="208"/>
      <c r="BH81" s="208"/>
      <c r="BI81" s="208"/>
      <c r="BJ81" s="208"/>
      <c r="BK81" s="208"/>
      <c r="BL81" s="208"/>
      <c r="BM81" s="208"/>
      <c r="BN81" s="208"/>
      <c r="BO81" s="208"/>
      <c r="BP81" s="208"/>
      <c r="BQ81" s="205">
        <v>75</v>
      </c>
      <c r="BR81" s="210"/>
      <c r="BS81" s="900"/>
      <c r="BT81" s="901"/>
      <c r="BU81" s="901"/>
      <c r="BV81" s="901"/>
      <c r="BW81" s="901"/>
      <c r="BX81" s="901"/>
      <c r="BY81" s="901"/>
      <c r="BZ81" s="901"/>
      <c r="CA81" s="901"/>
      <c r="CB81" s="901"/>
      <c r="CC81" s="901"/>
      <c r="CD81" s="901"/>
      <c r="CE81" s="901"/>
      <c r="CF81" s="901"/>
      <c r="CG81" s="902"/>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896"/>
      <c r="EA81" s="189"/>
    </row>
    <row r="82" spans="1:131" s="190" customFormat="1" ht="26.25" customHeight="1" x14ac:dyDescent="0.15">
      <c r="A82" s="204">
        <v>15</v>
      </c>
      <c r="B82" s="911"/>
      <c r="C82" s="912"/>
      <c r="D82" s="912"/>
      <c r="E82" s="912"/>
      <c r="F82" s="912"/>
      <c r="G82" s="912"/>
      <c r="H82" s="912"/>
      <c r="I82" s="912"/>
      <c r="J82" s="912"/>
      <c r="K82" s="912"/>
      <c r="L82" s="912"/>
      <c r="M82" s="912"/>
      <c r="N82" s="912"/>
      <c r="O82" s="912"/>
      <c r="P82" s="913"/>
      <c r="Q82" s="914"/>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17"/>
      <c r="BA82" s="917"/>
      <c r="BB82" s="917"/>
      <c r="BC82" s="917"/>
      <c r="BD82" s="918"/>
      <c r="BE82" s="208"/>
      <c r="BF82" s="208"/>
      <c r="BG82" s="208"/>
      <c r="BH82" s="208"/>
      <c r="BI82" s="208"/>
      <c r="BJ82" s="208"/>
      <c r="BK82" s="208"/>
      <c r="BL82" s="208"/>
      <c r="BM82" s="208"/>
      <c r="BN82" s="208"/>
      <c r="BO82" s="208"/>
      <c r="BP82" s="208"/>
      <c r="BQ82" s="205">
        <v>76</v>
      </c>
      <c r="BR82" s="210"/>
      <c r="BS82" s="900"/>
      <c r="BT82" s="901"/>
      <c r="BU82" s="901"/>
      <c r="BV82" s="901"/>
      <c r="BW82" s="901"/>
      <c r="BX82" s="901"/>
      <c r="BY82" s="901"/>
      <c r="BZ82" s="901"/>
      <c r="CA82" s="901"/>
      <c r="CB82" s="901"/>
      <c r="CC82" s="901"/>
      <c r="CD82" s="901"/>
      <c r="CE82" s="901"/>
      <c r="CF82" s="901"/>
      <c r="CG82" s="902"/>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896"/>
      <c r="EA82" s="189"/>
    </row>
    <row r="83" spans="1:131" s="190" customFormat="1" ht="26.25" customHeight="1" x14ac:dyDescent="0.15">
      <c r="A83" s="204">
        <v>16</v>
      </c>
      <c r="B83" s="911"/>
      <c r="C83" s="912"/>
      <c r="D83" s="912"/>
      <c r="E83" s="912"/>
      <c r="F83" s="912"/>
      <c r="G83" s="912"/>
      <c r="H83" s="912"/>
      <c r="I83" s="912"/>
      <c r="J83" s="912"/>
      <c r="K83" s="912"/>
      <c r="L83" s="912"/>
      <c r="M83" s="912"/>
      <c r="N83" s="912"/>
      <c r="O83" s="912"/>
      <c r="P83" s="913"/>
      <c r="Q83" s="914"/>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17"/>
      <c r="BA83" s="917"/>
      <c r="BB83" s="917"/>
      <c r="BC83" s="917"/>
      <c r="BD83" s="918"/>
      <c r="BE83" s="208"/>
      <c r="BF83" s="208"/>
      <c r="BG83" s="208"/>
      <c r="BH83" s="208"/>
      <c r="BI83" s="208"/>
      <c r="BJ83" s="208"/>
      <c r="BK83" s="208"/>
      <c r="BL83" s="208"/>
      <c r="BM83" s="208"/>
      <c r="BN83" s="208"/>
      <c r="BO83" s="208"/>
      <c r="BP83" s="208"/>
      <c r="BQ83" s="205">
        <v>77</v>
      </c>
      <c r="BR83" s="210"/>
      <c r="BS83" s="900"/>
      <c r="BT83" s="901"/>
      <c r="BU83" s="901"/>
      <c r="BV83" s="901"/>
      <c r="BW83" s="901"/>
      <c r="BX83" s="901"/>
      <c r="BY83" s="901"/>
      <c r="BZ83" s="901"/>
      <c r="CA83" s="901"/>
      <c r="CB83" s="901"/>
      <c r="CC83" s="901"/>
      <c r="CD83" s="901"/>
      <c r="CE83" s="901"/>
      <c r="CF83" s="901"/>
      <c r="CG83" s="902"/>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896"/>
      <c r="EA83" s="189"/>
    </row>
    <row r="84" spans="1:131" s="190" customFormat="1" ht="26.25" customHeight="1" x14ac:dyDescent="0.15">
      <c r="A84" s="204">
        <v>17</v>
      </c>
      <c r="B84" s="911"/>
      <c r="C84" s="912"/>
      <c r="D84" s="912"/>
      <c r="E84" s="912"/>
      <c r="F84" s="912"/>
      <c r="G84" s="912"/>
      <c r="H84" s="912"/>
      <c r="I84" s="912"/>
      <c r="J84" s="912"/>
      <c r="K84" s="912"/>
      <c r="L84" s="912"/>
      <c r="M84" s="912"/>
      <c r="N84" s="912"/>
      <c r="O84" s="912"/>
      <c r="P84" s="913"/>
      <c r="Q84" s="914"/>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17"/>
      <c r="BA84" s="917"/>
      <c r="BB84" s="917"/>
      <c r="BC84" s="917"/>
      <c r="BD84" s="918"/>
      <c r="BE84" s="208"/>
      <c r="BF84" s="208"/>
      <c r="BG84" s="208"/>
      <c r="BH84" s="208"/>
      <c r="BI84" s="208"/>
      <c r="BJ84" s="208"/>
      <c r="BK84" s="208"/>
      <c r="BL84" s="208"/>
      <c r="BM84" s="208"/>
      <c r="BN84" s="208"/>
      <c r="BO84" s="208"/>
      <c r="BP84" s="208"/>
      <c r="BQ84" s="205">
        <v>78</v>
      </c>
      <c r="BR84" s="210"/>
      <c r="BS84" s="900"/>
      <c r="BT84" s="901"/>
      <c r="BU84" s="901"/>
      <c r="BV84" s="901"/>
      <c r="BW84" s="901"/>
      <c r="BX84" s="901"/>
      <c r="BY84" s="901"/>
      <c r="BZ84" s="901"/>
      <c r="CA84" s="901"/>
      <c r="CB84" s="901"/>
      <c r="CC84" s="901"/>
      <c r="CD84" s="901"/>
      <c r="CE84" s="901"/>
      <c r="CF84" s="901"/>
      <c r="CG84" s="902"/>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896"/>
      <c r="EA84" s="189"/>
    </row>
    <row r="85" spans="1:131" s="190" customFormat="1" ht="26.25" customHeight="1" x14ac:dyDescent="0.15">
      <c r="A85" s="204">
        <v>18</v>
      </c>
      <c r="B85" s="911"/>
      <c r="C85" s="912"/>
      <c r="D85" s="912"/>
      <c r="E85" s="912"/>
      <c r="F85" s="912"/>
      <c r="G85" s="912"/>
      <c r="H85" s="912"/>
      <c r="I85" s="912"/>
      <c r="J85" s="912"/>
      <c r="K85" s="912"/>
      <c r="L85" s="912"/>
      <c r="M85" s="912"/>
      <c r="N85" s="912"/>
      <c r="O85" s="912"/>
      <c r="P85" s="913"/>
      <c r="Q85" s="914"/>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17"/>
      <c r="BA85" s="917"/>
      <c r="BB85" s="917"/>
      <c r="BC85" s="917"/>
      <c r="BD85" s="918"/>
      <c r="BE85" s="208"/>
      <c r="BF85" s="208"/>
      <c r="BG85" s="208"/>
      <c r="BH85" s="208"/>
      <c r="BI85" s="208"/>
      <c r="BJ85" s="208"/>
      <c r="BK85" s="208"/>
      <c r="BL85" s="208"/>
      <c r="BM85" s="208"/>
      <c r="BN85" s="208"/>
      <c r="BO85" s="208"/>
      <c r="BP85" s="208"/>
      <c r="BQ85" s="205">
        <v>79</v>
      </c>
      <c r="BR85" s="210"/>
      <c r="BS85" s="900"/>
      <c r="BT85" s="901"/>
      <c r="BU85" s="901"/>
      <c r="BV85" s="901"/>
      <c r="BW85" s="901"/>
      <c r="BX85" s="901"/>
      <c r="BY85" s="901"/>
      <c r="BZ85" s="901"/>
      <c r="CA85" s="901"/>
      <c r="CB85" s="901"/>
      <c r="CC85" s="901"/>
      <c r="CD85" s="901"/>
      <c r="CE85" s="901"/>
      <c r="CF85" s="901"/>
      <c r="CG85" s="902"/>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896"/>
      <c r="EA85" s="189"/>
    </row>
    <row r="86" spans="1:131" s="190" customFormat="1" ht="26.25" customHeight="1" x14ac:dyDescent="0.15">
      <c r="A86" s="204">
        <v>19</v>
      </c>
      <c r="B86" s="911"/>
      <c r="C86" s="912"/>
      <c r="D86" s="912"/>
      <c r="E86" s="912"/>
      <c r="F86" s="912"/>
      <c r="G86" s="912"/>
      <c r="H86" s="912"/>
      <c r="I86" s="912"/>
      <c r="J86" s="912"/>
      <c r="K86" s="912"/>
      <c r="L86" s="912"/>
      <c r="M86" s="912"/>
      <c r="N86" s="912"/>
      <c r="O86" s="912"/>
      <c r="P86" s="913"/>
      <c r="Q86" s="914"/>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17"/>
      <c r="BA86" s="917"/>
      <c r="BB86" s="917"/>
      <c r="BC86" s="917"/>
      <c r="BD86" s="918"/>
      <c r="BE86" s="208"/>
      <c r="BF86" s="208"/>
      <c r="BG86" s="208"/>
      <c r="BH86" s="208"/>
      <c r="BI86" s="208"/>
      <c r="BJ86" s="208"/>
      <c r="BK86" s="208"/>
      <c r="BL86" s="208"/>
      <c r="BM86" s="208"/>
      <c r="BN86" s="208"/>
      <c r="BO86" s="208"/>
      <c r="BP86" s="208"/>
      <c r="BQ86" s="205">
        <v>80</v>
      </c>
      <c r="BR86" s="210"/>
      <c r="BS86" s="900"/>
      <c r="BT86" s="901"/>
      <c r="BU86" s="901"/>
      <c r="BV86" s="901"/>
      <c r="BW86" s="901"/>
      <c r="BX86" s="901"/>
      <c r="BY86" s="901"/>
      <c r="BZ86" s="901"/>
      <c r="CA86" s="901"/>
      <c r="CB86" s="901"/>
      <c r="CC86" s="901"/>
      <c r="CD86" s="901"/>
      <c r="CE86" s="901"/>
      <c r="CF86" s="901"/>
      <c r="CG86" s="902"/>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896"/>
      <c r="EA86" s="189"/>
    </row>
    <row r="87" spans="1:131" s="190" customFormat="1" ht="26.25" customHeight="1" x14ac:dyDescent="0.15">
      <c r="A87" s="212">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08"/>
      <c r="BF87" s="208"/>
      <c r="BG87" s="208"/>
      <c r="BH87" s="208"/>
      <c r="BI87" s="208"/>
      <c r="BJ87" s="208"/>
      <c r="BK87" s="208"/>
      <c r="BL87" s="208"/>
      <c r="BM87" s="208"/>
      <c r="BN87" s="208"/>
      <c r="BO87" s="208"/>
      <c r="BP87" s="208"/>
      <c r="BQ87" s="205">
        <v>81</v>
      </c>
      <c r="BR87" s="210"/>
      <c r="BS87" s="900"/>
      <c r="BT87" s="901"/>
      <c r="BU87" s="901"/>
      <c r="BV87" s="901"/>
      <c r="BW87" s="901"/>
      <c r="BX87" s="901"/>
      <c r="BY87" s="901"/>
      <c r="BZ87" s="901"/>
      <c r="CA87" s="901"/>
      <c r="CB87" s="901"/>
      <c r="CC87" s="901"/>
      <c r="CD87" s="901"/>
      <c r="CE87" s="901"/>
      <c r="CF87" s="901"/>
      <c r="CG87" s="902"/>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896"/>
      <c r="EA87" s="189"/>
    </row>
    <row r="88" spans="1:131" s="190" customFormat="1" ht="26.25" customHeight="1" thickBot="1" x14ac:dyDescent="0.2">
      <c r="A88" s="207" t="s">
        <v>330</v>
      </c>
      <c r="B88" s="779" t="s">
        <v>351</v>
      </c>
      <c r="C88" s="780"/>
      <c r="D88" s="780"/>
      <c r="E88" s="780"/>
      <c r="F88" s="780"/>
      <c r="G88" s="780"/>
      <c r="H88" s="780"/>
      <c r="I88" s="780"/>
      <c r="J88" s="780"/>
      <c r="K88" s="780"/>
      <c r="L88" s="780"/>
      <c r="M88" s="780"/>
      <c r="N88" s="780"/>
      <c r="O88" s="780"/>
      <c r="P88" s="781"/>
      <c r="Q88" s="868"/>
      <c r="R88" s="869"/>
      <c r="S88" s="869"/>
      <c r="T88" s="869"/>
      <c r="U88" s="869"/>
      <c r="V88" s="869"/>
      <c r="W88" s="869"/>
      <c r="X88" s="869"/>
      <c r="Y88" s="869"/>
      <c r="Z88" s="869"/>
      <c r="AA88" s="869"/>
      <c r="AB88" s="869"/>
      <c r="AC88" s="869"/>
      <c r="AD88" s="869"/>
      <c r="AE88" s="869"/>
      <c r="AF88" s="872">
        <f>AF68+AF69</f>
        <v>13127</v>
      </c>
      <c r="AG88" s="872"/>
      <c r="AH88" s="872"/>
      <c r="AI88" s="872"/>
      <c r="AJ88" s="872"/>
      <c r="AK88" s="869"/>
      <c r="AL88" s="869"/>
      <c r="AM88" s="869"/>
      <c r="AN88" s="869"/>
      <c r="AO88" s="869"/>
      <c r="AP88" s="872">
        <f>AP68</f>
        <v>160435</v>
      </c>
      <c r="AQ88" s="872"/>
      <c r="AR88" s="872"/>
      <c r="AS88" s="872"/>
      <c r="AT88" s="872"/>
      <c r="AU88" s="872">
        <f>AU68</f>
        <v>1290</v>
      </c>
      <c r="AV88" s="872"/>
      <c r="AW88" s="872"/>
      <c r="AX88" s="872"/>
      <c r="AY88" s="872"/>
      <c r="AZ88" s="884"/>
      <c r="BA88" s="884"/>
      <c r="BB88" s="884"/>
      <c r="BC88" s="884"/>
      <c r="BD88" s="885"/>
      <c r="BE88" s="208"/>
      <c r="BF88" s="208"/>
      <c r="BG88" s="208"/>
      <c r="BH88" s="208"/>
      <c r="BI88" s="208"/>
      <c r="BJ88" s="208"/>
      <c r="BK88" s="208"/>
      <c r="BL88" s="208"/>
      <c r="BM88" s="208"/>
      <c r="BN88" s="208"/>
      <c r="BO88" s="208"/>
      <c r="BP88" s="208"/>
      <c r="BQ88" s="205">
        <v>82</v>
      </c>
      <c r="BR88" s="210"/>
      <c r="BS88" s="900"/>
      <c r="BT88" s="901"/>
      <c r="BU88" s="901"/>
      <c r="BV88" s="901"/>
      <c r="BW88" s="901"/>
      <c r="BX88" s="901"/>
      <c r="BY88" s="901"/>
      <c r="BZ88" s="901"/>
      <c r="CA88" s="901"/>
      <c r="CB88" s="901"/>
      <c r="CC88" s="901"/>
      <c r="CD88" s="901"/>
      <c r="CE88" s="901"/>
      <c r="CF88" s="901"/>
      <c r="CG88" s="902"/>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896"/>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900"/>
      <c r="BT89" s="901"/>
      <c r="BU89" s="901"/>
      <c r="BV89" s="901"/>
      <c r="BW89" s="901"/>
      <c r="BX89" s="901"/>
      <c r="BY89" s="901"/>
      <c r="BZ89" s="901"/>
      <c r="CA89" s="901"/>
      <c r="CB89" s="901"/>
      <c r="CC89" s="901"/>
      <c r="CD89" s="901"/>
      <c r="CE89" s="901"/>
      <c r="CF89" s="901"/>
      <c r="CG89" s="902"/>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896"/>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900"/>
      <c r="BT90" s="901"/>
      <c r="BU90" s="901"/>
      <c r="BV90" s="901"/>
      <c r="BW90" s="901"/>
      <c r="BX90" s="901"/>
      <c r="BY90" s="901"/>
      <c r="BZ90" s="901"/>
      <c r="CA90" s="901"/>
      <c r="CB90" s="901"/>
      <c r="CC90" s="901"/>
      <c r="CD90" s="901"/>
      <c r="CE90" s="901"/>
      <c r="CF90" s="901"/>
      <c r="CG90" s="902"/>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896"/>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900"/>
      <c r="BT91" s="901"/>
      <c r="BU91" s="901"/>
      <c r="BV91" s="901"/>
      <c r="BW91" s="901"/>
      <c r="BX91" s="901"/>
      <c r="BY91" s="901"/>
      <c r="BZ91" s="901"/>
      <c r="CA91" s="901"/>
      <c r="CB91" s="901"/>
      <c r="CC91" s="901"/>
      <c r="CD91" s="901"/>
      <c r="CE91" s="901"/>
      <c r="CF91" s="901"/>
      <c r="CG91" s="902"/>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896"/>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900"/>
      <c r="BT92" s="901"/>
      <c r="BU92" s="901"/>
      <c r="BV92" s="901"/>
      <c r="BW92" s="901"/>
      <c r="BX92" s="901"/>
      <c r="BY92" s="901"/>
      <c r="BZ92" s="901"/>
      <c r="CA92" s="901"/>
      <c r="CB92" s="901"/>
      <c r="CC92" s="901"/>
      <c r="CD92" s="901"/>
      <c r="CE92" s="901"/>
      <c r="CF92" s="901"/>
      <c r="CG92" s="902"/>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896"/>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900"/>
      <c r="BT93" s="901"/>
      <c r="BU93" s="901"/>
      <c r="BV93" s="901"/>
      <c r="BW93" s="901"/>
      <c r="BX93" s="901"/>
      <c r="BY93" s="901"/>
      <c r="BZ93" s="901"/>
      <c r="CA93" s="901"/>
      <c r="CB93" s="901"/>
      <c r="CC93" s="901"/>
      <c r="CD93" s="901"/>
      <c r="CE93" s="901"/>
      <c r="CF93" s="901"/>
      <c r="CG93" s="902"/>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896"/>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900"/>
      <c r="BT94" s="901"/>
      <c r="BU94" s="901"/>
      <c r="BV94" s="901"/>
      <c r="BW94" s="901"/>
      <c r="BX94" s="901"/>
      <c r="BY94" s="901"/>
      <c r="BZ94" s="901"/>
      <c r="CA94" s="901"/>
      <c r="CB94" s="901"/>
      <c r="CC94" s="901"/>
      <c r="CD94" s="901"/>
      <c r="CE94" s="901"/>
      <c r="CF94" s="901"/>
      <c r="CG94" s="902"/>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896"/>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900"/>
      <c r="BT95" s="901"/>
      <c r="BU95" s="901"/>
      <c r="BV95" s="901"/>
      <c r="BW95" s="901"/>
      <c r="BX95" s="901"/>
      <c r="BY95" s="901"/>
      <c r="BZ95" s="901"/>
      <c r="CA95" s="901"/>
      <c r="CB95" s="901"/>
      <c r="CC95" s="901"/>
      <c r="CD95" s="901"/>
      <c r="CE95" s="901"/>
      <c r="CF95" s="901"/>
      <c r="CG95" s="902"/>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896"/>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900"/>
      <c r="BT96" s="901"/>
      <c r="BU96" s="901"/>
      <c r="BV96" s="901"/>
      <c r="BW96" s="901"/>
      <c r="BX96" s="901"/>
      <c r="BY96" s="901"/>
      <c r="BZ96" s="901"/>
      <c r="CA96" s="901"/>
      <c r="CB96" s="901"/>
      <c r="CC96" s="901"/>
      <c r="CD96" s="901"/>
      <c r="CE96" s="901"/>
      <c r="CF96" s="901"/>
      <c r="CG96" s="902"/>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896"/>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900"/>
      <c r="BT97" s="901"/>
      <c r="BU97" s="901"/>
      <c r="BV97" s="901"/>
      <c r="BW97" s="901"/>
      <c r="BX97" s="901"/>
      <c r="BY97" s="901"/>
      <c r="BZ97" s="901"/>
      <c r="CA97" s="901"/>
      <c r="CB97" s="901"/>
      <c r="CC97" s="901"/>
      <c r="CD97" s="901"/>
      <c r="CE97" s="901"/>
      <c r="CF97" s="901"/>
      <c r="CG97" s="902"/>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896"/>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900"/>
      <c r="BT98" s="901"/>
      <c r="BU98" s="901"/>
      <c r="BV98" s="901"/>
      <c r="BW98" s="901"/>
      <c r="BX98" s="901"/>
      <c r="BY98" s="901"/>
      <c r="BZ98" s="901"/>
      <c r="CA98" s="901"/>
      <c r="CB98" s="901"/>
      <c r="CC98" s="901"/>
      <c r="CD98" s="901"/>
      <c r="CE98" s="901"/>
      <c r="CF98" s="901"/>
      <c r="CG98" s="902"/>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896"/>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900"/>
      <c r="BT99" s="901"/>
      <c r="BU99" s="901"/>
      <c r="BV99" s="901"/>
      <c r="BW99" s="901"/>
      <c r="BX99" s="901"/>
      <c r="BY99" s="901"/>
      <c r="BZ99" s="901"/>
      <c r="CA99" s="901"/>
      <c r="CB99" s="901"/>
      <c r="CC99" s="901"/>
      <c r="CD99" s="901"/>
      <c r="CE99" s="901"/>
      <c r="CF99" s="901"/>
      <c r="CG99" s="902"/>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896"/>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900"/>
      <c r="BT100" s="901"/>
      <c r="BU100" s="901"/>
      <c r="BV100" s="901"/>
      <c r="BW100" s="901"/>
      <c r="BX100" s="901"/>
      <c r="BY100" s="901"/>
      <c r="BZ100" s="901"/>
      <c r="CA100" s="901"/>
      <c r="CB100" s="901"/>
      <c r="CC100" s="901"/>
      <c r="CD100" s="901"/>
      <c r="CE100" s="901"/>
      <c r="CF100" s="901"/>
      <c r="CG100" s="902"/>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896"/>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900"/>
      <c r="BT101" s="901"/>
      <c r="BU101" s="901"/>
      <c r="BV101" s="901"/>
      <c r="BW101" s="901"/>
      <c r="BX101" s="901"/>
      <c r="BY101" s="901"/>
      <c r="BZ101" s="901"/>
      <c r="CA101" s="901"/>
      <c r="CB101" s="901"/>
      <c r="CC101" s="901"/>
      <c r="CD101" s="901"/>
      <c r="CE101" s="901"/>
      <c r="CF101" s="901"/>
      <c r="CG101" s="902"/>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896"/>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330</v>
      </c>
      <c r="BR102" s="779" t="s">
        <v>352</v>
      </c>
      <c r="BS102" s="780"/>
      <c r="BT102" s="780"/>
      <c r="BU102" s="780"/>
      <c r="BV102" s="780"/>
      <c r="BW102" s="780"/>
      <c r="BX102" s="780"/>
      <c r="BY102" s="780"/>
      <c r="BZ102" s="780"/>
      <c r="CA102" s="780"/>
      <c r="CB102" s="780"/>
      <c r="CC102" s="780"/>
      <c r="CD102" s="780"/>
      <c r="CE102" s="780"/>
      <c r="CF102" s="780"/>
      <c r="CG102" s="781"/>
      <c r="CH102" s="929"/>
      <c r="CI102" s="930"/>
      <c r="CJ102" s="930"/>
      <c r="CK102" s="930"/>
      <c r="CL102" s="931"/>
      <c r="CM102" s="929"/>
      <c r="CN102" s="930"/>
      <c r="CO102" s="930"/>
      <c r="CP102" s="930"/>
      <c r="CQ102" s="931"/>
      <c r="CR102" s="932">
        <f>SUM(CR7:CV88)</f>
        <v>35047</v>
      </c>
      <c r="CS102" s="887"/>
      <c r="CT102" s="887"/>
      <c r="CU102" s="887"/>
      <c r="CV102" s="933"/>
      <c r="CW102" s="932">
        <f t="shared" ref="CW102" si="1">SUM(CW7:DA88)</f>
        <v>3496</v>
      </c>
      <c r="CX102" s="887"/>
      <c r="CY102" s="887"/>
      <c r="CZ102" s="887"/>
      <c r="DA102" s="933"/>
      <c r="DB102" s="932">
        <f t="shared" ref="DB102" si="2">SUM(DB7:DF88)</f>
        <v>54984</v>
      </c>
      <c r="DC102" s="887"/>
      <c r="DD102" s="887"/>
      <c r="DE102" s="887"/>
      <c r="DF102" s="933"/>
      <c r="DG102" s="932">
        <f t="shared" ref="DG102" si="3">SUM(DG7:DK88)</f>
        <v>3890</v>
      </c>
      <c r="DH102" s="887"/>
      <c r="DI102" s="887"/>
      <c r="DJ102" s="887"/>
      <c r="DK102" s="933"/>
      <c r="DL102" s="932">
        <f t="shared" ref="DL102" si="4">SUM(DL7:DP88)</f>
        <v>78086</v>
      </c>
      <c r="DM102" s="887"/>
      <c r="DN102" s="887"/>
      <c r="DO102" s="887"/>
      <c r="DP102" s="933"/>
      <c r="DQ102" s="932">
        <f t="shared" ref="DQ102" si="5">SUM(DQ7:DU88)</f>
        <v>7830</v>
      </c>
      <c r="DR102" s="887"/>
      <c r="DS102" s="887"/>
      <c r="DT102" s="887"/>
      <c r="DU102" s="933"/>
      <c r="DV102" s="958"/>
      <c r="DW102" s="959"/>
      <c r="DX102" s="959"/>
      <c r="DY102" s="959"/>
      <c r="DZ102" s="9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961" t="s">
        <v>353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962" t="s">
        <v>354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355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356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963" t="s">
        <v>357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358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89" customFormat="1" ht="26.25" customHeight="1" x14ac:dyDescent="0.15">
      <c r="A109" s="956" t="s">
        <v>359</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360</v>
      </c>
      <c r="AB109" s="935"/>
      <c r="AC109" s="935"/>
      <c r="AD109" s="935"/>
      <c r="AE109" s="936"/>
      <c r="AF109" s="934" t="s">
        <v>275</v>
      </c>
      <c r="AG109" s="935"/>
      <c r="AH109" s="935"/>
      <c r="AI109" s="935"/>
      <c r="AJ109" s="936"/>
      <c r="AK109" s="934" t="s">
        <v>274</v>
      </c>
      <c r="AL109" s="935"/>
      <c r="AM109" s="935"/>
      <c r="AN109" s="935"/>
      <c r="AO109" s="936"/>
      <c r="AP109" s="934" t="s">
        <v>361</v>
      </c>
      <c r="AQ109" s="935"/>
      <c r="AR109" s="935"/>
      <c r="AS109" s="935"/>
      <c r="AT109" s="937"/>
      <c r="AU109" s="956" t="s">
        <v>359</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360</v>
      </c>
      <c r="BR109" s="935"/>
      <c r="BS109" s="935"/>
      <c r="BT109" s="935"/>
      <c r="BU109" s="936"/>
      <c r="BV109" s="934" t="s">
        <v>275</v>
      </c>
      <c r="BW109" s="935"/>
      <c r="BX109" s="935"/>
      <c r="BY109" s="935"/>
      <c r="BZ109" s="936"/>
      <c r="CA109" s="934" t="s">
        <v>274</v>
      </c>
      <c r="CB109" s="935"/>
      <c r="CC109" s="935"/>
      <c r="CD109" s="935"/>
      <c r="CE109" s="936"/>
      <c r="CF109" s="957" t="s">
        <v>361</v>
      </c>
      <c r="CG109" s="957"/>
      <c r="CH109" s="957"/>
      <c r="CI109" s="957"/>
      <c r="CJ109" s="957"/>
      <c r="CK109" s="934" t="s">
        <v>362</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360</v>
      </c>
      <c r="DH109" s="935"/>
      <c r="DI109" s="935"/>
      <c r="DJ109" s="935"/>
      <c r="DK109" s="936"/>
      <c r="DL109" s="934" t="s">
        <v>275</v>
      </c>
      <c r="DM109" s="935"/>
      <c r="DN109" s="935"/>
      <c r="DO109" s="935"/>
      <c r="DP109" s="936"/>
      <c r="DQ109" s="934" t="s">
        <v>274</v>
      </c>
      <c r="DR109" s="935"/>
      <c r="DS109" s="935"/>
      <c r="DT109" s="935"/>
      <c r="DU109" s="936"/>
      <c r="DV109" s="934" t="s">
        <v>361</v>
      </c>
      <c r="DW109" s="935"/>
      <c r="DX109" s="935"/>
      <c r="DY109" s="935"/>
      <c r="DZ109" s="937"/>
    </row>
    <row r="110" spans="1:131" s="189" customFormat="1" ht="26.25" customHeight="1" x14ac:dyDescent="0.15">
      <c r="A110" s="938" t="s">
        <v>363</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113480890</v>
      </c>
      <c r="AB110" s="942"/>
      <c r="AC110" s="942"/>
      <c r="AD110" s="942"/>
      <c r="AE110" s="943"/>
      <c r="AF110" s="944">
        <v>123715450</v>
      </c>
      <c r="AG110" s="942"/>
      <c r="AH110" s="942"/>
      <c r="AI110" s="942"/>
      <c r="AJ110" s="943"/>
      <c r="AK110" s="944">
        <v>120767645</v>
      </c>
      <c r="AL110" s="942"/>
      <c r="AM110" s="942"/>
      <c r="AN110" s="942"/>
      <c r="AO110" s="943"/>
      <c r="AP110" s="945">
        <v>9.6</v>
      </c>
      <c r="AQ110" s="946"/>
      <c r="AR110" s="946"/>
      <c r="AS110" s="946"/>
      <c r="AT110" s="947"/>
      <c r="AU110" s="948" t="s">
        <v>55</v>
      </c>
      <c r="AV110" s="949"/>
      <c r="AW110" s="949"/>
      <c r="AX110" s="949"/>
      <c r="AY110" s="950"/>
      <c r="AZ110" s="992" t="s">
        <v>364</v>
      </c>
      <c r="BA110" s="939"/>
      <c r="BB110" s="939"/>
      <c r="BC110" s="939"/>
      <c r="BD110" s="939"/>
      <c r="BE110" s="939"/>
      <c r="BF110" s="939"/>
      <c r="BG110" s="939"/>
      <c r="BH110" s="939"/>
      <c r="BI110" s="939"/>
      <c r="BJ110" s="939"/>
      <c r="BK110" s="939"/>
      <c r="BL110" s="939"/>
      <c r="BM110" s="939"/>
      <c r="BN110" s="939"/>
      <c r="BO110" s="939"/>
      <c r="BP110" s="940"/>
      <c r="BQ110" s="978">
        <v>4248704890</v>
      </c>
      <c r="BR110" s="979"/>
      <c r="BS110" s="979"/>
      <c r="BT110" s="979"/>
      <c r="BU110" s="979"/>
      <c r="BV110" s="979">
        <v>4280180288</v>
      </c>
      <c r="BW110" s="979"/>
      <c r="BX110" s="979"/>
      <c r="BY110" s="979"/>
      <c r="BZ110" s="979"/>
      <c r="CA110" s="979">
        <v>4251893945</v>
      </c>
      <c r="CB110" s="979"/>
      <c r="CC110" s="979"/>
      <c r="CD110" s="979"/>
      <c r="CE110" s="979"/>
      <c r="CF110" s="993">
        <v>339.2</v>
      </c>
      <c r="CG110" s="994"/>
      <c r="CH110" s="994"/>
      <c r="CI110" s="994"/>
      <c r="CJ110" s="994"/>
      <c r="CK110" s="995" t="s">
        <v>365</v>
      </c>
      <c r="CL110" s="996"/>
      <c r="CM110" s="975" t="s">
        <v>366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15288493</v>
      </c>
      <c r="DH110" s="979"/>
      <c r="DI110" s="979"/>
      <c r="DJ110" s="979"/>
      <c r="DK110" s="979"/>
      <c r="DL110" s="979">
        <v>14526818</v>
      </c>
      <c r="DM110" s="979"/>
      <c r="DN110" s="979"/>
      <c r="DO110" s="979"/>
      <c r="DP110" s="979"/>
      <c r="DQ110" s="979">
        <v>13746831</v>
      </c>
      <c r="DR110" s="979"/>
      <c r="DS110" s="979"/>
      <c r="DT110" s="979"/>
      <c r="DU110" s="979"/>
      <c r="DV110" s="980">
        <v>1.1000000000000001</v>
      </c>
      <c r="DW110" s="980"/>
      <c r="DX110" s="980"/>
      <c r="DY110" s="980"/>
      <c r="DZ110" s="981"/>
    </row>
    <row r="111" spans="1:131" s="189" customFormat="1" ht="26.25" customHeight="1" x14ac:dyDescent="0.15">
      <c r="A111" s="982" t="s">
        <v>367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v>33370256</v>
      </c>
      <c r="AB111" s="986"/>
      <c r="AC111" s="986"/>
      <c r="AD111" s="986"/>
      <c r="AE111" s="987"/>
      <c r="AF111" s="988">
        <v>38930738</v>
      </c>
      <c r="AG111" s="986"/>
      <c r="AH111" s="986"/>
      <c r="AI111" s="986"/>
      <c r="AJ111" s="987"/>
      <c r="AK111" s="988">
        <v>31171009</v>
      </c>
      <c r="AL111" s="986"/>
      <c r="AM111" s="986"/>
      <c r="AN111" s="986"/>
      <c r="AO111" s="987"/>
      <c r="AP111" s="989">
        <v>2.5</v>
      </c>
      <c r="AQ111" s="990"/>
      <c r="AR111" s="990"/>
      <c r="AS111" s="990"/>
      <c r="AT111" s="991"/>
      <c r="AU111" s="951"/>
      <c r="AV111" s="952"/>
      <c r="AW111" s="952"/>
      <c r="AX111" s="952"/>
      <c r="AY111" s="953"/>
      <c r="AZ111" s="1001" t="s">
        <v>368</v>
      </c>
      <c r="BA111" s="1002"/>
      <c r="BB111" s="1002"/>
      <c r="BC111" s="1002"/>
      <c r="BD111" s="1002"/>
      <c r="BE111" s="1002"/>
      <c r="BF111" s="1002"/>
      <c r="BG111" s="1002"/>
      <c r="BH111" s="1002"/>
      <c r="BI111" s="1002"/>
      <c r="BJ111" s="1002"/>
      <c r="BK111" s="1002"/>
      <c r="BL111" s="1002"/>
      <c r="BM111" s="1002"/>
      <c r="BN111" s="1002"/>
      <c r="BO111" s="1002"/>
      <c r="BP111" s="1003"/>
      <c r="BQ111" s="971">
        <v>27860018</v>
      </c>
      <c r="BR111" s="972"/>
      <c r="BS111" s="972"/>
      <c r="BT111" s="972"/>
      <c r="BU111" s="972"/>
      <c r="BV111" s="972">
        <v>25118804</v>
      </c>
      <c r="BW111" s="972"/>
      <c r="BX111" s="972"/>
      <c r="BY111" s="972"/>
      <c r="BZ111" s="972"/>
      <c r="CA111" s="972">
        <v>22564624</v>
      </c>
      <c r="CB111" s="972"/>
      <c r="CC111" s="972"/>
      <c r="CD111" s="972"/>
      <c r="CE111" s="972"/>
      <c r="CF111" s="966">
        <v>1.8</v>
      </c>
      <c r="CG111" s="967"/>
      <c r="CH111" s="967"/>
      <c r="CI111" s="967"/>
      <c r="CJ111" s="967"/>
      <c r="CK111" s="997"/>
      <c r="CL111" s="998"/>
      <c r="CM111" s="968" t="s">
        <v>369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98</v>
      </c>
      <c r="DH111" s="972"/>
      <c r="DI111" s="972"/>
      <c r="DJ111" s="972"/>
      <c r="DK111" s="972"/>
      <c r="DL111" s="972" t="s">
        <v>98</v>
      </c>
      <c r="DM111" s="972"/>
      <c r="DN111" s="972"/>
      <c r="DO111" s="972"/>
      <c r="DP111" s="972"/>
      <c r="DQ111" s="972" t="s">
        <v>98</v>
      </c>
      <c r="DR111" s="972"/>
      <c r="DS111" s="972"/>
      <c r="DT111" s="972"/>
      <c r="DU111" s="972"/>
      <c r="DV111" s="973" t="s">
        <v>98</v>
      </c>
      <c r="DW111" s="973"/>
      <c r="DX111" s="973"/>
      <c r="DY111" s="973"/>
      <c r="DZ111" s="974"/>
    </row>
    <row r="112" spans="1:131" s="189" customFormat="1" ht="26.25" customHeight="1" x14ac:dyDescent="0.15">
      <c r="A112" s="1011" t="s">
        <v>370</v>
      </c>
      <c r="B112" s="1012"/>
      <c r="C112" s="1002" t="s">
        <v>371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04">
        <v>154267276</v>
      </c>
      <c r="AB112" s="1005"/>
      <c r="AC112" s="1005"/>
      <c r="AD112" s="1005"/>
      <c r="AE112" s="1006"/>
      <c r="AF112" s="1007">
        <v>155042550</v>
      </c>
      <c r="AG112" s="1005"/>
      <c r="AH112" s="1005"/>
      <c r="AI112" s="1005"/>
      <c r="AJ112" s="1006"/>
      <c r="AK112" s="1007">
        <v>154179160</v>
      </c>
      <c r="AL112" s="1005"/>
      <c r="AM112" s="1005"/>
      <c r="AN112" s="1005"/>
      <c r="AO112" s="1006"/>
      <c r="AP112" s="1008">
        <v>12.3</v>
      </c>
      <c r="AQ112" s="1009"/>
      <c r="AR112" s="1009"/>
      <c r="AS112" s="1009"/>
      <c r="AT112" s="1010"/>
      <c r="AU112" s="951"/>
      <c r="AV112" s="952"/>
      <c r="AW112" s="952"/>
      <c r="AX112" s="952"/>
      <c r="AY112" s="953"/>
      <c r="AZ112" s="1001" t="s">
        <v>372</v>
      </c>
      <c r="BA112" s="1002"/>
      <c r="BB112" s="1002"/>
      <c r="BC112" s="1002"/>
      <c r="BD112" s="1002"/>
      <c r="BE112" s="1002"/>
      <c r="BF112" s="1002"/>
      <c r="BG112" s="1002"/>
      <c r="BH112" s="1002"/>
      <c r="BI112" s="1002"/>
      <c r="BJ112" s="1002"/>
      <c r="BK112" s="1002"/>
      <c r="BL112" s="1002"/>
      <c r="BM112" s="1002"/>
      <c r="BN112" s="1002"/>
      <c r="BO112" s="1002"/>
      <c r="BP112" s="1003"/>
      <c r="BQ112" s="971">
        <v>40237461</v>
      </c>
      <c r="BR112" s="972"/>
      <c r="BS112" s="972"/>
      <c r="BT112" s="972"/>
      <c r="BU112" s="972"/>
      <c r="BV112" s="972">
        <v>37506692</v>
      </c>
      <c r="BW112" s="972"/>
      <c r="BX112" s="972"/>
      <c r="BY112" s="972"/>
      <c r="BZ112" s="972"/>
      <c r="CA112" s="972">
        <v>34916226</v>
      </c>
      <c r="CB112" s="972"/>
      <c r="CC112" s="972"/>
      <c r="CD112" s="972"/>
      <c r="CE112" s="972"/>
      <c r="CF112" s="966">
        <v>2.8</v>
      </c>
      <c r="CG112" s="967"/>
      <c r="CH112" s="967"/>
      <c r="CI112" s="967"/>
      <c r="CJ112" s="967"/>
      <c r="CK112" s="997"/>
      <c r="CL112" s="998"/>
      <c r="CM112" s="968" t="s">
        <v>373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98</v>
      </c>
      <c r="DH112" s="972"/>
      <c r="DI112" s="972"/>
      <c r="DJ112" s="972"/>
      <c r="DK112" s="972"/>
      <c r="DL112" s="972" t="s">
        <v>98</v>
      </c>
      <c r="DM112" s="972"/>
      <c r="DN112" s="972"/>
      <c r="DO112" s="972"/>
      <c r="DP112" s="972"/>
      <c r="DQ112" s="972" t="s">
        <v>98</v>
      </c>
      <c r="DR112" s="972"/>
      <c r="DS112" s="972"/>
      <c r="DT112" s="972"/>
      <c r="DU112" s="972"/>
      <c r="DV112" s="973" t="s">
        <v>98</v>
      </c>
      <c r="DW112" s="973"/>
      <c r="DX112" s="973"/>
      <c r="DY112" s="973"/>
      <c r="DZ112" s="974"/>
    </row>
    <row r="113" spans="1:130" s="189" customFormat="1" ht="26.25" customHeight="1" x14ac:dyDescent="0.15">
      <c r="A113" s="1013"/>
      <c r="B113" s="1014"/>
      <c r="C113" s="1002" t="s">
        <v>374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1004">
        <v>3992971</v>
      </c>
      <c r="AB113" s="1005"/>
      <c r="AC113" s="1005"/>
      <c r="AD113" s="1005"/>
      <c r="AE113" s="1006"/>
      <c r="AF113" s="1007">
        <v>4396378</v>
      </c>
      <c r="AG113" s="1005"/>
      <c r="AH113" s="1005"/>
      <c r="AI113" s="1005"/>
      <c r="AJ113" s="1006"/>
      <c r="AK113" s="1007">
        <v>3924371</v>
      </c>
      <c r="AL113" s="1005"/>
      <c r="AM113" s="1005"/>
      <c r="AN113" s="1005"/>
      <c r="AO113" s="1006"/>
      <c r="AP113" s="1008">
        <v>0.3</v>
      </c>
      <c r="AQ113" s="1009"/>
      <c r="AR113" s="1009"/>
      <c r="AS113" s="1009"/>
      <c r="AT113" s="1010"/>
      <c r="AU113" s="951"/>
      <c r="AV113" s="952"/>
      <c r="AW113" s="952"/>
      <c r="AX113" s="952"/>
      <c r="AY113" s="953"/>
      <c r="AZ113" s="1001" t="s">
        <v>375</v>
      </c>
      <c r="BA113" s="1002"/>
      <c r="BB113" s="1002"/>
      <c r="BC113" s="1002"/>
      <c r="BD113" s="1002"/>
      <c r="BE113" s="1002"/>
      <c r="BF113" s="1002"/>
      <c r="BG113" s="1002"/>
      <c r="BH113" s="1002"/>
      <c r="BI113" s="1002"/>
      <c r="BJ113" s="1002"/>
      <c r="BK113" s="1002"/>
      <c r="BL113" s="1002"/>
      <c r="BM113" s="1002"/>
      <c r="BN113" s="1002"/>
      <c r="BO113" s="1002"/>
      <c r="BP113" s="1003"/>
      <c r="BQ113" s="971">
        <v>2681000</v>
      </c>
      <c r="BR113" s="972"/>
      <c r="BS113" s="972"/>
      <c r="BT113" s="972"/>
      <c r="BU113" s="972"/>
      <c r="BV113" s="972">
        <v>1941000</v>
      </c>
      <c r="BW113" s="972"/>
      <c r="BX113" s="972"/>
      <c r="BY113" s="972"/>
      <c r="BZ113" s="972"/>
      <c r="CA113" s="972">
        <v>1290000</v>
      </c>
      <c r="CB113" s="972"/>
      <c r="CC113" s="972"/>
      <c r="CD113" s="972"/>
      <c r="CE113" s="972"/>
      <c r="CF113" s="966">
        <v>0.1</v>
      </c>
      <c r="CG113" s="967"/>
      <c r="CH113" s="967"/>
      <c r="CI113" s="967"/>
      <c r="CJ113" s="967"/>
      <c r="CK113" s="997"/>
      <c r="CL113" s="998"/>
      <c r="CM113" s="968" t="s">
        <v>376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971" t="s">
        <v>98</v>
      </c>
      <c r="DH113" s="972"/>
      <c r="DI113" s="972"/>
      <c r="DJ113" s="972"/>
      <c r="DK113" s="972"/>
      <c r="DL113" s="972" t="s">
        <v>98</v>
      </c>
      <c r="DM113" s="972"/>
      <c r="DN113" s="972"/>
      <c r="DO113" s="972"/>
      <c r="DP113" s="972"/>
      <c r="DQ113" s="972" t="s">
        <v>98</v>
      </c>
      <c r="DR113" s="972"/>
      <c r="DS113" s="972"/>
      <c r="DT113" s="972"/>
      <c r="DU113" s="972"/>
      <c r="DV113" s="973" t="s">
        <v>98</v>
      </c>
      <c r="DW113" s="973"/>
      <c r="DX113" s="973"/>
      <c r="DY113" s="973"/>
      <c r="DZ113" s="974"/>
    </row>
    <row r="114" spans="1:130" s="189" customFormat="1" ht="26.25" customHeight="1" x14ac:dyDescent="0.15">
      <c r="A114" s="1013"/>
      <c r="B114" s="1014"/>
      <c r="C114" s="1002" t="s">
        <v>377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04">
        <v>926000</v>
      </c>
      <c r="AB114" s="1005"/>
      <c r="AC114" s="1005"/>
      <c r="AD114" s="1005"/>
      <c r="AE114" s="1006"/>
      <c r="AF114" s="1007">
        <v>838000</v>
      </c>
      <c r="AG114" s="1005"/>
      <c r="AH114" s="1005"/>
      <c r="AI114" s="1005"/>
      <c r="AJ114" s="1006"/>
      <c r="AK114" s="1007">
        <v>720000</v>
      </c>
      <c r="AL114" s="1005"/>
      <c r="AM114" s="1005"/>
      <c r="AN114" s="1005"/>
      <c r="AO114" s="1006"/>
      <c r="AP114" s="1008">
        <v>0.1</v>
      </c>
      <c r="AQ114" s="1009"/>
      <c r="AR114" s="1009"/>
      <c r="AS114" s="1009"/>
      <c r="AT114" s="1010"/>
      <c r="AU114" s="951"/>
      <c r="AV114" s="952"/>
      <c r="AW114" s="952"/>
      <c r="AX114" s="952"/>
      <c r="AY114" s="953"/>
      <c r="AZ114" s="1001" t="s">
        <v>378</v>
      </c>
      <c r="BA114" s="1002"/>
      <c r="BB114" s="1002"/>
      <c r="BC114" s="1002"/>
      <c r="BD114" s="1002"/>
      <c r="BE114" s="1002"/>
      <c r="BF114" s="1002"/>
      <c r="BG114" s="1002"/>
      <c r="BH114" s="1002"/>
      <c r="BI114" s="1002"/>
      <c r="BJ114" s="1002"/>
      <c r="BK114" s="1002"/>
      <c r="BL114" s="1002"/>
      <c r="BM114" s="1002"/>
      <c r="BN114" s="1002"/>
      <c r="BO114" s="1002"/>
      <c r="BP114" s="1003"/>
      <c r="BQ114" s="971">
        <v>587960724</v>
      </c>
      <c r="BR114" s="972"/>
      <c r="BS114" s="972"/>
      <c r="BT114" s="972"/>
      <c r="BU114" s="972"/>
      <c r="BV114" s="972">
        <v>537848684</v>
      </c>
      <c r="BW114" s="972"/>
      <c r="BX114" s="972"/>
      <c r="BY114" s="972"/>
      <c r="BZ114" s="972"/>
      <c r="CA114" s="972">
        <v>529962140</v>
      </c>
      <c r="CB114" s="972"/>
      <c r="CC114" s="972"/>
      <c r="CD114" s="972"/>
      <c r="CE114" s="972"/>
      <c r="CF114" s="966">
        <v>42.3</v>
      </c>
      <c r="CG114" s="967"/>
      <c r="CH114" s="967"/>
      <c r="CI114" s="967"/>
      <c r="CJ114" s="967"/>
      <c r="CK114" s="997"/>
      <c r="CL114" s="998"/>
      <c r="CM114" s="968" t="s">
        <v>379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971" t="s">
        <v>98</v>
      </c>
      <c r="DH114" s="972"/>
      <c r="DI114" s="972"/>
      <c r="DJ114" s="972"/>
      <c r="DK114" s="972"/>
      <c r="DL114" s="972" t="s">
        <v>98</v>
      </c>
      <c r="DM114" s="972"/>
      <c r="DN114" s="972"/>
      <c r="DO114" s="972"/>
      <c r="DP114" s="972"/>
      <c r="DQ114" s="972" t="s">
        <v>98</v>
      </c>
      <c r="DR114" s="972"/>
      <c r="DS114" s="972"/>
      <c r="DT114" s="972"/>
      <c r="DU114" s="972"/>
      <c r="DV114" s="973" t="s">
        <v>98</v>
      </c>
      <c r="DW114" s="973"/>
      <c r="DX114" s="973"/>
      <c r="DY114" s="973"/>
      <c r="DZ114" s="974"/>
    </row>
    <row r="115" spans="1:130" s="189" customFormat="1" ht="26.25" customHeight="1" x14ac:dyDescent="0.15">
      <c r="A115" s="1013"/>
      <c r="B115" s="1014"/>
      <c r="C115" s="1002" t="s">
        <v>380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1004">
        <v>3682628</v>
      </c>
      <c r="AB115" s="1005"/>
      <c r="AC115" s="1005"/>
      <c r="AD115" s="1005"/>
      <c r="AE115" s="1006"/>
      <c r="AF115" s="1007">
        <v>3383927</v>
      </c>
      <c r="AG115" s="1005"/>
      <c r="AH115" s="1005"/>
      <c r="AI115" s="1005"/>
      <c r="AJ115" s="1006"/>
      <c r="AK115" s="1007">
        <v>3131197</v>
      </c>
      <c r="AL115" s="1005"/>
      <c r="AM115" s="1005"/>
      <c r="AN115" s="1005"/>
      <c r="AO115" s="1006"/>
      <c r="AP115" s="1008">
        <v>0.2</v>
      </c>
      <c r="AQ115" s="1009"/>
      <c r="AR115" s="1009"/>
      <c r="AS115" s="1009"/>
      <c r="AT115" s="1010"/>
      <c r="AU115" s="951"/>
      <c r="AV115" s="952"/>
      <c r="AW115" s="952"/>
      <c r="AX115" s="952"/>
      <c r="AY115" s="953"/>
      <c r="AZ115" s="1001" t="s">
        <v>381</v>
      </c>
      <c r="BA115" s="1002"/>
      <c r="BB115" s="1002"/>
      <c r="BC115" s="1002"/>
      <c r="BD115" s="1002"/>
      <c r="BE115" s="1002"/>
      <c r="BF115" s="1002"/>
      <c r="BG115" s="1002"/>
      <c r="BH115" s="1002"/>
      <c r="BI115" s="1002"/>
      <c r="BJ115" s="1002"/>
      <c r="BK115" s="1002"/>
      <c r="BL115" s="1002"/>
      <c r="BM115" s="1002"/>
      <c r="BN115" s="1002"/>
      <c r="BO115" s="1002"/>
      <c r="BP115" s="1003"/>
      <c r="BQ115" s="971">
        <v>12269958</v>
      </c>
      <c r="BR115" s="972"/>
      <c r="BS115" s="972"/>
      <c r="BT115" s="972"/>
      <c r="BU115" s="972"/>
      <c r="BV115" s="972">
        <v>12069676</v>
      </c>
      <c r="BW115" s="972"/>
      <c r="BX115" s="972"/>
      <c r="BY115" s="972"/>
      <c r="BZ115" s="972"/>
      <c r="CA115" s="972">
        <v>11709160</v>
      </c>
      <c r="CB115" s="972"/>
      <c r="CC115" s="972"/>
      <c r="CD115" s="972"/>
      <c r="CE115" s="972"/>
      <c r="CF115" s="966">
        <v>0.9</v>
      </c>
      <c r="CG115" s="967"/>
      <c r="CH115" s="967"/>
      <c r="CI115" s="967"/>
      <c r="CJ115" s="967"/>
      <c r="CK115" s="997"/>
      <c r="CL115" s="998"/>
      <c r="CM115" s="1001" t="s">
        <v>382</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3"/>
      <c r="DG115" s="971" t="s">
        <v>98</v>
      </c>
      <c r="DH115" s="972"/>
      <c r="DI115" s="972"/>
      <c r="DJ115" s="972"/>
      <c r="DK115" s="972"/>
      <c r="DL115" s="972" t="s">
        <v>98</v>
      </c>
      <c r="DM115" s="972"/>
      <c r="DN115" s="972"/>
      <c r="DO115" s="972"/>
      <c r="DP115" s="972"/>
      <c r="DQ115" s="972" t="s">
        <v>98</v>
      </c>
      <c r="DR115" s="972"/>
      <c r="DS115" s="972"/>
      <c r="DT115" s="972"/>
      <c r="DU115" s="972"/>
      <c r="DV115" s="973" t="s">
        <v>98</v>
      </c>
      <c r="DW115" s="973"/>
      <c r="DX115" s="973"/>
      <c r="DY115" s="973"/>
      <c r="DZ115" s="974"/>
    </row>
    <row r="116" spans="1:130" s="189" customFormat="1" ht="26.25" customHeight="1" x14ac:dyDescent="0.15">
      <c r="A116" s="1015"/>
      <c r="B116" s="1016"/>
      <c r="C116" s="1023" t="s">
        <v>383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04" t="s">
        <v>98</v>
      </c>
      <c r="AB116" s="1005"/>
      <c r="AC116" s="1005"/>
      <c r="AD116" s="1005"/>
      <c r="AE116" s="1006"/>
      <c r="AF116" s="1007" t="s">
        <v>98</v>
      </c>
      <c r="AG116" s="1005"/>
      <c r="AH116" s="1005"/>
      <c r="AI116" s="1005"/>
      <c r="AJ116" s="1006"/>
      <c r="AK116" s="1007" t="s">
        <v>98</v>
      </c>
      <c r="AL116" s="1005"/>
      <c r="AM116" s="1005"/>
      <c r="AN116" s="1005"/>
      <c r="AO116" s="1006"/>
      <c r="AP116" s="1008" t="s">
        <v>98</v>
      </c>
      <c r="AQ116" s="1009"/>
      <c r="AR116" s="1009"/>
      <c r="AS116" s="1009"/>
      <c r="AT116" s="1010"/>
      <c r="AU116" s="951"/>
      <c r="AV116" s="952"/>
      <c r="AW116" s="952"/>
      <c r="AX116" s="952"/>
      <c r="AY116" s="953"/>
      <c r="AZ116" s="1001" t="s">
        <v>384</v>
      </c>
      <c r="BA116" s="1002"/>
      <c r="BB116" s="1002"/>
      <c r="BC116" s="1002"/>
      <c r="BD116" s="1002"/>
      <c r="BE116" s="1002"/>
      <c r="BF116" s="1002"/>
      <c r="BG116" s="1002"/>
      <c r="BH116" s="1002"/>
      <c r="BI116" s="1002"/>
      <c r="BJ116" s="1002"/>
      <c r="BK116" s="1002"/>
      <c r="BL116" s="1002"/>
      <c r="BM116" s="1002"/>
      <c r="BN116" s="1002"/>
      <c r="BO116" s="1002"/>
      <c r="BP116" s="1003"/>
      <c r="BQ116" s="971" t="s">
        <v>98</v>
      </c>
      <c r="BR116" s="972"/>
      <c r="BS116" s="972"/>
      <c r="BT116" s="972"/>
      <c r="BU116" s="972"/>
      <c r="BV116" s="972" t="s">
        <v>98</v>
      </c>
      <c r="BW116" s="972"/>
      <c r="BX116" s="972"/>
      <c r="BY116" s="972"/>
      <c r="BZ116" s="972"/>
      <c r="CA116" s="972" t="s">
        <v>98</v>
      </c>
      <c r="CB116" s="972"/>
      <c r="CC116" s="972"/>
      <c r="CD116" s="972"/>
      <c r="CE116" s="972"/>
      <c r="CF116" s="966" t="s">
        <v>98</v>
      </c>
      <c r="CG116" s="967"/>
      <c r="CH116" s="967"/>
      <c r="CI116" s="967"/>
      <c r="CJ116" s="967"/>
      <c r="CK116" s="997"/>
      <c r="CL116" s="998"/>
      <c r="CM116" s="968" t="s">
        <v>385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971" t="s">
        <v>98</v>
      </c>
      <c r="DH116" s="972"/>
      <c r="DI116" s="972"/>
      <c r="DJ116" s="972"/>
      <c r="DK116" s="972"/>
      <c r="DL116" s="972" t="s">
        <v>98</v>
      </c>
      <c r="DM116" s="972"/>
      <c r="DN116" s="972"/>
      <c r="DO116" s="972"/>
      <c r="DP116" s="972"/>
      <c r="DQ116" s="972" t="s">
        <v>98</v>
      </c>
      <c r="DR116" s="972"/>
      <c r="DS116" s="972"/>
      <c r="DT116" s="972"/>
      <c r="DU116" s="972"/>
      <c r="DV116" s="973" t="s">
        <v>98</v>
      </c>
      <c r="DW116" s="973"/>
      <c r="DX116" s="973"/>
      <c r="DY116" s="973"/>
      <c r="DZ116" s="974"/>
    </row>
    <row r="117" spans="1:130" s="189" customFormat="1" ht="26.25" customHeight="1" x14ac:dyDescent="0.15">
      <c r="A117" s="956" t="s">
        <v>135</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45" t="s">
        <v>386</v>
      </c>
      <c r="Z117" s="936"/>
      <c r="AA117" s="1048">
        <v>309720021</v>
      </c>
      <c r="AB117" s="1018"/>
      <c r="AC117" s="1018"/>
      <c r="AD117" s="1018"/>
      <c r="AE117" s="1019"/>
      <c r="AF117" s="1017">
        <v>326307043</v>
      </c>
      <c r="AG117" s="1018"/>
      <c r="AH117" s="1018"/>
      <c r="AI117" s="1018"/>
      <c r="AJ117" s="1019"/>
      <c r="AK117" s="1017">
        <v>313893382</v>
      </c>
      <c r="AL117" s="1018"/>
      <c r="AM117" s="1018"/>
      <c r="AN117" s="1018"/>
      <c r="AO117" s="1019"/>
      <c r="AP117" s="1020"/>
      <c r="AQ117" s="1021"/>
      <c r="AR117" s="1021"/>
      <c r="AS117" s="1021"/>
      <c r="AT117" s="1022"/>
      <c r="AU117" s="951"/>
      <c r="AV117" s="952"/>
      <c r="AW117" s="952"/>
      <c r="AX117" s="952"/>
      <c r="AY117" s="953"/>
      <c r="AZ117" s="1047" t="s">
        <v>387</v>
      </c>
      <c r="BA117" s="1023"/>
      <c r="BB117" s="1023"/>
      <c r="BC117" s="1023"/>
      <c r="BD117" s="1023"/>
      <c r="BE117" s="1023"/>
      <c r="BF117" s="1023"/>
      <c r="BG117" s="1023"/>
      <c r="BH117" s="1023"/>
      <c r="BI117" s="1023"/>
      <c r="BJ117" s="1023"/>
      <c r="BK117" s="1023"/>
      <c r="BL117" s="1023"/>
      <c r="BM117" s="1023"/>
      <c r="BN117" s="1023"/>
      <c r="BO117" s="1023"/>
      <c r="BP117" s="1024"/>
      <c r="BQ117" s="1037">
        <v>2587925</v>
      </c>
      <c r="BR117" s="1038"/>
      <c r="BS117" s="1038"/>
      <c r="BT117" s="1038"/>
      <c r="BU117" s="1038"/>
      <c r="BV117" s="1038" t="s">
        <v>98</v>
      </c>
      <c r="BW117" s="1038"/>
      <c r="BX117" s="1038"/>
      <c r="BY117" s="1038"/>
      <c r="BZ117" s="1038"/>
      <c r="CA117" s="1038" t="s">
        <v>98</v>
      </c>
      <c r="CB117" s="1038"/>
      <c r="CC117" s="1038"/>
      <c r="CD117" s="1038"/>
      <c r="CE117" s="1038"/>
      <c r="CF117" s="966" t="s">
        <v>98</v>
      </c>
      <c r="CG117" s="967"/>
      <c r="CH117" s="967"/>
      <c r="CI117" s="967"/>
      <c r="CJ117" s="967"/>
      <c r="CK117" s="997"/>
      <c r="CL117" s="998"/>
      <c r="CM117" s="968" t="s">
        <v>388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971" t="s">
        <v>98</v>
      </c>
      <c r="DH117" s="972"/>
      <c r="DI117" s="972"/>
      <c r="DJ117" s="972"/>
      <c r="DK117" s="972"/>
      <c r="DL117" s="972" t="s">
        <v>98</v>
      </c>
      <c r="DM117" s="972"/>
      <c r="DN117" s="972"/>
      <c r="DO117" s="972"/>
      <c r="DP117" s="972"/>
      <c r="DQ117" s="972" t="s">
        <v>98</v>
      </c>
      <c r="DR117" s="972"/>
      <c r="DS117" s="972"/>
      <c r="DT117" s="972"/>
      <c r="DU117" s="972"/>
      <c r="DV117" s="973" t="s">
        <v>98</v>
      </c>
      <c r="DW117" s="973"/>
      <c r="DX117" s="973"/>
      <c r="DY117" s="973"/>
      <c r="DZ117" s="974"/>
    </row>
    <row r="118" spans="1:130" s="189" customFormat="1" ht="26.25" customHeight="1" x14ac:dyDescent="0.15">
      <c r="A118" s="956" t="s">
        <v>362</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360</v>
      </c>
      <c r="AB118" s="935"/>
      <c r="AC118" s="935"/>
      <c r="AD118" s="935"/>
      <c r="AE118" s="936"/>
      <c r="AF118" s="934" t="s">
        <v>275</v>
      </c>
      <c r="AG118" s="935"/>
      <c r="AH118" s="935"/>
      <c r="AI118" s="935"/>
      <c r="AJ118" s="936"/>
      <c r="AK118" s="934" t="s">
        <v>274</v>
      </c>
      <c r="AL118" s="935"/>
      <c r="AM118" s="935"/>
      <c r="AN118" s="935"/>
      <c r="AO118" s="936"/>
      <c r="AP118" s="1042" t="s">
        <v>361</v>
      </c>
      <c r="AQ118" s="1043"/>
      <c r="AR118" s="1043"/>
      <c r="AS118" s="1043"/>
      <c r="AT118" s="1044"/>
      <c r="AU118" s="954"/>
      <c r="AV118" s="955"/>
      <c r="AW118" s="955"/>
      <c r="AX118" s="955"/>
      <c r="AY118" s="955"/>
      <c r="AZ118" s="220" t="s">
        <v>135</v>
      </c>
      <c r="BA118" s="220"/>
      <c r="BB118" s="220"/>
      <c r="BC118" s="220"/>
      <c r="BD118" s="220"/>
      <c r="BE118" s="220"/>
      <c r="BF118" s="220"/>
      <c r="BG118" s="220"/>
      <c r="BH118" s="220"/>
      <c r="BI118" s="220"/>
      <c r="BJ118" s="220"/>
      <c r="BK118" s="220"/>
      <c r="BL118" s="220"/>
      <c r="BM118" s="220"/>
      <c r="BN118" s="220"/>
      <c r="BO118" s="1045" t="s">
        <v>389</v>
      </c>
      <c r="BP118" s="1046"/>
      <c r="BQ118" s="1037">
        <v>4922301976</v>
      </c>
      <c r="BR118" s="1038"/>
      <c r="BS118" s="1038"/>
      <c r="BT118" s="1038"/>
      <c r="BU118" s="1038"/>
      <c r="BV118" s="1038">
        <v>4894665144</v>
      </c>
      <c r="BW118" s="1038"/>
      <c r="BX118" s="1038"/>
      <c r="BY118" s="1038"/>
      <c r="BZ118" s="1038"/>
      <c r="CA118" s="1038">
        <v>4852336095</v>
      </c>
      <c r="CB118" s="1038"/>
      <c r="CC118" s="1038"/>
      <c r="CD118" s="1038"/>
      <c r="CE118" s="1038"/>
      <c r="CF118" s="1039"/>
      <c r="CG118" s="1040"/>
      <c r="CH118" s="1040"/>
      <c r="CI118" s="1040"/>
      <c r="CJ118" s="1041"/>
      <c r="CK118" s="997"/>
      <c r="CL118" s="998"/>
      <c r="CM118" s="968" t="s">
        <v>390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971" t="s">
        <v>98</v>
      </c>
      <c r="DH118" s="972"/>
      <c r="DI118" s="972"/>
      <c r="DJ118" s="972"/>
      <c r="DK118" s="972"/>
      <c r="DL118" s="972" t="s">
        <v>98</v>
      </c>
      <c r="DM118" s="972"/>
      <c r="DN118" s="972"/>
      <c r="DO118" s="972"/>
      <c r="DP118" s="972"/>
      <c r="DQ118" s="972" t="s">
        <v>98</v>
      </c>
      <c r="DR118" s="972"/>
      <c r="DS118" s="972"/>
      <c r="DT118" s="972"/>
      <c r="DU118" s="972"/>
      <c r="DV118" s="973" t="s">
        <v>98</v>
      </c>
      <c r="DW118" s="973"/>
      <c r="DX118" s="973"/>
      <c r="DY118" s="973"/>
      <c r="DZ118" s="974"/>
    </row>
    <row r="119" spans="1:130" s="189" customFormat="1" ht="26.25" customHeight="1" x14ac:dyDescent="0.15">
      <c r="A119" s="1026" t="s">
        <v>365</v>
      </c>
      <c r="B119" s="996"/>
      <c r="C119" s="975" t="s">
        <v>366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1">
        <v>1121024</v>
      </c>
      <c r="AB119" s="942"/>
      <c r="AC119" s="942"/>
      <c r="AD119" s="942"/>
      <c r="AE119" s="943"/>
      <c r="AF119" s="944">
        <v>1118814</v>
      </c>
      <c r="AG119" s="942"/>
      <c r="AH119" s="942"/>
      <c r="AI119" s="942"/>
      <c r="AJ119" s="943"/>
      <c r="AK119" s="944">
        <v>1118984</v>
      </c>
      <c r="AL119" s="942"/>
      <c r="AM119" s="942"/>
      <c r="AN119" s="942"/>
      <c r="AO119" s="943"/>
      <c r="AP119" s="945">
        <v>0.1</v>
      </c>
      <c r="AQ119" s="946"/>
      <c r="AR119" s="946"/>
      <c r="AS119" s="946"/>
      <c r="AT119" s="947"/>
      <c r="AU119" s="1029" t="s">
        <v>391</v>
      </c>
      <c r="AV119" s="1030"/>
      <c r="AW119" s="1030"/>
      <c r="AX119" s="1030"/>
      <c r="AY119" s="1031"/>
      <c r="AZ119" s="992" t="s">
        <v>392</v>
      </c>
      <c r="BA119" s="939"/>
      <c r="BB119" s="939"/>
      <c r="BC119" s="939"/>
      <c r="BD119" s="939"/>
      <c r="BE119" s="939"/>
      <c r="BF119" s="939"/>
      <c r="BG119" s="939"/>
      <c r="BH119" s="939"/>
      <c r="BI119" s="939"/>
      <c r="BJ119" s="939"/>
      <c r="BK119" s="939"/>
      <c r="BL119" s="939"/>
      <c r="BM119" s="939"/>
      <c r="BN119" s="939"/>
      <c r="BO119" s="939"/>
      <c r="BP119" s="940"/>
      <c r="BQ119" s="978">
        <v>582808949</v>
      </c>
      <c r="BR119" s="979"/>
      <c r="BS119" s="979"/>
      <c r="BT119" s="979"/>
      <c r="BU119" s="979"/>
      <c r="BV119" s="979">
        <v>640581938</v>
      </c>
      <c r="BW119" s="979"/>
      <c r="BX119" s="979"/>
      <c r="BY119" s="979"/>
      <c r="BZ119" s="979"/>
      <c r="CA119" s="979">
        <v>667619113</v>
      </c>
      <c r="CB119" s="979"/>
      <c r="CC119" s="979"/>
      <c r="CD119" s="979"/>
      <c r="CE119" s="979"/>
      <c r="CF119" s="993">
        <v>53.3</v>
      </c>
      <c r="CG119" s="994"/>
      <c r="CH119" s="994"/>
      <c r="CI119" s="994"/>
      <c r="CJ119" s="994"/>
      <c r="CK119" s="999"/>
      <c r="CL119" s="1000"/>
      <c r="CM119" s="1049" t="s">
        <v>393</v>
      </c>
      <c r="CN119" s="1050"/>
      <c r="CO119" s="1050"/>
      <c r="CP119" s="1050"/>
      <c r="CQ119" s="1050"/>
      <c r="CR119" s="1050"/>
      <c r="CS119" s="1050"/>
      <c r="CT119" s="1050"/>
      <c r="CU119" s="1050"/>
      <c r="CV119" s="1050"/>
      <c r="CW119" s="1050"/>
      <c r="CX119" s="1050"/>
      <c r="CY119" s="1050"/>
      <c r="CZ119" s="1050"/>
      <c r="DA119" s="1050"/>
      <c r="DB119" s="1050"/>
      <c r="DC119" s="1050"/>
      <c r="DD119" s="1050"/>
      <c r="DE119" s="1050"/>
      <c r="DF119" s="1051"/>
      <c r="DG119" s="971">
        <v>12571525</v>
      </c>
      <c r="DH119" s="972"/>
      <c r="DI119" s="972"/>
      <c r="DJ119" s="972"/>
      <c r="DK119" s="972"/>
      <c r="DL119" s="972">
        <v>10591986</v>
      </c>
      <c r="DM119" s="972"/>
      <c r="DN119" s="972"/>
      <c r="DO119" s="972"/>
      <c r="DP119" s="972"/>
      <c r="DQ119" s="972">
        <v>8817793</v>
      </c>
      <c r="DR119" s="972"/>
      <c r="DS119" s="972"/>
      <c r="DT119" s="972"/>
      <c r="DU119" s="972"/>
      <c r="DV119" s="973">
        <v>0.7</v>
      </c>
      <c r="DW119" s="973"/>
      <c r="DX119" s="973"/>
      <c r="DY119" s="973"/>
      <c r="DZ119" s="974"/>
    </row>
    <row r="120" spans="1:130" s="189" customFormat="1" ht="26.25" customHeight="1" x14ac:dyDescent="0.15">
      <c r="A120" s="1027"/>
      <c r="B120" s="998"/>
      <c r="C120" s="968" t="s">
        <v>369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04" t="s">
        <v>98</v>
      </c>
      <c r="AB120" s="1005"/>
      <c r="AC120" s="1005"/>
      <c r="AD120" s="1005"/>
      <c r="AE120" s="1006"/>
      <c r="AF120" s="1007" t="s">
        <v>98</v>
      </c>
      <c r="AG120" s="1005"/>
      <c r="AH120" s="1005"/>
      <c r="AI120" s="1005"/>
      <c r="AJ120" s="1006"/>
      <c r="AK120" s="1007" t="s">
        <v>98</v>
      </c>
      <c r="AL120" s="1005"/>
      <c r="AM120" s="1005"/>
      <c r="AN120" s="1005"/>
      <c r="AO120" s="1006"/>
      <c r="AP120" s="1008" t="s">
        <v>98</v>
      </c>
      <c r="AQ120" s="1009"/>
      <c r="AR120" s="1009"/>
      <c r="AS120" s="1009"/>
      <c r="AT120" s="1010"/>
      <c r="AU120" s="1032"/>
      <c r="AV120" s="1033"/>
      <c r="AW120" s="1033"/>
      <c r="AX120" s="1033"/>
      <c r="AY120" s="1034"/>
      <c r="AZ120" s="1001" t="s">
        <v>394</v>
      </c>
      <c r="BA120" s="1002"/>
      <c r="BB120" s="1002"/>
      <c r="BC120" s="1002"/>
      <c r="BD120" s="1002"/>
      <c r="BE120" s="1002"/>
      <c r="BF120" s="1002"/>
      <c r="BG120" s="1002"/>
      <c r="BH120" s="1002"/>
      <c r="BI120" s="1002"/>
      <c r="BJ120" s="1002"/>
      <c r="BK120" s="1002"/>
      <c r="BL120" s="1002"/>
      <c r="BM120" s="1002"/>
      <c r="BN120" s="1002"/>
      <c r="BO120" s="1002"/>
      <c r="BP120" s="1003"/>
      <c r="BQ120" s="971">
        <v>133587578</v>
      </c>
      <c r="BR120" s="972"/>
      <c r="BS120" s="972"/>
      <c r="BT120" s="972"/>
      <c r="BU120" s="972"/>
      <c r="BV120" s="972">
        <v>128077819</v>
      </c>
      <c r="BW120" s="972"/>
      <c r="BX120" s="972"/>
      <c r="BY120" s="972"/>
      <c r="BZ120" s="972"/>
      <c r="CA120" s="972">
        <v>115142391</v>
      </c>
      <c r="CB120" s="972"/>
      <c r="CC120" s="972"/>
      <c r="CD120" s="972"/>
      <c r="CE120" s="972"/>
      <c r="CF120" s="966">
        <v>9.1999999999999993</v>
      </c>
      <c r="CG120" s="967"/>
      <c r="CH120" s="967"/>
      <c r="CI120" s="967"/>
      <c r="CJ120" s="967"/>
      <c r="CK120" s="1058" t="s">
        <v>395</v>
      </c>
      <c r="CL120" s="1059"/>
      <c r="CM120" s="1059"/>
      <c r="CN120" s="1059"/>
      <c r="CO120" s="1060"/>
      <c r="CP120" s="1066" t="s">
        <v>345</v>
      </c>
      <c r="CQ120" s="1067"/>
      <c r="CR120" s="1067"/>
      <c r="CS120" s="1067"/>
      <c r="CT120" s="1067"/>
      <c r="CU120" s="1067"/>
      <c r="CV120" s="1067"/>
      <c r="CW120" s="1067"/>
      <c r="CX120" s="1067"/>
      <c r="CY120" s="1067"/>
      <c r="CZ120" s="1067"/>
      <c r="DA120" s="1067"/>
      <c r="DB120" s="1067"/>
      <c r="DC120" s="1067"/>
      <c r="DD120" s="1067"/>
      <c r="DE120" s="1067"/>
      <c r="DF120" s="1068"/>
      <c r="DG120" s="978">
        <v>39425440</v>
      </c>
      <c r="DH120" s="979"/>
      <c r="DI120" s="979"/>
      <c r="DJ120" s="979"/>
      <c r="DK120" s="979"/>
      <c r="DL120" s="979">
        <v>36897944</v>
      </c>
      <c r="DM120" s="979"/>
      <c r="DN120" s="979"/>
      <c r="DO120" s="979"/>
      <c r="DP120" s="979"/>
      <c r="DQ120" s="979">
        <v>34776813</v>
      </c>
      <c r="DR120" s="979"/>
      <c r="DS120" s="979"/>
      <c r="DT120" s="979"/>
      <c r="DU120" s="979"/>
      <c r="DV120" s="980">
        <v>2.8</v>
      </c>
      <c r="DW120" s="980"/>
      <c r="DX120" s="980"/>
      <c r="DY120" s="980"/>
      <c r="DZ120" s="981"/>
    </row>
    <row r="121" spans="1:130" s="189" customFormat="1" ht="26.25" customHeight="1" x14ac:dyDescent="0.15">
      <c r="A121" s="1027"/>
      <c r="B121" s="998"/>
      <c r="C121" s="1055" t="s">
        <v>396</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04" t="s">
        <v>98</v>
      </c>
      <c r="AB121" s="1005"/>
      <c r="AC121" s="1005"/>
      <c r="AD121" s="1005"/>
      <c r="AE121" s="1006"/>
      <c r="AF121" s="1007" t="s">
        <v>98</v>
      </c>
      <c r="AG121" s="1005"/>
      <c r="AH121" s="1005"/>
      <c r="AI121" s="1005"/>
      <c r="AJ121" s="1006"/>
      <c r="AK121" s="1007" t="s">
        <v>98</v>
      </c>
      <c r="AL121" s="1005"/>
      <c r="AM121" s="1005"/>
      <c r="AN121" s="1005"/>
      <c r="AO121" s="1006"/>
      <c r="AP121" s="1008" t="s">
        <v>98</v>
      </c>
      <c r="AQ121" s="1009"/>
      <c r="AR121" s="1009"/>
      <c r="AS121" s="1009"/>
      <c r="AT121" s="1010"/>
      <c r="AU121" s="1032"/>
      <c r="AV121" s="1033"/>
      <c r="AW121" s="1033"/>
      <c r="AX121" s="1033"/>
      <c r="AY121" s="1034"/>
      <c r="AZ121" s="1047" t="s">
        <v>397</v>
      </c>
      <c r="BA121" s="1023"/>
      <c r="BB121" s="1023"/>
      <c r="BC121" s="1023"/>
      <c r="BD121" s="1023"/>
      <c r="BE121" s="1023"/>
      <c r="BF121" s="1023"/>
      <c r="BG121" s="1023"/>
      <c r="BH121" s="1023"/>
      <c r="BI121" s="1023"/>
      <c r="BJ121" s="1023"/>
      <c r="BK121" s="1023"/>
      <c r="BL121" s="1023"/>
      <c r="BM121" s="1023"/>
      <c r="BN121" s="1023"/>
      <c r="BO121" s="1023"/>
      <c r="BP121" s="1024"/>
      <c r="BQ121" s="1037">
        <v>2284369054</v>
      </c>
      <c r="BR121" s="1038"/>
      <c r="BS121" s="1038"/>
      <c r="BT121" s="1038"/>
      <c r="BU121" s="1038"/>
      <c r="BV121" s="1038">
        <v>2392739100</v>
      </c>
      <c r="BW121" s="1038"/>
      <c r="BX121" s="1038"/>
      <c r="BY121" s="1038"/>
      <c r="BZ121" s="1038"/>
      <c r="CA121" s="1038">
        <v>2410431777</v>
      </c>
      <c r="CB121" s="1038"/>
      <c r="CC121" s="1038"/>
      <c r="CD121" s="1038"/>
      <c r="CE121" s="1038"/>
      <c r="CF121" s="1069">
        <v>192.3</v>
      </c>
      <c r="CG121" s="1070"/>
      <c r="CH121" s="1070"/>
      <c r="CI121" s="1070"/>
      <c r="CJ121" s="1070"/>
      <c r="CK121" s="1061"/>
      <c r="CL121" s="1062"/>
      <c r="CM121" s="1062"/>
      <c r="CN121" s="1062"/>
      <c r="CO121" s="1063"/>
      <c r="CP121" s="1052" t="s">
        <v>344</v>
      </c>
      <c r="CQ121" s="1053"/>
      <c r="CR121" s="1053"/>
      <c r="CS121" s="1053"/>
      <c r="CT121" s="1053"/>
      <c r="CU121" s="1053"/>
      <c r="CV121" s="1053"/>
      <c r="CW121" s="1053"/>
      <c r="CX121" s="1053"/>
      <c r="CY121" s="1053"/>
      <c r="CZ121" s="1053"/>
      <c r="DA121" s="1053"/>
      <c r="DB121" s="1053"/>
      <c r="DC121" s="1053"/>
      <c r="DD121" s="1053"/>
      <c r="DE121" s="1053"/>
      <c r="DF121" s="1054"/>
      <c r="DG121" s="971">
        <v>812021</v>
      </c>
      <c r="DH121" s="972"/>
      <c r="DI121" s="972"/>
      <c r="DJ121" s="972"/>
      <c r="DK121" s="972"/>
      <c r="DL121" s="972">
        <v>608748</v>
      </c>
      <c r="DM121" s="972"/>
      <c r="DN121" s="972"/>
      <c r="DO121" s="972"/>
      <c r="DP121" s="972"/>
      <c r="DQ121" s="972">
        <v>139413</v>
      </c>
      <c r="DR121" s="972"/>
      <c r="DS121" s="972"/>
      <c r="DT121" s="972"/>
      <c r="DU121" s="972"/>
      <c r="DV121" s="973">
        <v>0</v>
      </c>
      <c r="DW121" s="973"/>
      <c r="DX121" s="973"/>
      <c r="DY121" s="973"/>
      <c r="DZ121" s="974"/>
    </row>
    <row r="122" spans="1:130" s="189" customFormat="1" ht="26.25" customHeight="1" x14ac:dyDescent="0.15">
      <c r="A122" s="1027"/>
      <c r="B122" s="998"/>
      <c r="C122" s="968" t="s">
        <v>379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04" t="s">
        <v>98</v>
      </c>
      <c r="AB122" s="1005"/>
      <c r="AC122" s="1005"/>
      <c r="AD122" s="1005"/>
      <c r="AE122" s="1006"/>
      <c r="AF122" s="1007" t="s">
        <v>98</v>
      </c>
      <c r="AG122" s="1005"/>
      <c r="AH122" s="1005"/>
      <c r="AI122" s="1005"/>
      <c r="AJ122" s="1006"/>
      <c r="AK122" s="1007" t="s">
        <v>98</v>
      </c>
      <c r="AL122" s="1005"/>
      <c r="AM122" s="1005"/>
      <c r="AN122" s="1005"/>
      <c r="AO122" s="1006"/>
      <c r="AP122" s="1008" t="s">
        <v>98</v>
      </c>
      <c r="AQ122" s="1009"/>
      <c r="AR122" s="1009"/>
      <c r="AS122" s="1009"/>
      <c r="AT122" s="1010"/>
      <c r="AU122" s="1035"/>
      <c r="AV122" s="1036"/>
      <c r="AW122" s="1036"/>
      <c r="AX122" s="1036"/>
      <c r="AY122" s="1036"/>
      <c r="AZ122" s="220" t="s">
        <v>135</v>
      </c>
      <c r="BA122" s="220"/>
      <c r="BB122" s="220"/>
      <c r="BC122" s="220"/>
      <c r="BD122" s="220"/>
      <c r="BE122" s="220"/>
      <c r="BF122" s="220"/>
      <c r="BG122" s="220"/>
      <c r="BH122" s="220"/>
      <c r="BI122" s="220"/>
      <c r="BJ122" s="220"/>
      <c r="BK122" s="220"/>
      <c r="BL122" s="220"/>
      <c r="BM122" s="220"/>
      <c r="BN122" s="220"/>
      <c r="BO122" s="1045" t="s">
        <v>398</v>
      </c>
      <c r="BP122" s="1046"/>
      <c r="BQ122" s="1082">
        <v>3000765581</v>
      </c>
      <c r="BR122" s="1083"/>
      <c r="BS122" s="1083"/>
      <c r="BT122" s="1083"/>
      <c r="BU122" s="1083"/>
      <c r="BV122" s="1083">
        <v>3161398857</v>
      </c>
      <c r="BW122" s="1083"/>
      <c r="BX122" s="1083"/>
      <c r="BY122" s="1083"/>
      <c r="BZ122" s="1083"/>
      <c r="CA122" s="1083">
        <v>3193193281</v>
      </c>
      <c r="CB122" s="1083"/>
      <c r="CC122" s="1083"/>
      <c r="CD122" s="1083"/>
      <c r="CE122" s="1083"/>
      <c r="CF122" s="1039"/>
      <c r="CG122" s="1040"/>
      <c r="CH122" s="1040"/>
      <c r="CI122" s="1040"/>
      <c r="CJ122" s="1041"/>
      <c r="CK122" s="1061"/>
      <c r="CL122" s="1062"/>
      <c r="CM122" s="1062"/>
      <c r="CN122" s="1062"/>
      <c r="CO122" s="1063"/>
      <c r="CP122" s="1052" t="s">
        <v>342</v>
      </c>
      <c r="CQ122" s="1053"/>
      <c r="CR122" s="1053"/>
      <c r="CS122" s="1053"/>
      <c r="CT122" s="1053"/>
      <c r="CU122" s="1053"/>
      <c r="CV122" s="1053"/>
      <c r="CW122" s="1053"/>
      <c r="CX122" s="1053"/>
      <c r="CY122" s="1053"/>
      <c r="CZ122" s="1053"/>
      <c r="DA122" s="1053"/>
      <c r="DB122" s="1053"/>
      <c r="DC122" s="1053"/>
      <c r="DD122" s="1053"/>
      <c r="DE122" s="1053"/>
      <c r="DF122" s="1054"/>
      <c r="DG122" s="971" t="s">
        <v>98</v>
      </c>
      <c r="DH122" s="972"/>
      <c r="DI122" s="972"/>
      <c r="DJ122" s="972"/>
      <c r="DK122" s="972"/>
      <c r="DL122" s="972" t="s">
        <v>98</v>
      </c>
      <c r="DM122" s="972"/>
      <c r="DN122" s="972"/>
      <c r="DO122" s="972"/>
      <c r="DP122" s="972"/>
      <c r="DQ122" s="972" t="s">
        <v>98</v>
      </c>
      <c r="DR122" s="972"/>
      <c r="DS122" s="972"/>
      <c r="DT122" s="972"/>
      <c r="DU122" s="972"/>
      <c r="DV122" s="973" t="s">
        <v>98</v>
      </c>
      <c r="DW122" s="973"/>
      <c r="DX122" s="973"/>
      <c r="DY122" s="973"/>
      <c r="DZ122" s="974"/>
    </row>
    <row r="123" spans="1:130" s="189" customFormat="1" ht="26.25" customHeight="1" thickBot="1" x14ac:dyDescent="0.2">
      <c r="A123" s="1027"/>
      <c r="B123" s="998"/>
      <c r="C123" s="968" t="s">
        <v>385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04" t="s">
        <v>98</v>
      </c>
      <c r="AB123" s="1005"/>
      <c r="AC123" s="1005"/>
      <c r="AD123" s="1005"/>
      <c r="AE123" s="1006"/>
      <c r="AF123" s="1007" t="s">
        <v>98</v>
      </c>
      <c r="AG123" s="1005"/>
      <c r="AH123" s="1005"/>
      <c r="AI123" s="1005"/>
      <c r="AJ123" s="1006"/>
      <c r="AK123" s="1007" t="s">
        <v>98</v>
      </c>
      <c r="AL123" s="1005"/>
      <c r="AM123" s="1005"/>
      <c r="AN123" s="1005"/>
      <c r="AO123" s="1006"/>
      <c r="AP123" s="1008" t="s">
        <v>98</v>
      </c>
      <c r="AQ123" s="1009"/>
      <c r="AR123" s="1009"/>
      <c r="AS123" s="1009"/>
      <c r="AT123" s="1010"/>
      <c r="AU123" s="1079" t="s">
        <v>399</v>
      </c>
      <c r="AV123" s="1080"/>
      <c r="AW123" s="1080"/>
      <c r="AX123" s="1080"/>
      <c r="AY123" s="1080"/>
      <c r="AZ123" s="1080"/>
      <c r="BA123" s="1080"/>
      <c r="BB123" s="1080"/>
      <c r="BC123" s="1080"/>
      <c r="BD123" s="1080"/>
      <c r="BE123" s="1080"/>
      <c r="BF123" s="1080"/>
      <c r="BG123" s="1080"/>
      <c r="BH123" s="1080"/>
      <c r="BI123" s="1080"/>
      <c r="BJ123" s="1080"/>
      <c r="BK123" s="1080"/>
      <c r="BL123" s="1080"/>
      <c r="BM123" s="1080"/>
      <c r="BN123" s="1080"/>
      <c r="BO123" s="1080"/>
      <c r="BP123" s="1081"/>
      <c r="BQ123" s="1074">
        <v>161.4</v>
      </c>
      <c r="BR123" s="1075"/>
      <c r="BS123" s="1075"/>
      <c r="BT123" s="1075"/>
      <c r="BU123" s="1075"/>
      <c r="BV123" s="1075">
        <v>142.9</v>
      </c>
      <c r="BW123" s="1075"/>
      <c r="BX123" s="1075"/>
      <c r="BY123" s="1075"/>
      <c r="BZ123" s="1075"/>
      <c r="CA123" s="1075">
        <v>132.30000000000001</v>
      </c>
      <c r="CB123" s="1075"/>
      <c r="CC123" s="1075"/>
      <c r="CD123" s="1075"/>
      <c r="CE123" s="1075"/>
      <c r="CF123" s="1076"/>
      <c r="CG123" s="1077"/>
      <c r="CH123" s="1077"/>
      <c r="CI123" s="1077"/>
      <c r="CJ123" s="1078"/>
      <c r="CK123" s="1061"/>
      <c r="CL123" s="1062"/>
      <c r="CM123" s="1062"/>
      <c r="CN123" s="1062"/>
      <c r="CO123" s="1063"/>
      <c r="CP123" s="1052" t="s">
        <v>343</v>
      </c>
      <c r="CQ123" s="1053"/>
      <c r="CR123" s="1053"/>
      <c r="CS123" s="1053"/>
      <c r="CT123" s="1053"/>
      <c r="CU123" s="1053"/>
      <c r="CV123" s="1053"/>
      <c r="CW123" s="1053"/>
      <c r="CX123" s="1053"/>
      <c r="CY123" s="1053"/>
      <c r="CZ123" s="1053"/>
      <c r="DA123" s="1053"/>
      <c r="DB123" s="1053"/>
      <c r="DC123" s="1053"/>
      <c r="DD123" s="1053"/>
      <c r="DE123" s="1053"/>
      <c r="DF123" s="1054"/>
      <c r="DG123" s="971" t="s">
        <v>98</v>
      </c>
      <c r="DH123" s="972"/>
      <c r="DI123" s="972"/>
      <c r="DJ123" s="972"/>
      <c r="DK123" s="972"/>
      <c r="DL123" s="972" t="s">
        <v>98</v>
      </c>
      <c r="DM123" s="972"/>
      <c r="DN123" s="972"/>
      <c r="DO123" s="972"/>
      <c r="DP123" s="972"/>
      <c r="DQ123" s="972" t="s">
        <v>98</v>
      </c>
      <c r="DR123" s="972"/>
      <c r="DS123" s="972"/>
      <c r="DT123" s="972"/>
      <c r="DU123" s="972"/>
      <c r="DV123" s="973" t="s">
        <v>98</v>
      </c>
      <c r="DW123" s="973"/>
      <c r="DX123" s="973"/>
      <c r="DY123" s="973"/>
      <c r="DZ123" s="974"/>
    </row>
    <row r="124" spans="1:130" s="189" customFormat="1" ht="26.25" customHeight="1" x14ac:dyDescent="0.15">
      <c r="A124" s="1027"/>
      <c r="B124" s="998"/>
      <c r="C124" s="968" t="s">
        <v>388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04" t="s">
        <v>98</v>
      </c>
      <c r="AB124" s="1005"/>
      <c r="AC124" s="1005"/>
      <c r="AD124" s="1005"/>
      <c r="AE124" s="1006"/>
      <c r="AF124" s="1007" t="s">
        <v>98</v>
      </c>
      <c r="AG124" s="1005"/>
      <c r="AH124" s="1005"/>
      <c r="AI124" s="1005"/>
      <c r="AJ124" s="1006"/>
      <c r="AK124" s="1007" t="s">
        <v>98</v>
      </c>
      <c r="AL124" s="1005"/>
      <c r="AM124" s="1005"/>
      <c r="AN124" s="1005"/>
      <c r="AO124" s="1006"/>
      <c r="AP124" s="1008" t="s">
        <v>98</v>
      </c>
      <c r="AQ124" s="1009"/>
      <c r="AR124" s="1009"/>
      <c r="AS124" s="1009"/>
      <c r="AT124" s="10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1064"/>
      <c r="CL124" s="1064"/>
      <c r="CM124" s="1064"/>
      <c r="CN124" s="1064"/>
      <c r="CO124" s="1065"/>
      <c r="CP124" s="1071" t="s">
        <v>400</v>
      </c>
      <c r="CQ124" s="1072"/>
      <c r="CR124" s="1072"/>
      <c r="CS124" s="1072"/>
      <c r="CT124" s="1072"/>
      <c r="CU124" s="1072"/>
      <c r="CV124" s="1072"/>
      <c r="CW124" s="1072"/>
      <c r="CX124" s="1072"/>
      <c r="CY124" s="1072"/>
      <c r="CZ124" s="1072"/>
      <c r="DA124" s="1072"/>
      <c r="DB124" s="1072"/>
      <c r="DC124" s="1072"/>
      <c r="DD124" s="1072"/>
      <c r="DE124" s="1072"/>
      <c r="DF124" s="1073"/>
      <c r="DG124" s="1037" t="s">
        <v>98</v>
      </c>
      <c r="DH124" s="1038"/>
      <c r="DI124" s="1038"/>
      <c r="DJ124" s="1038"/>
      <c r="DK124" s="1038"/>
      <c r="DL124" s="1038" t="s">
        <v>98</v>
      </c>
      <c r="DM124" s="1038"/>
      <c r="DN124" s="1038"/>
      <c r="DO124" s="1038"/>
      <c r="DP124" s="1038"/>
      <c r="DQ124" s="1038" t="s">
        <v>98</v>
      </c>
      <c r="DR124" s="1038"/>
      <c r="DS124" s="1038"/>
      <c r="DT124" s="1038"/>
      <c r="DU124" s="1038"/>
      <c r="DV124" s="1087" t="s">
        <v>98</v>
      </c>
      <c r="DW124" s="1087"/>
      <c r="DX124" s="1087"/>
      <c r="DY124" s="1087"/>
      <c r="DZ124" s="1088"/>
    </row>
    <row r="125" spans="1:130" s="189" customFormat="1" ht="26.25" customHeight="1" thickBot="1" x14ac:dyDescent="0.2">
      <c r="A125" s="1027"/>
      <c r="B125" s="998"/>
      <c r="C125" s="968" t="s">
        <v>390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04" t="s">
        <v>98</v>
      </c>
      <c r="AB125" s="1005"/>
      <c r="AC125" s="1005"/>
      <c r="AD125" s="1005"/>
      <c r="AE125" s="1006"/>
      <c r="AF125" s="1007" t="s">
        <v>98</v>
      </c>
      <c r="AG125" s="1005"/>
      <c r="AH125" s="1005"/>
      <c r="AI125" s="1005"/>
      <c r="AJ125" s="1006"/>
      <c r="AK125" s="1007" t="s">
        <v>98</v>
      </c>
      <c r="AL125" s="1005"/>
      <c r="AM125" s="1005"/>
      <c r="AN125" s="1005"/>
      <c r="AO125" s="1006"/>
      <c r="AP125" s="1008" t="s">
        <v>98</v>
      </c>
      <c r="AQ125" s="1009"/>
      <c r="AR125" s="1009"/>
      <c r="AS125" s="1009"/>
      <c r="AT125" s="10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1059" t="s">
        <v>401</v>
      </c>
      <c r="CL125" s="1059"/>
      <c r="CM125" s="1059"/>
      <c r="CN125" s="1059"/>
      <c r="CO125" s="1060"/>
      <c r="CP125" s="992" t="s">
        <v>402</v>
      </c>
      <c r="CQ125" s="939"/>
      <c r="CR125" s="939"/>
      <c r="CS125" s="939"/>
      <c r="CT125" s="939"/>
      <c r="CU125" s="939"/>
      <c r="CV125" s="939"/>
      <c r="CW125" s="939"/>
      <c r="CX125" s="939"/>
      <c r="CY125" s="939"/>
      <c r="CZ125" s="939"/>
      <c r="DA125" s="939"/>
      <c r="DB125" s="939"/>
      <c r="DC125" s="939"/>
      <c r="DD125" s="939"/>
      <c r="DE125" s="939"/>
      <c r="DF125" s="940"/>
      <c r="DG125" s="978" t="s">
        <v>98</v>
      </c>
      <c r="DH125" s="979"/>
      <c r="DI125" s="979"/>
      <c r="DJ125" s="979"/>
      <c r="DK125" s="979"/>
      <c r="DL125" s="979" t="s">
        <v>98</v>
      </c>
      <c r="DM125" s="979"/>
      <c r="DN125" s="979"/>
      <c r="DO125" s="979"/>
      <c r="DP125" s="979"/>
      <c r="DQ125" s="979" t="s">
        <v>98</v>
      </c>
      <c r="DR125" s="979"/>
      <c r="DS125" s="979"/>
      <c r="DT125" s="979"/>
      <c r="DU125" s="979"/>
      <c r="DV125" s="980" t="s">
        <v>98</v>
      </c>
      <c r="DW125" s="980"/>
      <c r="DX125" s="980"/>
      <c r="DY125" s="980"/>
      <c r="DZ125" s="981"/>
    </row>
    <row r="126" spans="1:130" s="189" customFormat="1" ht="26.25" customHeight="1" x14ac:dyDescent="0.15">
      <c r="A126" s="1027"/>
      <c r="B126" s="998"/>
      <c r="C126" s="968" t="s">
        <v>393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04">
        <v>2561604</v>
      </c>
      <c r="AB126" s="1005"/>
      <c r="AC126" s="1005"/>
      <c r="AD126" s="1005"/>
      <c r="AE126" s="1006"/>
      <c r="AF126" s="1007">
        <v>2265113</v>
      </c>
      <c r="AG126" s="1005"/>
      <c r="AH126" s="1005"/>
      <c r="AI126" s="1005"/>
      <c r="AJ126" s="1006"/>
      <c r="AK126" s="1007">
        <v>2012213</v>
      </c>
      <c r="AL126" s="1005"/>
      <c r="AM126" s="1005"/>
      <c r="AN126" s="1005"/>
      <c r="AO126" s="1006"/>
      <c r="AP126" s="1008">
        <v>0.2</v>
      </c>
      <c r="AQ126" s="1009"/>
      <c r="AR126" s="1009"/>
      <c r="AS126" s="1009"/>
      <c r="AT126" s="1010"/>
      <c r="AU126" s="225"/>
      <c r="AV126" s="225"/>
      <c r="AW126" s="225"/>
      <c r="AX126" s="1084" t="s">
        <v>403</v>
      </c>
      <c r="AY126" s="1085"/>
      <c r="AZ126" s="1085"/>
      <c r="BA126" s="1085"/>
      <c r="BB126" s="1085"/>
      <c r="BC126" s="1085"/>
      <c r="BD126" s="1085"/>
      <c r="BE126" s="1086"/>
      <c r="BF126" s="1102" t="s">
        <v>404</v>
      </c>
      <c r="BG126" s="1085"/>
      <c r="BH126" s="1085"/>
      <c r="BI126" s="1085"/>
      <c r="BJ126" s="1085"/>
      <c r="BK126" s="1085"/>
      <c r="BL126" s="1086"/>
      <c r="BM126" s="1102" t="s">
        <v>405</v>
      </c>
      <c r="BN126" s="1085"/>
      <c r="BO126" s="1085"/>
      <c r="BP126" s="1085"/>
      <c r="BQ126" s="1085"/>
      <c r="BR126" s="1085"/>
      <c r="BS126" s="1086"/>
      <c r="BT126" s="1102" t="s">
        <v>406</v>
      </c>
      <c r="BU126" s="1085"/>
      <c r="BV126" s="1085"/>
      <c r="BW126" s="1085"/>
      <c r="BX126" s="1085"/>
      <c r="BY126" s="1085"/>
      <c r="BZ126" s="1103"/>
      <c r="CA126" s="225"/>
      <c r="CB126" s="225"/>
      <c r="CC126" s="225"/>
      <c r="CD126" s="226"/>
      <c r="CE126" s="226"/>
      <c r="CF126" s="226"/>
      <c r="CG126" s="223"/>
      <c r="CH126" s="223"/>
      <c r="CI126" s="223"/>
      <c r="CJ126" s="224"/>
      <c r="CK126" s="1062"/>
      <c r="CL126" s="1062"/>
      <c r="CM126" s="1062"/>
      <c r="CN126" s="1062"/>
      <c r="CO126" s="1063"/>
      <c r="CP126" s="1001" t="s">
        <v>407</v>
      </c>
      <c r="CQ126" s="1002"/>
      <c r="CR126" s="1002"/>
      <c r="CS126" s="1002"/>
      <c r="CT126" s="1002"/>
      <c r="CU126" s="1002"/>
      <c r="CV126" s="1002"/>
      <c r="CW126" s="1002"/>
      <c r="CX126" s="1002"/>
      <c r="CY126" s="1002"/>
      <c r="CZ126" s="1002"/>
      <c r="DA126" s="1002"/>
      <c r="DB126" s="1002"/>
      <c r="DC126" s="1002"/>
      <c r="DD126" s="1002"/>
      <c r="DE126" s="1002"/>
      <c r="DF126" s="1003"/>
      <c r="DG126" s="971" t="s">
        <v>98</v>
      </c>
      <c r="DH126" s="972"/>
      <c r="DI126" s="972"/>
      <c r="DJ126" s="972"/>
      <c r="DK126" s="972"/>
      <c r="DL126" s="972" t="s">
        <v>98</v>
      </c>
      <c r="DM126" s="972"/>
      <c r="DN126" s="972"/>
      <c r="DO126" s="972"/>
      <c r="DP126" s="972"/>
      <c r="DQ126" s="972" t="s">
        <v>98</v>
      </c>
      <c r="DR126" s="972"/>
      <c r="DS126" s="972"/>
      <c r="DT126" s="972"/>
      <c r="DU126" s="972"/>
      <c r="DV126" s="973" t="s">
        <v>98</v>
      </c>
      <c r="DW126" s="973"/>
      <c r="DX126" s="973"/>
      <c r="DY126" s="973"/>
      <c r="DZ126" s="974"/>
    </row>
    <row r="127" spans="1:130" s="189" customFormat="1" ht="26.25" customHeight="1" thickBot="1" x14ac:dyDescent="0.2">
      <c r="A127" s="1028"/>
      <c r="B127" s="1000"/>
      <c r="C127" s="1049" t="s">
        <v>408</v>
      </c>
      <c r="D127" s="1050"/>
      <c r="E127" s="1050"/>
      <c r="F127" s="1050"/>
      <c r="G127" s="1050"/>
      <c r="H127" s="1050"/>
      <c r="I127" s="1050"/>
      <c r="J127" s="1050"/>
      <c r="K127" s="1050"/>
      <c r="L127" s="1050"/>
      <c r="M127" s="1050"/>
      <c r="N127" s="1050"/>
      <c r="O127" s="1050"/>
      <c r="P127" s="1050"/>
      <c r="Q127" s="1050"/>
      <c r="R127" s="1050"/>
      <c r="S127" s="1050"/>
      <c r="T127" s="1050"/>
      <c r="U127" s="1050"/>
      <c r="V127" s="1050"/>
      <c r="W127" s="1050"/>
      <c r="X127" s="1050"/>
      <c r="Y127" s="1050"/>
      <c r="Z127" s="1051"/>
      <c r="AA127" s="1004" t="s">
        <v>98</v>
      </c>
      <c r="AB127" s="1005"/>
      <c r="AC127" s="1005"/>
      <c r="AD127" s="1005"/>
      <c r="AE127" s="1006"/>
      <c r="AF127" s="1007" t="s">
        <v>98</v>
      </c>
      <c r="AG127" s="1005"/>
      <c r="AH127" s="1005"/>
      <c r="AI127" s="1005"/>
      <c r="AJ127" s="1006"/>
      <c r="AK127" s="1007" t="s">
        <v>98</v>
      </c>
      <c r="AL127" s="1005"/>
      <c r="AM127" s="1005"/>
      <c r="AN127" s="1005"/>
      <c r="AO127" s="1006"/>
      <c r="AP127" s="1008" t="s">
        <v>98</v>
      </c>
      <c r="AQ127" s="1009"/>
      <c r="AR127" s="1009"/>
      <c r="AS127" s="1009"/>
      <c r="AT127" s="1010"/>
      <c r="AU127" s="225"/>
      <c r="AV127" s="225"/>
      <c r="AW127" s="225"/>
      <c r="AX127" s="938" t="s">
        <v>409</v>
      </c>
      <c r="AY127" s="939"/>
      <c r="AZ127" s="939"/>
      <c r="BA127" s="939"/>
      <c r="BB127" s="939"/>
      <c r="BC127" s="939"/>
      <c r="BD127" s="939"/>
      <c r="BE127" s="940"/>
      <c r="BF127" s="1091" t="s">
        <v>98</v>
      </c>
      <c r="BG127" s="1092"/>
      <c r="BH127" s="1092"/>
      <c r="BI127" s="1092"/>
      <c r="BJ127" s="1092"/>
      <c r="BK127" s="1092"/>
      <c r="BL127" s="1101"/>
      <c r="BM127" s="1091">
        <v>3.75</v>
      </c>
      <c r="BN127" s="1092"/>
      <c r="BO127" s="1092"/>
      <c r="BP127" s="1092"/>
      <c r="BQ127" s="1092"/>
      <c r="BR127" s="1092"/>
      <c r="BS127" s="1101"/>
      <c r="BT127" s="1091">
        <v>5</v>
      </c>
      <c r="BU127" s="1092"/>
      <c r="BV127" s="1092"/>
      <c r="BW127" s="1092"/>
      <c r="BX127" s="1092"/>
      <c r="BY127" s="1092"/>
      <c r="BZ127" s="1093"/>
      <c r="CA127" s="226"/>
      <c r="CB127" s="226"/>
      <c r="CC127" s="226"/>
      <c r="CD127" s="226"/>
      <c r="CE127" s="226"/>
      <c r="CF127" s="226"/>
      <c r="CG127" s="223"/>
      <c r="CH127" s="223"/>
      <c r="CI127" s="223"/>
      <c r="CJ127" s="224"/>
      <c r="CK127" s="1089"/>
      <c r="CL127" s="1089"/>
      <c r="CM127" s="1089"/>
      <c r="CN127" s="1089"/>
      <c r="CO127" s="1090"/>
      <c r="CP127" s="1094" t="s">
        <v>410</v>
      </c>
      <c r="CQ127" s="1095"/>
      <c r="CR127" s="1095"/>
      <c r="CS127" s="1095"/>
      <c r="CT127" s="1095"/>
      <c r="CU127" s="1095"/>
      <c r="CV127" s="1095"/>
      <c r="CW127" s="1095"/>
      <c r="CX127" s="1095"/>
      <c r="CY127" s="1095"/>
      <c r="CZ127" s="1095"/>
      <c r="DA127" s="1095"/>
      <c r="DB127" s="1095"/>
      <c r="DC127" s="1095"/>
      <c r="DD127" s="1095"/>
      <c r="DE127" s="1095"/>
      <c r="DF127" s="1096"/>
      <c r="DG127" s="1097">
        <v>12051247</v>
      </c>
      <c r="DH127" s="1098"/>
      <c r="DI127" s="1098"/>
      <c r="DJ127" s="1098"/>
      <c r="DK127" s="1098"/>
      <c r="DL127" s="1098">
        <v>10265876</v>
      </c>
      <c r="DM127" s="1098"/>
      <c r="DN127" s="1098"/>
      <c r="DO127" s="1098"/>
      <c r="DP127" s="1098"/>
      <c r="DQ127" s="1098">
        <v>9205906</v>
      </c>
      <c r="DR127" s="1098"/>
      <c r="DS127" s="1098"/>
      <c r="DT127" s="1098"/>
      <c r="DU127" s="1098"/>
      <c r="DV127" s="1099">
        <v>0.7</v>
      </c>
      <c r="DW127" s="1099"/>
      <c r="DX127" s="1099"/>
      <c r="DY127" s="1099"/>
      <c r="DZ127" s="1100"/>
    </row>
    <row r="128" spans="1:130" s="189" customFormat="1" ht="26.25" customHeight="1" x14ac:dyDescent="0.15">
      <c r="A128" s="1121" t="s">
        <v>411</v>
      </c>
      <c r="B128" s="1122"/>
      <c r="C128" s="1122"/>
      <c r="D128" s="1122"/>
      <c r="E128" s="1122"/>
      <c r="F128" s="1122"/>
      <c r="G128" s="1122"/>
      <c r="H128" s="1122"/>
      <c r="I128" s="1122"/>
      <c r="J128" s="1122"/>
      <c r="K128" s="1122"/>
      <c r="L128" s="1122"/>
      <c r="M128" s="1122"/>
      <c r="N128" s="1122"/>
      <c r="O128" s="1122"/>
      <c r="P128" s="1122"/>
      <c r="Q128" s="1122"/>
      <c r="R128" s="1122"/>
      <c r="S128" s="1122"/>
      <c r="T128" s="1122"/>
      <c r="U128" s="1122"/>
      <c r="V128" s="1122"/>
      <c r="W128" s="1123" t="s">
        <v>412</v>
      </c>
      <c r="X128" s="1123"/>
      <c r="Y128" s="1123"/>
      <c r="Z128" s="1124"/>
      <c r="AA128" s="1143">
        <v>10416157</v>
      </c>
      <c r="AB128" s="1144"/>
      <c r="AC128" s="1144"/>
      <c r="AD128" s="1144"/>
      <c r="AE128" s="1145"/>
      <c r="AF128" s="1146">
        <v>10504927</v>
      </c>
      <c r="AG128" s="1144"/>
      <c r="AH128" s="1144"/>
      <c r="AI128" s="1144"/>
      <c r="AJ128" s="1145"/>
      <c r="AK128" s="1146">
        <v>9598534</v>
      </c>
      <c r="AL128" s="1144"/>
      <c r="AM128" s="1144"/>
      <c r="AN128" s="1144"/>
      <c r="AO128" s="1145"/>
      <c r="AP128" s="1147"/>
      <c r="AQ128" s="1148"/>
      <c r="AR128" s="1148"/>
      <c r="AS128" s="1148"/>
      <c r="AT128" s="1149"/>
      <c r="AU128" s="227"/>
      <c r="AV128" s="227"/>
      <c r="AW128" s="227"/>
      <c r="AX128" s="1104" t="s">
        <v>413</v>
      </c>
      <c r="AY128" s="1002"/>
      <c r="AZ128" s="1002"/>
      <c r="BA128" s="1002"/>
      <c r="BB128" s="1002"/>
      <c r="BC128" s="1002"/>
      <c r="BD128" s="1002"/>
      <c r="BE128" s="1003"/>
      <c r="BF128" s="1116" t="s">
        <v>98</v>
      </c>
      <c r="BG128" s="1117"/>
      <c r="BH128" s="1117"/>
      <c r="BI128" s="1117"/>
      <c r="BJ128" s="1117"/>
      <c r="BK128" s="1117"/>
      <c r="BL128" s="1118"/>
      <c r="BM128" s="1116">
        <v>8.75</v>
      </c>
      <c r="BN128" s="1117"/>
      <c r="BO128" s="1117"/>
      <c r="BP128" s="1117"/>
      <c r="BQ128" s="1117"/>
      <c r="BR128" s="1117"/>
      <c r="BS128" s="1118"/>
      <c r="BT128" s="1116">
        <v>15</v>
      </c>
      <c r="BU128" s="1119"/>
      <c r="BV128" s="1119"/>
      <c r="BW128" s="1119"/>
      <c r="BX128" s="1119"/>
      <c r="BY128" s="1119"/>
      <c r="BZ128" s="11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982" t="s">
        <v>81</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10" t="s">
        <v>414</v>
      </c>
      <c r="X129" s="1111"/>
      <c r="Y129" s="1111"/>
      <c r="Z129" s="1112"/>
      <c r="AA129" s="1004">
        <v>1344525960</v>
      </c>
      <c r="AB129" s="1005"/>
      <c r="AC129" s="1005"/>
      <c r="AD129" s="1005"/>
      <c r="AE129" s="1006"/>
      <c r="AF129" s="1007">
        <v>1371078618</v>
      </c>
      <c r="AG129" s="1005"/>
      <c r="AH129" s="1005"/>
      <c r="AI129" s="1005"/>
      <c r="AJ129" s="1006"/>
      <c r="AK129" s="1007">
        <v>1418896657</v>
      </c>
      <c r="AL129" s="1005"/>
      <c r="AM129" s="1005"/>
      <c r="AN129" s="1005"/>
      <c r="AO129" s="1006"/>
      <c r="AP129" s="1113"/>
      <c r="AQ129" s="1114"/>
      <c r="AR129" s="1114"/>
      <c r="AS129" s="1114"/>
      <c r="AT129" s="1115"/>
      <c r="AU129" s="227"/>
      <c r="AV129" s="227"/>
      <c r="AW129" s="227"/>
      <c r="AX129" s="1104" t="s">
        <v>415</v>
      </c>
      <c r="AY129" s="1002"/>
      <c r="AZ129" s="1002"/>
      <c r="BA129" s="1002"/>
      <c r="BB129" s="1002"/>
      <c r="BC129" s="1002"/>
      <c r="BD129" s="1002"/>
      <c r="BE129" s="1003"/>
      <c r="BF129" s="1105">
        <v>12</v>
      </c>
      <c r="BG129" s="1106"/>
      <c r="BH129" s="1106"/>
      <c r="BI129" s="1106"/>
      <c r="BJ129" s="1106"/>
      <c r="BK129" s="1106"/>
      <c r="BL129" s="1107"/>
      <c r="BM129" s="1105">
        <v>25</v>
      </c>
      <c r="BN129" s="1106"/>
      <c r="BO129" s="1106"/>
      <c r="BP129" s="1106"/>
      <c r="BQ129" s="1106"/>
      <c r="BR129" s="1106"/>
      <c r="BS129" s="1107"/>
      <c r="BT129" s="1105">
        <v>35</v>
      </c>
      <c r="BU129" s="1108"/>
      <c r="BV129" s="1108"/>
      <c r="BW129" s="1108"/>
      <c r="BX129" s="1108"/>
      <c r="BY129" s="1108"/>
      <c r="BZ129" s="11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982" t="s">
        <v>416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10" t="s">
        <v>417</v>
      </c>
      <c r="X130" s="1111"/>
      <c r="Y130" s="1111"/>
      <c r="Z130" s="1112"/>
      <c r="AA130" s="1004">
        <v>154405587</v>
      </c>
      <c r="AB130" s="1005"/>
      <c r="AC130" s="1005"/>
      <c r="AD130" s="1005"/>
      <c r="AE130" s="1006"/>
      <c r="AF130" s="1007">
        <v>158640385</v>
      </c>
      <c r="AG130" s="1005"/>
      <c r="AH130" s="1005"/>
      <c r="AI130" s="1005"/>
      <c r="AJ130" s="1006"/>
      <c r="AK130" s="1007">
        <v>165297629</v>
      </c>
      <c r="AL130" s="1005"/>
      <c r="AM130" s="1005"/>
      <c r="AN130" s="1005"/>
      <c r="AO130" s="1006"/>
      <c r="AP130" s="1113"/>
      <c r="AQ130" s="1114"/>
      <c r="AR130" s="1114"/>
      <c r="AS130" s="1114"/>
      <c r="AT130" s="1115"/>
      <c r="AU130" s="227"/>
      <c r="AV130" s="227"/>
      <c r="AW130" s="227"/>
      <c r="AX130" s="1167" t="s">
        <v>418</v>
      </c>
      <c r="AY130" s="1095"/>
      <c r="AZ130" s="1095"/>
      <c r="BA130" s="1095"/>
      <c r="BB130" s="1095"/>
      <c r="BC130" s="1095"/>
      <c r="BD130" s="1095"/>
      <c r="BE130" s="1096"/>
      <c r="BF130" s="1125">
        <v>132.30000000000001</v>
      </c>
      <c r="BG130" s="1126"/>
      <c r="BH130" s="1126"/>
      <c r="BI130" s="1126"/>
      <c r="BJ130" s="1126"/>
      <c r="BK130" s="1126"/>
      <c r="BL130" s="1127"/>
      <c r="BM130" s="1125">
        <v>400</v>
      </c>
      <c r="BN130" s="1126"/>
      <c r="BO130" s="1126"/>
      <c r="BP130" s="1126"/>
      <c r="BQ130" s="1126"/>
      <c r="BR130" s="1126"/>
      <c r="BS130" s="1127"/>
      <c r="BT130" s="1128"/>
      <c r="BU130" s="1129"/>
      <c r="BV130" s="1129"/>
      <c r="BW130" s="1129"/>
      <c r="BX130" s="1129"/>
      <c r="BY130" s="1129"/>
      <c r="BZ130" s="11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131"/>
      <c r="B131" s="1132"/>
      <c r="C131" s="1132"/>
      <c r="D131" s="1132"/>
      <c r="E131" s="1132"/>
      <c r="F131" s="1132"/>
      <c r="G131" s="1132"/>
      <c r="H131" s="1132"/>
      <c r="I131" s="1132"/>
      <c r="J131" s="1132"/>
      <c r="K131" s="1132"/>
      <c r="L131" s="1132"/>
      <c r="M131" s="1132"/>
      <c r="N131" s="1132"/>
      <c r="O131" s="1132"/>
      <c r="P131" s="1132"/>
      <c r="Q131" s="1132"/>
      <c r="R131" s="1132"/>
      <c r="S131" s="1132"/>
      <c r="T131" s="1132"/>
      <c r="U131" s="1132"/>
      <c r="V131" s="1132"/>
      <c r="W131" s="1133" t="s">
        <v>419</v>
      </c>
      <c r="X131" s="1134"/>
      <c r="Y131" s="1134"/>
      <c r="Z131" s="1135"/>
      <c r="AA131" s="1136">
        <v>1190120373</v>
      </c>
      <c r="AB131" s="1137"/>
      <c r="AC131" s="1137"/>
      <c r="AD131" s="1137"/>
      <c r="AE131" s="1138"/>
      <c r="AF131" s="1139">
        <v>1212438233</v>
      </c>
      <c r="AG131" s="1137"/>
      <c r="AH131" s="1137"/>
      <c r="AI131" s="1137"/>
      <c r="AJ131" s="1138"/>
      <c r="AK131" s="1139">
        <v>1253599028</v>
      </c>
      <c r="AL131" s="1137"/>
      <c r="AM131" s="1137"/>
      <c r="AN131" s="1137"/>
      <c r="AO131" s="1138"/>
      <c r="AP131" s="1140"/>
      <c r="AQ131" s="1141"/>
      <c r="AR131" s="1141"/>
      <c r="AS131" s="1141"/>
      <c r="AT131" s="11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151" t="s">
        <v>420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421</v>
      </c>
      <c r="W132" s="1155"/>
      <c r="X132" s="1155"/>
      <c r="Y132" s="1155"/>
      <c r="Z132" s="1156"/>
      <c r="AA132" s="1157">
        <v>12.17509424</v>
      </c>
      <c r="AB132" s="1158"/>
      <c r="AC132" s="1158"/>
      <c r="AD132" s="1158"/>
      <c r="AE132" s="1159"/>
      <c r="AF132" s="1160">
        <v>12.962452580000001</v>
      </c>
      <c r="AG132" s="1158"/>
      <c r="AH132" s="1158"/>
      <c r="AI132" s="1158"/>
      <c r="AJ132" s="1159"/>
      <c r="AK132" s="1160">
        <v>11.08785312</v>
      </c>
      <c r="AL132" s="1158"/>
      <c r="AM132" s="1158"/>
      <c r="AN132" s="1158"/>
      <c r="AO132" s="1159"/>
      <c r="AP132" s="1039"/>
      <c r="AQ132" s="1040"/>
      <c r="AR132" s="1040"/>
      <c r="AS132" s="1040"/>
      <c r="AT132" s="11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62" t="s">
        <v>422</v>
      </c>
      <c r="W133" s="1162"/>
      <c r="X133" s="1162"/>
      <c r="Y133" s="1162"/>
      <c r="Z133" s="1163"/>
      <c r="AA133" s="1164">
        <v>11.1</v>
      </c>
      <c r="AB133" s="1165"/>
      <c r="AC133" s="1165"/>
      <c r="AD133" s="1165"/>
      <c r="AE133" s="1166"/>
      <c r="AF133" s="1164">
        <v>11.9</v>
      </c>
      <c r="AG133" s="1165"/>
      <c r="AH133" s="1165"/>
      <c r="AI133" s="1165"/>
      <c r="AJ133" s="1166"/>
      <c r="AK133" s="1164">
        <v>12</v>
      </c>
      <c r="AL133" s="1165"/>
      <c r="AM133" s="1165"/>
      <c r="AN133" s="1165"/>
      <c r="AO133" s="1166"/>
      <c r="AP133" s="1076"/>
      <c r="AQ133" s="1077"/>
      <c r="AR133" s="1077"/>
      <c r="AS133" s="1077"/>
      <c r="AT133" s="11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6" orientation="landscape" cellComments="asDisplayed" verticalDpi="1200" r:id="rId1"/>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Z12" sqref="Z12:AH13"/>
    </sheetView>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Z12" sqref="Z12:AH13"/>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70"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Z12" sqref="Z12:AH13"/>
    </sheetView>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423</v>
      </c>
      <c r="B5" s="238"/>
      <c r="C5" s="238"/>
      <c r="D5" s="238"/>
      <c r="E5" s="238"/>
      <c r="F5" s="238"/>
      <c r="G5" s="238"/>
      <c r="H5" s="238"/>
      <c r="I5" s="238"/>
      <c r="J5" s="238"/>
      <c r="K5" s="238"/>
      <c r="L5" s="238"/>
      <c r="M5" s="238"/>
      <c r="N5" s="238"/>
      <c r="O5" s="239"/>
    </row>
    <row r="6" spans="1:16" x14ac:dyDescent="0.15">
      <c r="A6" s="240"/>
      <c r="B6" s="236"/>
      <c r="C6" s="236"/>
      <c r="D6" s="236"/>
      <c r="E6" s="236"/>
      <c r="F6" s="236"/>
      <c r="G6" s="241" t="s">
        <v>424</v>
      </c>
      <c r="H6" s="241"/>
      <c r="I6" s="241"/>
      <c r="J6" s="241"/>
      <c r="K6" s="236"/>
      <c r="L6" s="236"/>
      <c r="M6" s="236"/>
      <c r="N6" s="236"/>
    </row>
    <row r="7" spans="1:16" x14ac:dyDescent="0.15">
      <c r="A7" s="240"/>
      <c r="B7" s="236"/>
      <c r="C7" s="236"/>
      <c r="D7" s="236"/>
      <c r="E7" s="236"/>
      <c r="F7" s="236"/>
      <c r="G7" s="243"/>
      <c r="H7" s="244"/>
      <c r="I7" s="244"/>
      <c r="J7" s="245"/>
      <c r="K7" s="1168" t="s">
        <v>425</v>
      </c>
      <c r="L7" s="246"/>
      <c r="M7" s="247" t="s">
        <v>426</v>
      </c>
      <c r="N7" s="248"/>
    </row>
    <row r="8" spans="1:16" x14ac:dyDescent="0.15">
      <c r="A8" s="240"/>
      <c r="B8" s="236"/>
      <c r="C8" s="236"/>
      <c r="D8" s="236"/>
      <c r="E8" s="236"/>
      <c r="F8" s="236"/>
      <c r="G8" s="249"/>
      <c r="H8" s="250"/>
      <c r="I8" s="250"/>
      <c r="J8" s="251"/>
      <c r="K8" s="1169"/>
      <c r="L8" s="252" t="s">
        <v>427</v>
      </c>
      <c r="M8" s="253" t="s">
        <v>428</v>
      </c>
      <c r="N8" s="254" t="s">
        <v>429</v>
      </c>
    </row>
    <row r="9" spans="1:16" x14ac:dyDescent="0.15">
      <c r="A9" s="240"/>
      <c r="B9" s="236"/>
      <c r="C9" s="236"/>
      <c r="D9" s="236"/>
      <c r="E9" s="236"/>
      <c r="F9" s="236"/>
      <c r="G9" s="1170" t="s">
        <v>430</v>
      </c>
      <c r="H9" s="1171"/>
      <c r="I9" s="1171"/>
      <c r="J9" s="1172"/>
      <c r="K9" s="255">
        <v>725600451</v>
      </c>
      <c r="L9" s="256">
        <v>79421</v>
      </c>
      <c r="M9" s="257">
        <v>96331</v>
      </c>
      <c r="N9" s="258">
        <v>-17.600000000000001</v>
      </c>
    </row>
    <row r="10" spans="1:16" x14ac:dyDescent="0.15">
      <c r="A10" s="240"/>
      <c r="B10" s="236"/>
      <c r="C10" s="236"/>
      <c r="D10" s="236"/>
      <c r="E10" s="236"/>
      <c r="F10" s="236"/>
      <c r="G10" s="1170" t="s">
        <v>431</v>
      </c>
      <c r="H10" s="1171"/>
      <c r="I10" s="1171"/>
      <c r="J10" s="1172"/>
      <c r="K10" s="255">
        <v>544637</v>
      </c>
      <c r="L10" s="256">
        <v>60</v>
      </c>
      <c r="M10" s="257">
        <v>170</v>
      </c>
      <c r="N10" s="258">
        <v>-64.7</v>
      </c>
    </row>
    <row r="11" spans="1:16" ht="13.5" customHeight="1" x14ac:dyDescent="0.15">
      <c r="A11" s="240"/>
      <c r="B11" s="236"/>
      <c r="C11" s="236"/>
      <c r="D11" s="236"/>
      <c r="E11" s="236"/>
      <c r="F11" s="236"/>
      <c r="G11" s="1170" t="s">
        <v>432</v>
      </c>
      <c r="H11" s="1171"/>
      <c r="I11" s="1171"/>
      <c r="J11" s="1172"/>
      <c r="K11" s="255" t="s">
        <v>433</v>
      </c>
      <c r="L11" s="256" t="s">
        <v>433</v>
      </c>
      <c r="M11" s="257">
        <v>486</v>
      </c>
      <c r="N11" s="258" t="s">
        <v>433</v>
      </c>
    </row>
    <row r="12" spans="1:16" ht="13.5" customHeight="1" x14ac:dyDescent="0.15">
      <c r="A12" s="240"/>
      <c r="B12" s="236"/>
      <c r="C12" s="236"/>
      <c r="D12" s="236"/>
      <c r="E12" s="236"/>
      <c r="F12" s="236"/>
      <c r="G12" s="1170" t="s">
        <v>434</v>
      </c>
      <c r="H12" s="1171"/>
      <c r="I12" s="1171"/>
      <c r="J12" s="1172"/>
      <c r="K12" s="255" t="s">
        <v>433</v>
      </c>
      <c r="L12" s="256" t="s">
        <v>433</v>
      </c>
      <c r="M12" s="257" t="s">
        <v>433</v>
      </c>
      <c r="N12" s="258" t="s">
        <v>433</v>
      </c>
    </row>
    <row r="13" spans="1:16" ht="13.5" customHeight="1" x14ac:dyDescent="0.15">
      <c r="A13" s="240"/>
      <c r="B13" s="236"/>
      <c r="C13" s="236"/>
      <c r="D13" s="236"/>
      <c r="E13" s="236"/>
      <c r="F13" s="236"/>
      <c r="G13" s="1170" t="s">
        <v>435</v>
      </c>
      <c r="H13" s="1171"/>
      <c r="I13" s="1171"/>
      <c r="J13" s="1172"/>
      <c r="K13" s="255" t="s">
        <v>433</v>
      </c>
      <c r="L13" s="256" t="s">
        <v>433</v>
      </c>
      <c r="M13" s="257">
        <v>36</v>
      </c>
      <c r="N13" s="258" t="s">
        <v>433</v>
      </c>
    </row>
    <row r="14" spans="1:16" ht="13.5" customHeight="1" x14ac:dyDescent="0.15">
      <c r="A14" s="240"/>
      <c r="B14" s="236"/>
      <c r="C14" s="236"/>
      <c r="D14" s="236"/>
      <c r="E14" s="236"/>
      <c r="F14" s="236"/>
      <c r="G14" s="1170" t="s">
        <v>436</v>
      </c>
      <c r="H14" s="1171"/>
      <c r="I14" s="1171"/>
      <c r="J14" s="1172"/>
      <c r="K14" s="255">
        <v>4014747</v>
      </c>
      <c r="L14" s="256">
        <v>439</v>
      </c>
      <c r="M14" s="257">
        <v>902</v>
      </c>
      <c r="N14" s="258">
        <v>-51.3</v>
      </c>
    </row>
    <row r="15" spans="1:16" x14ac:dyDescent="0.15">
      <c r="A15" s="240"/>
      <c r="B15" s="236"/>
      <c r="C15" s="236"/>
      <c r="D15" s="236"/>
      <c r="E15" s="236"/>
      <c r="F15" s="236"/>
      <c r="G15" s="1170" t="s">
        <v>437</v>
      </c>
      <c r="H15" s="1171"/>
      <c r="I15" s="1171"/>
      <c r="J15" s="1172"/>
      <c r="K15" s="255">
        <v>-60570011</v>
      </c>
      <c r="L15" s="256">
        <v>-6630</v>
      </c>
      <c r="M15" s="257">
        <v>-8715</v>
      </c>
      <c r="N15" s="258">
        <v>-23.9</v>
      </c>
    </row>
    <row r="16" spans="1:16" x14ac:dyDescent="0.15">
      <c r="A16" s="240"/>
      <c r="B16" s="236"/>
      <c r="C16" s="236"/>
      <c r="D16" s="236"/>
      <c r="E16" s="236"/>
      <c r="F16" s="236"/>
      <c r="G16" s="1176" t="s">
        <v>135</v>
      </c>
      <c r="H16" s="1177"/>
      <c r="I16" s="1177"/>
      <c r="J16" s="1178"/>
      <c r="K16" s="256">
        <v>669589824</v>
      </c>
      <c r="L16" s="256">
        <v>73290</v>
      </c>
      <c r="M16" s="257">
        <v>89210</v>
      </c>
      <c r="N16" s="258">
        <v>-17.8</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438</v>
      </c>
      <c r="H19" s="236"/>
      <c r="I19" s="236"/>
      <c r="J19" s="236"/>
      <c r="K19" s="236"/>
      <c r="L19" s="236"/>
      <c r="M19" s="236"/>
      <c r="N19" s="236"/>
    </row>
    <row r="20" spans="1:16" x14ac:dyDescent="0.15">
      <c r="A20" s="240"/>
      <c r="B20" s="236"/>
      <c r="C20" s="236"/>
      <c r="D20" s="236"/>
      <c r="E20" s="236"/>
      <c r="F20" s="236"/>
      <c r="G20" s="263"/>
      <c r="H20" s="264"/>
      <c r="I20" s="264"/>
      <c r="J20" s="265"/>
      <c r="K20" s="266" t="s">
        <v>439</v>
      </c>
      <c r="L20" s="267" t="s">
        <v>440</v>
      </c>
      <c r="M20" s="268" t="s">
        <v>441</v>
      </c>
      <c r="N20" s="269"/>
    </row>
    <row r="21" spans="1:16" s="275" customFormat="1" x14ac:dyDescent="0.15">
      <c r="A21" s="270"/>
      <c r="B21" s="241"/>
      <c r="C21" s="241"/>
      <c r="D21" s="241"/>
      <c r="E21" s="241"/>
      <c r="F21" s="241"/>
      <c r="G21" s="1179" t="s">
        <v>442</v>
      </c>
      <c r="H21" s="1180"/>
      <c r="I21" s="1180"/>
      <c r="J21" s="1181"/>
      <c r="K21" s="271">
        <v>803.08</v>
      </c>
      <c r="L21" s="272">
        <v>985.99</v>
      </c>
      <c r="M21" s="273">
        <v>-182.91</v>
      </c>
      <c r="N21" s="241"/>
      <c r="O21" s="274"/>
      <c r="P21" s="270"/>
    </row>
    <row r="22" spans="1:16" s="275" customFormat="1" x14ac:dyDescent="0.15">
      <c r="A22" s="270"/>
      <c r="B22" s="241"/>
      <c r="C22" s="241"/>
      <c r="D22" s="241"/>
      <c r="E22" s="241"/>
      <c r="F22" s="241"/>
      <c r="G22" s="1179" t="s">
        <v>443</v>
      </c>
      <c r="H22" s="1180"/>
      <c r="I22" s="1180"/>
      <c r="J22" s="1181"/>
      <c r="K22" s="276">
        <v>103.6</v>
      </c>
      <c r="L22" s="277">
        <v>101</v>
      </c>
      <c r="M22" s="278">
        <v>2.6</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444</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445</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446</v>
      </c>
      <c r="H29" s="241"/>
      <c r="I29" s="241"/>
      <c r="J29" s="241"/>
      <c r="K29" s="236"/>
      <c r="L29" s="236"/>
      <c r="M29" s="236"/>
      <c r="N29" s="236"/>
      <c r="O29" s="284"/>
    </row>
    <row r="30" spans="1:16" x14ac:dyDescent="0.15">
      <c r="A30" s="240"/>
      <c r="B30" s="236"/>
      <c r="C30" s="236"/>
      <c r="D30" s="236"/>
      <c r="E30" s="236"/>
      <c r="F30" s="236"/>
      <c r="G30" s="243"/>
      <c r="H30" s="244"/>
      <c r="I30" s="244"/>
      <c r="J30" s="245"/>
      <c r="K30" s="1168" t="s">
        <v>425</v>
      </c>
      <c r="L30" s="246"/>
      <c r="M30" s="247" t="s">
        <v>426</v>
      </c>
      <c r="N30" s="248"/>
    </row>
    <row r="31" spans="1:16" x14ac:dyDescent="0.15">
      <c r="A31" s="240"/>
      <c r="B31" s="236"/>
      <c r="C31" s="236"/>
      <c r="D31" s="236"/>
      <c r="E31" s="236"/>
      <c r="F31" s="236"/>
      <c r="G31" s="249"/>
      <c r="H31" s="250"/>
      <c r="I31" s="250"/>
      <c r="J31" s="251"/>
      <c r="K31" s="1169"/>
      <c r="L31" s="252" t="s">
        <v>427</v>
      </c>
      <c r="M31" s="253" t="s">
        <v>428</v>
      </c>
      <c r="N31" s="254" t="s">
        <v>429</v>
      </c>
    </row>
    <row r="32" spans="1:16" ht="27" customHeight="1" x14ac:dyDescent="0.15">
      <c r="A32" s="240"/>
      <c r="B32" s="236"/>
      <c r="C32" s="236"/>
      <c r="D32" s="236"/>
      <c r="E32" s="236"/>
      <c r="F32" s="236"/>
      <c r="G32" s="1173" t="s">
        <v>447</v>
      </c>
      <c r="H32" s="1174"/>
      <c r="I32" s="1174"/>
      <c r="J32" s="1175"/>
      <c r="K32" s="256">
        <v>120767645</v>
      </c>
      <c r="L32" s="256">
        <v>13219</v>
      </c>
      <c r="M32" s="257">
        <v>27245</v>
      </c>
      <c r="N32" s="258">
        <v>-51.5</v>
      </c>
    </row>
    <row r="33" spans="1:16" ht="13.5" customHeight="1" x14ac:dyDescent="0.15">
      <c r="A33" s="240"/>
      <c r="B33" s="236"/>
      <c r="C33" s="236"/>
      <c r="D33" s="236"/>
      <c r="E33" s="236"/>
      <c r="F33" s="236"/>
      <c r="G33" s="1173" t="s">
        <v>448</v>
      </c>
      <c r="H33" s="1174"/>
      <c r="I33" s="1174"/>
      <c r="J33" s="1175"/>
      <c r="K33" s="256">
        <v>31171009</v>
      </c>
      <c r="L33" s="256">
        <v>3412</v>
      </c>
      <c r="M33" s="257">
        <v>3918</v>
      </c>
      <c r="N33" s="258">
        <v>-12.9</v>
      </c>
    </row>
    <row r="34" spans="1:16" ht="27" customHeight="1" x14ac:dyDescent="0.15">
      <c r="A34" s="240"/>
      <c r="B34" s="236"/>
      <c r="C34" s="236"/>
      <c r="D34" s="236"/>
      <c r="E34" s="236"/>
      <c r="F34" s="236"/>
      <c r="G34" s="1173" t="s">
        <v>449</v>
      </c>
      <c r="H34" s="1174"/>
      <c r="I34" s="1174"/>
      <c r="J34" s="1175"/>
      <c r="K34" s="256">
        <v>154179160</v>
      </c>
      <c r="L34" s="256">
        <v>16876</v>
      </c>
      <c r="M34" s="257">
        <v>17631</v>
      </c>
      <c r="N34" s="258">
        <v>-4.3</v>
      </c>
    </row>
    <row r="35" spans="1:16" ht="27" customHeight="1" x14ac:dyDescent="0.15">
      <c r="A35" s="240"/>
      <c r="B35" s="236"/>
      <c r="C35" s="236"/>
      <c r="D35" s="236"/>
      <c r="E35" s="236"/>
      <c r="F35" s="236"/>
      <c r="G35" s="1173" t="s">
        <v>450</v>
      </c>
      <c r="H35" s="1174"/>
      <c r="I35" s="1174"/>
      <c r="J35" s="1175"/>
      <c r="K35" s="256">
        <v>3924371</v>
      </c>
      <c r="L35" s="256">
        <v>430</v>
      </c>
      <c r="M35" s="257">
        <v>1058</v>
      </c>
      <c r="N35" s="258">
        <v>-59.4</v>
      </c>
    </row>
    <row r="36" spans="1:16" ht="27" customHeight="1" x14ac:dyDescent="0.15">
      <c r="A36" s="240"/>
      <c r="B36" s="236"/>
      <c r="C36" s="236"/>
      <c r="D36" s="236"/>
      <c r="E36" s="236"/>
      <c r="F36" s="236"/>
      <c r="G36" s="1173" t="s">
        <v>451</v>
      </c>
      <c r="H36" s="1174"/>
      <c r="I36" s="1174"/>
      <c r="J36" s="1175"/>
      <c r="K36" s="256">
        <v>720000</v>
      </c>
      <c r="L36" s="256">
        <v>79</v>
      </c>
      <c r="M36" s="257">
        <v>76</v>
      </c>
      <c r="N36" s="258">
        <v>3.9</v>
      </c>
    </row>
    <row r="37" spans="1:16" ht="13.5" customHeight="1" x14ac:dyDescent="0.15">
      <c r="A37" s="240"/>
      <c r="B37" s="236"/>
      <c r="C37" s="236"/>
      <c r="D37" s="236"/>
      <c r="E37" s="236"/>
      <c r="F37" s="236"/>
      <c r="G37" s="1173" t="s">
        <v>452</v>
      </c>
      <c r="H37" s="1174"/>
      <c r="I37" s="1174"/>
      <c r="J37" s="1175"/>
      <c r="K37" s="256">
        <v>3131197</v>
      </c>
      <c r="L37" s="256">
        <v>343</v>
      </c>
      <c r="M37" s="257">
        <v>712</v>
      </c>
      <c r="N37" s="258">
        <v>-51.8</v>
      </c>
    </row>
    <row r="38" spans="1:16" ht="27" customHeight="1" x14ac:dyDescent="0.15">
      <c r="A38" s="240"/>
      <c r="B38" s="236"/>
      <c r="C38" s="236"/>
      <c r="D38" s="236"/>
      <c r="E38" s="236"/>
      <c r="F38" s="236"/>
      <c r="G38" s="1182" t="s">
        <v>453</v>
      </c>
      <c r="H38" s="1183"/>
      <c r="I38" s="1183"/>
      <c r="J38" s="1184"/>
      <c r="K38" s="285" t="s">
        <v>433</v>
      </c>
      <c r="L38" s="285" t="s">
        <v>433</v>
      </c>
      <c r="M38" s="286">
        <v>2</v>
      </c>
      <c r="N38" s="287" t="s">
        <v>433</v>
      </c>
      <c r="O38" s="284"/>
    </row>
    <row r="39" spans="1:16" x14ac:dyDescent="0.15">
      <c r="A39" s="240"/>
      <c r="B39" s="236"/>
      <c r="C39" s="236"/>
      <c r="D39" s="236"/>
      <c r="E39" s="236"/>
      <c r="F39" s="236"/>
      <c r="G39" s="1182" t="s">
        <v>454</v>
      </c>
      <c r="H39" s="1183"/>
      <c r="I39" s="1183"/>
      <c r="J39" s="1184"/>
      <c r="K39" s="255">
        <v>-9598534</v>
      </c>
      <c r="L39" s="255">
        <v>-1051</v>
      </c>
      <c r="M39" s="288">
        <v>-2026</v>
      </c>
      <c r="N39" s="289">
        <v>-48.1</v>
      </c>
      <c r="O39" s="284"/>
    </row>
    <row r="40" spans="1:16" ht="27" customHeight="1" x14ac:dyDescent="0.15">
      <c r="A40" s="240"/>
      <c r="B40" s="236"/>
      <c r="C40" s="236"/>
      <c r="D40" s="236"/>
      <c r="E40" s="236"/>
      <c r="F40" s="236"/>
      <c r="G40" s="1173" t="s">
        <v>455</v>
      </c>
      <c r="H40" s="1174"/>
      <c r="I40" s="1174"/>
      <c r="J40" s="1175"/>
      <c r="K40" s="255">
        <v>-165297629</v>
      </c>
      <c r="L40" s="255">
        <v>-18093</v>
      </c>
      <c r="M40" s="288">
        <v>-26530</v>
      </c>
      <c r="N40" s="289">
        <v>-31.8</v>
      </c>
      <c r="O40" s="284"/>
    </row>
    <row r="41" spans="1:16" x14ac:dyDescent="0.15">
      <c r="A41" s="240"/>
      <c r="B41" s="236"/>
      <c r="C41" s="236"/>
      <c r="D41" s="236"/>
      <c r="E41" s="236"/>
      <c r="F41" s="236"/>
      <c r="G41" s="1176" t="s">
        <v>456</v>
      </c>
      <c r="H41" s="1177"/>
      <c r="I41" s="1177"/>
      <c r="J41" s="1178"/>
      <c r="K41" s="256">
        <v>138997219</v>
      </c>
      <c r="L41" s="255">
        <v>15214</v>
      </c>
      <c r="M41" s="288">
        <v>22087</v>
      </c>
      <c r="N41" s="289">
        <v>-31.1</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457</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458</v>
      </c>
      <c r="H48" s="294"/>
      <c r="I48" s="294"/>
      <c r="J48" s="294"/>
      <c r="K48" s="294"/>
      <c r="L48" s="294"/>
      <c r="M48" s="295"/>
      <c r="N48" s="294"/>
    </row>
    <row r="49" spans="1:14" ht="13.5" customHeight="1" x14ac:dyDescent="0.15">
      <c r="A49" s="240"/>
      <c r="B49" s="236"/>
      <c r="C49" s="236"/>
      <c r="D49" s="236"/>
      <c r="E49" s="236"/>
      <c r="F49" s="236"/>
      <c r="G49" s="296"/>
      <c r="H49" s="297"/>
      <c r="I49" s="1185" t="s">
        <v>425</v>
      </c>
      <c r="J49" s="1187" t="s">
        <v>459</v>
      </c>
      <c r="K49" s="1188"/>
      <c r="L49" s="1188"/>
      <c r="M49" s="1188"/>
      <c r="N49" s="1189"/>
    </row>
    <row r="50" spans="1:14" x14ac:dyDescent="0.15">
      <c r="A50" s="240"/>
      <c r="B50" s="236"/>
      <c r="C50" s="236"/>
      <c r="D50" s="236"/>
      <c r="E50" s="236"/>
      <c r="F50" s="236"/>
      <c r="G50" s="298"/>
      <c r="H50" s="299"/>
      <c r="I50" s="1186"/>
      <c r="J50" s="300" t="s">
        <v>460</v>
      </c>
      <c r="K50" s="301" t="s">
        <v>461</v>
      </c>
      <c r="L50" s="302" t="s">
        <v>462</v>
      </c>
      <c r="M50" s="303" t="s">
        <v>463</v>
      </c>
      <c r="N50" s="304" t="s">
        <v>464</v>
      </c>
    </row>
    <row r="51" spans="1:14" x14ac:dyDescent="0.15">
      <c r="A51" s="240"/>
      <c r="B51" s="236"/>
      <c r="C51" s="236"/>
      <c r="D51" s="236"/>
      <c r="E51" s="236"/>
      <c r="F51" s="236"/>
      <c r="G51" s="296" t="s">
        <v>465</v>
      </c>
      <c r="H51" s="297"/>
      <c r="I51" s="305">
        <v>134089602</v>
      </c>
      <c r="J51" s="306">
        <v>15037</v>
      </c>
      <c r="K51" s="307">
        <v>4.5</v>
      </c>
      <c r="L51" s="308">
        <v>33848</v>
      </c>
      <c r="M51" s="309">
        <v>-3.5</v>
      </c>
      <c r="N51" s="310">
        <v>8</v>
      </c>
    </row>
    <row r="52" spans="1:14" x14ac:dyDescent="0.15">
      <c r="A52" s="240"/>
      <c r="B52" s="236"/>
      <c r="C52" s="236"/>
      <c r="D52" s="236"/>
      <c r="E52" s="236"/>
      <c r="F52" s="236"/>
      <c r="G52" s="311"/>
      <c r="H52" s="312" t="s">
        <v>466</v>
      </c>
      <c r="I52" s="313">
        <v>63741831</v>
      </c>
      <c r="J52" s="314">
        <v>7148</v>
      </c>
      <c r="K52" s="315">
        <v>-7.4</v>
      </c>
      <c r="L52" s="316">
        <v>12489</v>
      </c>
      <c r="M52" s="317">
        <v>-25.2</v>
      </c>
      <c r="N52" s="318">
        <v>17.8</v>
      </c>
    </row>
    <row r="53" spans="1:14" x14ac:dyDescent="0.15">
      <c r="A53" s="240"/>
      <c r="B53" s="236"/>
      <c r="C53" s="236"/>
      <c r="D53" s="236"/>
      <c r="E53" s="236"/>
      <c r="F53" s="236"/>
      <c r="G53" s="296" t="s">
        <v>467</v>
      </c>
      <c r="H53" s="297"/>
      <c r="I53" s="305">
        <v>132590185</v>
      </c>
      <c r="J53" s="306">
        <v>14597</v>
      </c>
      <c r="K53" s="307">
        <v>-2.9</v>
      </c>
      <c r="L53" s="308">
        <v>31502</v>
      </c>
      <c r="M53" s="309">
        <v>-6.9</v>
      </c>
      <c r="N53" s="310">
        <v>4</v>
      </c>
    </row>
    <row r="54" spans="1:14" x14ac:dyDescent="0.15">
      <c r="A54" s="240"/>
      <c r="B54" s="236"/>
      <c r="C54" s="236"/>
      <c r="D54" s="236"/>
      <c r="E54" s="236"/>
      <c r="F54" s="236"/>
      <c r="G54" s="311"/>
      <c r="H54" s="312" t="s">
        <v>466</v>
      </c>
      <c r="I54" s="313">
        <v>61977109</v>
      </c>
      <c r="J54" s="314">
        <v>6823</v>
      </c>
      <c r="K54" s="315">
        <v>-4.5</v>
      </c>
      <c r="L54" s="316">
        <v>11020</v>
      </c>
      <c r="M54" s="317">
        <v>-11.8</v>
      </c>
      <c r="N54" s="318">
        <v>7.3</v>
      </c>
    </row>
    <row r="55" spans="1:14" x14ac:dyDescent="0.15">
      <c r="A55" s="240"/>
      <c r="B55" s="236"/>
      <c r="C55" s="236"/>
      <c r="D55" s="236"/>
      <c r="E55" s="236"/>
      <c r="F55" s="236"/>
      <c r="G55" s="296" t="s">
        <v>468</v>
      </c>
      <c r="H55" s="297"/>
      <c r="I55" s="305">
        <v>128237595</v>
      </c>
      <c r="J55" s="306">
        <v>14091</v>
      </c>
      <c r="K55" s="307">
        <v>-3.5</v>
      </c>
      <c r="L55" s="308">
        <v>34374</v>
      </c>
      <c r="M55" s="309">
        <v>9.1</v>
      </c>
      <c r="N55" s="310">
        <v>-12.6</v>
      </c>
    </row>
    <row r="56" spans="1:14" x14ac:dyDescent="0.15">
      <c r="A56" s="240"/>
      <c r="B56" s="236"/>
      <c r="C56" s="236"/>
      <c r="D56" s="236"/>
      <c r="E56" s="236"/>
      <c r="F56" s="236"/>
      <c r="G56" s="311"/>
      <c r="H56" s="312" t="s">
        <v>466</v>
      </c>
      <c r="I56" s="313">
        <v>67545099</v>
      </c>
      <c r="J56" s="314">
        <v>7422</v>
      </c>
      <c r="K56" s="315">
        <v>8.8000000000000007</v>
      </c>
      <c r="L56" s="316">
        <v>10917</v>
      </c>
      <c r="M56" s="317">
        <v>-0.9</v>
      </c>
      <c r="N56" s="318">
        <v>9.6999999999999993</v>
      </c>
    </row>
    <row r="57" spans="1:14" x14ac:dyDescent="0.15">
      <c r="A57" s="240"/>
      <c r="B57" s="236"/>
      <c r="C57" s="236"/>
      <c r="D57" s="236"/>
      <c r="E57" s="236"/>
      <c r="F57" s="236"/>
      <c r="G57" s="296" t="s">
        <v>469</v>
      </c>
      <c r="H57" s="297"/>
      <c r="I57" s="305">
        <v>124372755</v>
      </c>
      <c r="J57" s="306">
        <v>13642</v>
      </c>
      <c r="K57" s="307">
        <v>-3.2</v>
      </c>
      <c r="L57" s="308">
        <v>35216</v>
      </c>
      <c r="M57" s="309">
        <v>2.4</v>
      </c>
      <c r="N57" s="310">
        <v>-5.6</v>
      </c>
    </row>
    <row r="58" spans="1:14" x14ac:dyDescent="0.15">
      <c r="A58" s="240"/>
      <c r="B58" s="236"/>
      <c r="C58" s="236"/>
      <c r="D58" s="236"/>
      <c r="E58" s="236"/>
      <c r="F58" s="236"/>
      <c r="G58" s="311"/>
      <c r="H58" s="312" t="s">
        <v>466</v>
      </c>
      <c r="I58" s="313">
        <v>68392672</v>
      </c>
      <c r="J58" s="314">
        <v>7502</v>
      </c>
      <c r="K58" s="315">
        <v>1.1000000000000001</v>
      </c>
      <c r="L58" s="316">
        <v>12644</v>
      </c>
      <c r="M58" s="317">
        <v>15.8</v>
      </c>
      <c r="N58" s="318">
        <v>-14.7</v>
      </c>
    </row>
    <row r="59" spans="1:14" x14ac:dyDescent="0.15">
      <c r="A59" s="240"/>
      <c r="B59" s="236"/>
      <c r="C59" s="236"/>
      <c r="D59" s="236"/>
      <c r="E59" s="236"/>
      <c r="F59" s="236"/>
      <c r="G59" s="296" t="s">
        <v>470</v>
      </c>
      <c r="H59" s="297"/>
      <c r="I59" s="305">
        <v>136454248</v>
      </c>
      <c r="J59" s="306">
        <v>14936</v>
      </c>
      <c r="K59" s="307">
        <v>9.5</v>
      </c>
      <c r="L59" s="308">
        <v>36736</v>
      </c>
      <c r="M59" s="309">
        <v>4.3</v>
      </c>
      <c r="N59" s="310">
        <v>5.2</v>
      </c>
    </row>
    <row r="60" spans="1:14" x14ac:dyDescent="0.15">
      <c r="A60" s="240"/>
      <c r="B60" s="236"/>
      <c r="C60" s="236"/>
      <c r="D60" s="236"/>
      <c r="E60" s="236"/>
      <c r="F60" s="236"/>
      <c r="G60" s="311"/>
      <c r="H60" s="312" t="s">
        <v>466</v>
      </c>
      <c r="I60" s="319">
        <v>73120261</v>
      </c>
      <c r="J60" s="314">
        <v>8003</v>
      </c>
      <c r="K60" s="315">
        <v>6.7</v>
      </c>
      <c r="L60" s="316">
        <v>13410</v>
      </c>
      <c r="M60" s="317">
        <v>6.1</v>
      </c>
      <c r="N60" s="318">
        <v>0.6</v>
      </c>
    </row>
    <row r="61" spans="1:14" x14ac:dyDescent="0.15">
      <c r="A61" s="240"/>
      <c r="B61" s="236"/>
      <c r="C61" s="236"/>
      <c r="D61" s="236"/>
      <c r="E61" s="236"/>
      <c r="F61" s="236"/>
      <c r="G61" s="296" t="s">
        <v>471</v>
      </c>
      <c r="H61" s="320"/>
      <c r="I61" s="321">
        <v>131148877</v>
      </c>
      <c r="J61" s="322">
        <v>14461</v>
      </c>
      <c r="K61" s="323">
        <v>0.9</v>
      </c>
      <c r="L61" s="324">
        <v>34335</v>
      </c>
      <c r="M61" s="325">
        <v>1.1000000000000001</v>
      </c>
      <c r="N61" s="310">
        <v>-0.2</v>
      </c>
    </row>
    <row r="62" spans="1:14" x14ac:dyDescent="0.15">
      <c r="A62" s="240"/>
      <c r="B62" s="236"/>
      <c r="C62" s="236"/>
      <c r="D62" s="236"/>
      <c r="E62" s="236"/>
      <c r="F62" s="236"/>
      <c r="G62" s="311"/>
      <c r="H62" s="312" t="s">
        <v>466</v>
      </c>
      <c r="I62" s="313">
        <v>66955394</v>
      </c>
      <c r="J62" s="314">
        <v>7380</v>
      </c>
      <c r="K62" s="315">
        <v>0.9</v>
      </c>
      <c r="L62" s="316">
        <v>12096</v>
      </c>
      <c r="M62" s="317">
        <v>-3.2</v>
      </c>
      <c r="N62" s="318">
        <v>4.0999999999999996</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Z12" sqref="Z12:AH13"/>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Z12" sqref="Z12:AH13"/>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election activeCell="Z12" sqref="Z12:AH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472</v>
      </c>
      <c r="G46" s="329" t="s">
        <v>473</v>
      </c>
      <c r="H46" s="329" t="s">
        <v>474</v>
      </c>
      <c r="I46" s="329" t="s">
        <v>475</v>
      </c>
      <c r="J46" s="330" t="s">
        <v>476</v>
      </c>
    </row>
    <row r="47" spans="2:10" ht="57.75" customHeight="1" x14ac:dyDescent="0.15">
      <c r="B47" s="7"/>
      <c r="C47" s="1190" t="s">
        <v>3</v>
      </c>
      <c r="D47" s="1190"/>
      <c r="E47" s="1191"/>
      <c r="F47" s="331">
        <v>2.93</v>
      </c>
      <c r="G47" s="332">
        <v>0.48</v>
      </c>
      <c r="H47" s="332">
        <v>5.0199999999999996</v>
      </c>
      <c r="I47" s="332">
        <v>5.25</v>
      </c>
      <c r="J47" s="333">
        <v>5.1100000000000003</v>
      </c>
    </row>
    <row r="48" spans="2:10" ht="57.75" customHeight="1" x14ac:dyDescent="0.15">
      <c r="B48" s="8"/>
      <c r="C48" s="1192" t="s">
        <v>4</v>
      </c>
      <c r="D48" s="1192"/>
      <c r="E48" s="1193"/>
      <c r="F48" s="334">
        <v>0.38</v>
      </c>
      <c r="G48" s="335">
        <v>0.28999999999999998</v>
      </c>
      <c r="H48" s="335">
        <v>0.52</v>
      </c>
      <c r="I48" s="335">
        <v>0.55000000000000004</v>
      </c>
      <c r="J48" s="336">
        <v>0.5</v>
      </c>
    </row>
    <row r="49" spans="2:10" ht="57.75" customHeight="1" thickBot="1" x14ac:dyDescent="0.2">
      <c r="B49" s="9"/>
      <c r="C49" s="1194" t="s">
        <v>5</v>
      </c>
      <c r="D49" s="1194"/>
      <c r="E49" s="1195"/>
      <c r="F49" s="337" t="s">
        <v>477</v>
      </c>
      <c r="G49" s="338" t="s">
        <v>478</v>
      </c>
      <c r="H49" s="338">
        <v>4.78</v>
      </c>
      <c r="I49" s="338">
        <v>0.36</v>
      </c>
      <c r="J49" s="339">
        <v>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2017-05-31T06:17:38Z</cp:lastPrinted>
  <dcterms:created xsi:type="dcterms:W3CDTF">2017-01-25T01:05:30Z</dcterms:created>
  <dcterms:modified xsi:type="dcterms:W3CDTF">2018-03-28T00:25:41Z</dcterms:modified>
</cp:coreProperties>
</file>