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02_農業企画グループ\12_農業統計・刊行物\01_農業統計\02_ＨＰ更新\2505dd_更新\00_準備\Excel\"/>
    </mc:Choice>
  </mc:AlternateContent>
  <bookViews>
    <workbookView xWindow="5985" yWindow="1485" windowWidth="5985" windowHeight="5820" tabRatio="601"/>
  </bookViews>
  <sheets>
    <sheet name="第12表　県内食料生産力（自給率）" sheetId="13" r:id="rId1"/>
  </sheets>
  <definedNames>
    <definedName name="_Key1" hidden="1">#REF!</definedName>
    <definedName name="_Order1" hidden="1">0</definedName>
    <definedName name="_Order2" hidden="1">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'第12表　県内食料生産力（自給率）'!$A$1:$J$29</definedName>
  </definedNames>
  <calcPr calcId="162913"/>
</workbook>
</file>

<file path=xl/calcChain.xml><?xml version="1.0" encoding="utf-8"?>
<calcChain xmlns="http://schemas.openxmlformats.org/spreadsheetml/2006/main">
  <c r="E6" i="13" l="1"/>
  <c r="I18" i="13" l="1"/>
  <c r="H18" i="13"/>
  <c r="G18" i="13"/>
  <c r="F18" i="13"/>
  <c r="E18" i="13"/>
  <c r="D18" i="13"/>
  <c r="I16" i="13"/>
  <c r="H16" i="13"/>
  <c r="G16" i="13"/>
  <c r="F16" i="13"/>
  <c r="E16" i="13"/>
  <c r="D16" i="13"/>
  <c r="I8" i="13"/>
  <c r="H8" i="13"/>
  <c r="G8" i="13"/>
  <c r="F8" i="13"/>
  <c r="E8" i="13"/>
  <c r="E10" i="13" s="1"/>
  <c r="D8" i="13"/>
  <c r="I6" i="13"/>
  <c r="H6" i="13"/>
  <c r="H10" i="13" s="1"/>
  <c r="G6" i="13"/>
  <c r="G10" i="13" s="1"/>
  <c r="F6" i="13"/>
  <c r="F10" i="13" s="1"/>
  <c r="D6" i="13"/>
  <c r="D10" i="13" l="1"/>
  <c r="D20" i="13"/>
  <c r="E20" i="13"/>
  <c r="F20" i="13"/>
  <c r="G20" i="13"/>
  <c r="H20" i="13"/>
  <c r="I20" i="13"/>
  <c r="I10" i="13"/>
</calcChain>
</file>

<file path=xl/sharedStrings.xml><?xml version="1.0" encoding="utf-8"?>
<sst xmlns="http://schemas.openxmlformats.org/spreadsheetml/2006/main" count="38" uniqueCount="26">
  <si>
    <t>水稲</t>
  </si>
  <si>
    <t>野菜</t>
  </si>
  <si>
    <t>果実</t>
  </si>
  <si>
    <t>鶏卵</t>
  </si>
  <si>
    <t>飲用牛乳</t>
  </si>
  <si>
    <t>豚肉</t>
  </si>
  <si>
    <t xml:space="preserve">    (粗食料)kg</t>
  </si>
  <si>
    <t>　</t>
  </si>
  <si>
    <t>〃 生産力(%)</t>
  </si>
  <si>
    <t>年</t>
  </si>
  <si>
    <t>　　　　　（万人分）</t>
  </si>
  <si>
    <t>全国自給率(%)</t>
  </si>
  <si>
    <t>平</t>
    <rPh sb="0" eb="1">
      <t>ヘイ</t>
    </rPh>
    <phoneticPr fontId="3"/>
  </si>
  <si>
    <t>〃 生産量  (1,000ｔ)</t>
    <phoneticPr fontId="3"/>
  </si>
  <si>
    <t>県内需要量（1,000ｔ）</t>
    <phoneticPr fontId="3"/>
  </si>
  <si>
    <t xml:space="preserve">    6)飲用牛乳の全国自給率は乳製品を含む</t>
    <rPh sb="6" eb="8">
      <t>インヨウ</t>
    </rPh>
    <rPh sb="8" eb="10">
      <t>ギュウニュウ</t>
    </rPh>
    <rPh sb="11" eb="13">
      <t>ゼンコク</t>
    </rPh>
    <rPh sb="13" eb="16">
      <t>ジキュウリツ</t>
    </rPh>
    <rPh sb="17" eb="20">
      <t>ニュウセイヒン</t>
    </rPh>
    <rPh sb="21" eb="22">
      <t>フク</t>
    </rPh>
    <phoneticPr fontId="3"/>
  </si>
  <si>
    <t xml:space="preserve">    4)野菜は、いも類を除く</t>
    <phoneticPr fontId="3"/>
  </si>
  <si>
    <t xml:space="preserve">    5)鶏卵、飲用牛乳、豚肉はすべて「畜産課」</t>
    <phoneticPr fontId="3"/>
  </si>
  <si>
    <t>第12表　県内食料生産力（自給率）</t>
    <phoneticPr fontId="3"/>
  </si>
  <si>
    <t>令</t>
    <rPh sb="0" eb="1">
      <t>レイ</t>
    </rPh>
    <phoneticPr fontId="3"/>
  </si>
  <si>
    <t>和</t>
    <rPh sb="0" eb="1">
      <t>ワ</t>
    </rPh>
    <phoneticPr fontId="3"/>
  </si>
  <si>
    <r>
      <t>注：1)全国自給率は「食料需給表」令和</t>
    </r>
    <r>
      <rPr>
        <sz val="10"/>
        <rFont val="ＭＳ 明朝"/>
        <family val="1"/>
        <charset val="128"/>
      </rPr>
      <t>３年確定値、令和４年確定値</t>
    </r>
    <rPh sb="17" eb="19">
      <t>レイワ</t>
    </rPh>
    <rPh sb="25" eb="27">
      <t>レイワ</t>
    </rPh>
    <rPh sb="29" eb="32">
      <t>カクテイチ</t>
    </rPh>
    <phoneticPr fontId="3"/>
  </si>
  <si>
    <r>
      <t xml:space="preserve">    2)需要量は</t>
    </r>
    <r>
      <rPr>
        <sz val="10"/>
        <rFont val="ＭＳ 明朝"/>
        <family val="1"/>
        <charset val="128"/>
      </rPr>
      <t xml:space="preserve"> R4.10.1  県人口 9,232,794人×１人当たり消費量</t>
    </r>
    <phoneticPr fontId="3"/>
  </si>
  <si>
    <r>
      <t xml:space="preserve">   </t>
    </r>
    <r>
      <rPr>
        <sz val="10"/>
        <rFont val="ＭＳ 明朝"/>
        <family val="1"/>
        <charset val="128"/>
      </rPr>
      <t>R3.10.1  県人口 9,236,428人×１人当たり消費量</t>
    </r>
    <phoneticPr fontId="3"/>
  </si>
  <si>
    <r>
      <t xml:space="preserve">    3)水稲、野菜、果実は</t>
    </r>
    <r>
      <rPr>
        <sz val="10"/>
        <rFont val="ＭＳ 明朝"/>
        <family val="1"/>
        <charset val="128"/>
      </rPr>
      <t>「農林水産統計年報」「農業振興課」「青果物生産出荷・市場統計」</t>
    </r>
    <rPh sb="33" eb="36">
      <t>セイカブツ</t>
    </rPh>
    <rPh sb="36" eb="38">
      <t>セイサン</t>
    </rPh>
    <rPh sb="38" eb="40">
      <t>シュッカ</t>
    </rPh>
    <rPh sb="41" eb="43">
      <t>シジョウ</t>
    </rPh>
    <rPh sb="43" eb="45">
      <t>トウケイ</t>
    </rPh>
    <phoneticPr fontId="3"/>
  </si>
  <si>
    <t>１人当たり消費量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</si>
</sst>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\-#,##0;&quot;-&quot;"/>
    <numFmt numFmtId="178" formatCode="0_);[Red]\(0\)"/>
  </numFmts>
  <fonts count="26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indexed="8"/>
      </bottom>
      <diagonal/>
    </border>
    <border>
      <left/>
      <right/>
      <top style="medium">
        <color theme="1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theme="1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medium">
        <color indexed="8"/>
      </bottom>
      <diagonal/>
    </border>
    <border>
      <left style="thin">
        <color indexed="8"/>
      </left>
      <right style="medium">
        <color theme="1"/>
      </right>
      <top style="medium">
        <color theme="1"/>
      </top>
      <bottom style="medium">
        <color indexed="8"/>
      </bottom>
      <diagonal/>
    </border>
    <border>
      <left/>
      <right style="medium">
        <color theme="1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theme="1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</borders>
  <cellStyleXfs count="50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/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1" fontId="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Font="1" applyFill="1"/>
    <xf numFmtId="0" fontId="0" fillId="0" borderId="0" xfId="0" applyFont="1" applyFill="1" applyBorder="1"/>
    <xf numFmtId="0" fontId="0" fillId="0" borderId="23" xfId="0" applyFont="1" applyFill="1" applyBorder="1"/>
    <xf numFmtId="0" fontId="0" fillId="0" borderId="27" xfId="0" applyFont="1" applyFill="1" applyBorder="1" applyProtection="1"/>
    <xf numFmtId="0" fontId="4" fillId="0" borderId="0" xfId="0" applyFont="1" applyFill="1" applyBorder="1" applyProtection="1"/>
    <xf numFmtId="0" fontId="0" fillId="0" borderId="15" xfId="0" applyFont="1" applyFill="1" applyBorder="1" applyProtection="1"/>
    <xf numFmtId="0" fontId="0" fillId="0" borderId="30" xfId="0" applyFont="1" applyFill="1" applyBorder="1" applyAlignment="1" applyProtection="1">
      <alignment horizontal="center"/>
    </xf>
    <xf numFmtId="0" fontId="0" fillId="0" borderId="31" xfId="0" applyFont="1" applyFill="1" applyBorder="1" applyAlignment="1" applyProtection="1">
      <alignment horizontal="center"/>
    </xf>
    <xf numFmtId="0" fontId="0" fillId="0" borderId="16" xfId="0" applyFont="1" applyFill="1" applyBorder="1" applyProtection="1"/>
    <xf numFmtId="0" fontId="0" fillId="0" borderId="24" xfId="0" applyFont="1" applyFill="1" applyBorder="1" applyAlignment="1" applyProtection="1">
      <alignment horizontal="center"/>
    </xf>
    <xf numFmtId="0" fontId="0" fillId="0" borderId="12" xfId="0" applyFont="1" applyFill="1" applyBorder="1" applyProtection="1"/>
    <xf numFmtId="0" fontId="0" fillId="0" borderId="23" xfId="0" applyFont="1" applyFill="1" applyBorder="1" applyAlignment="1" applyProtection="1">
      <alignment horizontal="center"/>
    </xf>
    <xf numFmtId="0" fontId="0" fillId="0" borderId="14" xfId="0" applyFont="1" applyFill="1" applyBorder="1"/>
    <xf numFmtId="0" fontId="0" fillId="0" borderId="13" xfId="0" applyFont="1" applyFill="1" applyBorder="1"/>
    <xf numFmtId="0" fontId="0" fillId="0" borderId="18" xfId="0" applyFont="1" applyFill="1" applyBorder="1" applyProtection="1"/>
    <xf numFmtId="0" fontId="0" fillId="0" borderId="17" xfId="0" applyFont="1" applyFill="1" applyBorder="1" applyProtection="1"/>
    <xf numFmtId="0" fontId="0" fillId="0" borderId="28" xfId="0" applyFont="1" applyFill="1" applyBorder="1" applyProtection="1"/>
    <xf numFmtId="0" fontId="0" fillId="0" borderId="29" xfId="0" applyFont="1" applyFill="1" applyBorder="1" applyProtection="1"/>
    <xf numFmtId="0" fontId="0" fillId="0" borderId="0" xfId="0" applyFont="1" applyFill="1" applyBorder="1" applyAlignment="1" applyProtection="1">
      <alignment horizontal="left"/>
    </xf>
    <xf numFmtId="176" fontId="0" fillId="0" borderId="21" xfId="0" applyNumberFormat="1" applyFont="1" applyFill="1" applyBorder="1"/>
    <xf numFmtId="176" fontId="0" fillId="0" borderId="20" xfId="0" applyNumberFormat="1" applyFont="1" applyFill="1" applyBorder="1"/>
    <xf numFmtId="176" fontId="25" fillId="0" borderId="14" xfId="49" applyNumberFormat="1" applyFont="1" applyFill="1" applyBorder="1"/>
    <xf numFmtId="176" fontId="25" fillId="0" borderId="13" xfId="49" applyNumberFormat="1" applyFont="1" applyFill="1" applyBorder="1"/>
    <xf numFmtId="176" fontId="0" fillId="0" borderId="14" xfId="0" applyNumberFormat="1" applyFont="1" applyFill="1" applyBorder="1" applyProtection="1"/>
    <xf numFmtId="176" fontId="0" fillId="0" borderId="13" xfId="0" applyNumberFormat="1" applyFont="1" applyFill="1" applyBorder="1" applyProtection="1"/>
    <xf numFmtId="176" fontId="0" fillId="0" borderId="14" xfId="0" applyNumberFormat="1" applyFont="1" applyFill="1" applyBorder="1"/>
    <xf numFmtId="176" fontId="0" fillId="0" borderId="13" xfId="0" applyNumberFormat="1" applyFont="1" applyFill="1" applyBorder="1"/>
    <xf numFmtId="178" fontId="0" fillId="0" borderId="14" xfId="0" applyNumberFormat="1" applyFont="1" applyFill="1" applyBorder="1" applyProtection="1"/>
    <xf numFmtId="178" fontId="0" fillId="0" borderId="13" xfId="0" applyNumberFormat="1" applyFont="1" applyFill="1" applyBorder="1" applyProtection="1"/>
    <xf numFmtId="178" fontId="0" fillId="0" borderId="14" xfId="0" applyNumberFormat="1" applyFont="1" applyFill="1" applyBorder="1"/>
    <xf numFmtId="178" fontId="0" fillId="0" borderId="19" xfId="0" applyNumberFormat="1" applyFont="1" applyFill="1" applyBorder="1"/>
    <xf numFmtId="178" fontId="0" fillId="0" borderId="34" xfId="0" applyNumberFormat="1" applyFont="1" applyFill="1" applyBorder="1"/>
    <xf numFmtId="178" fontId="0" fillId="0" borderId="22" xfId="0" applyNumberFormat="1" applyFont="1" applyFill="1" applyBorder="1"/>
    <xf numFmtId="178" fontId="0" fillId="0" borderId="32" xfId="0" applyNumberFormat="1" applyFont="1" applyFill="1" applyBorder="1"/>
    <xf numFmtId="0" fontId="0" fillId="0" borderId="25" xfId="0" applyFont="1" applyFill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/>
    </xf>
    <xf numFmtId="0" fontId="0" fillId="0" borderId="33" xfId="0" applyFont="1" applyFill="1" applyBorder="1" applyAlignment="1" applyProtection="1">
      <alignment horizontal="center"/>
    </xf>
    <xf numFmtId="178" fontId="0" fillId="0" borderId="0" xfId="0" applyNumberFormat="1" applyFont="1" applyFill="1" applyBorder="1" applyProtection="1"/>
    <xf numFmtId="0" fontId="0" fillId="0" borderId="35" xfId="0" applyFont="1" applyFill="1" applyBorder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 2" xfId="49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/>
    <cellStyle name="標準 23" xfId="46"/>
    <cellStyle name="未定義" xfId="47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29"/>
  <sheetViews>
    <sheetView showGridLines="0" tabSelected="1" defaultGridColor="0" view="pageBreakPreview" colorId="22" zoomScale="160" zoomScaleNormal="100" zoomScaleSheetLayoutView="160" workbookViewId="0">
      <selection activeCell="H9" sqref="H9"/>
    </sheetView>
  </sheetViews>
  <sheetFormatPr defaultColWidth="6.7109375" defaultRowHeight="12" outlineLevelRow="1" x14ac:dyDescent="0.15"/>
  <cols>
    <col min="1" max="1" width="3.7109375" style="3" customWidth="1"/>
    <col min="2" max="2" width="8.5703125" style="3" customWidth="1"/>
    <col min="3" max="3" width="14" style="3" customWidth="1"/>
    <col min="4" max="9" width="10.85546875" style="3" customWidth="1"/>
    <col min="10" max="10" width="3.5703125" style="3" customWidth="1"/>
    <col min="11" max="11" width="6.7109375" style="3"/>
    <col min="12" max="12" width="15.140625" style="3" customWidth="1"/>
    <col min="13" max="13" width="6.7109375" style="3"/>
    <col min="14" max="14" width="2.7109375" style="3" customWidth="1"/>
    <col min="15" max="15" width="9.7109375" style="3" customWidth="1"/>
    <col min="16" max="16" width="2.7109375" style="3" customWidth="1"/>
    <col min="17" max="16384" width="6.7109375" style="3"/>
  </cols>
  <sheetData>
    <row r="1" spans="1:16" ht="16.149999999999999" customHeight="1" thickBot="1" x14ac:dyDescent="0.2">
      <c r="A1" s="7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spans="1:16" ht="12.75" thickBot="1" x14ac:dyDescent="0.2">
      <c r="A2" s="37"/>
      <c r="B2" s="38"/>
      <c r="C2" s="39"/>
      <c r="D2" s="9" t="s">
        <v>0</v>
      </c>
      <c r="E2" s="9" t="s">
        <v>1</v>
      </c>
      <c r="F2" s="9" t="s">
        <v>2</v>
      </c>
      <c r="G2" s="9" t="s">
        <v>3</v>
      </c>
      <c r="H2" s="9" t="s">
        <v>4</v>
      </c>
      <c r="I2" s="10" t="s">
        <v>5</v>
      </c>
      <c r="J2" s="4"/>
      <c r="K2" s="1"/>
      <c r="L2" s="21"/>
      <c r="M2" s="1"/>
      <c r="N2" s="1"/>
      <c r="P2" s="2"/>
    </row>
    <row r="3" spans="1:16" x14ac:dyDescent="0.15">
      <c r="A3" s="5"/>
      <c r="B3" s="11" t="s">
        <v>25</v>
      </c>
      <c r="C3" s="8"/>
      <c r="D3" s="22">
        <v>56.1</v>
      </c>
      <c r="E3" s="22">
        <v>101.4</v>
      </c>
      <c r="F3" s="22">
        <v>45.1</v>
      </c>
      <c r="G3" s="22">
        <v>19.899999999999999</v>
      </c>
      <c r="H3" s="22">
        <v>39.299999999999997</v>
      </c>
      <c r="I3" s="23">
        <v>20.8</v>
      </c>
      <c r="J3" s="4"/>
      <c r="K3" s="1"/>
      <c r="L3" s="4"/>
      <c r="M3" s="1"/>
      <c r="N3" s="1"/>
      <c r="P3" s="2"/>
    </row>
    <row r="4" spans="1:16" x14ac:dyDescent="0.15">
      <c r="A4" s="12" t="s">
        <v>19</v>
      </c>
      <c r="B4" s="13" t="s">
        <v>6</v>
      </c>
      <c r="C4" s="1"/>
      <c r="D4" s="24"/>
      <c r="E4" s="24"/>
      <c r="F4" s="24"/>
      <c r="G4" s="24"/>
      <c r="H4" s="24"/>
      <c r="I4" s="25"/>
      <c r="J4" s="4"/>
      <c r="K4" s="1"/>
      <c r="L4" s="4"/>
      <c r="M4" s="1"/>
      <c r="N4" s="1"/>
      <c r="P4" s="2"/>
    </row>
    <row r="5" spans="1:16" ht="12" hidden="1" customHeight="1" outlineLevel="1" x14ac:dyDescent="0.15">
      <c r="A5" s="14" t="s">
        <v>12</v>
      </c>
      <c r="B5" s="13"/>
      <c r="C5" s="1"/>
      <c r="D5" s="24">
        <v>9232794</v>
      </c>
      <c r="E5" s="24">
        <v>9232794</v>
      </c>
      <c r="F5" s="24">
        <v>9232794</v>
      </c>
      <c r="G5" s="24">
        <v>9232794</v>
      </c>
      <c r="H5" s="24">
        <v>9232794</v>
      </c>
      <c r="I5" s="24">
        <v>9232794</v>
      </c>
      <c r="J5" s="4"/>
      <c r="K5" s="1"/>
      <c r="L5" s="4"/>
      <c r="M5" s="1"/>
      <c r="N5" s="1"/>
      <c r="P5" s="2"/>
    </row>
    <row r="6" spans="1:16" ht="15.75" customHeight="1" collapsed="1" x14ac:dyDescent="0.15">
      <c r="A6" s="5"/>
      <c r="B6" s="13" t="s">
        <v>14</v>
      </c>
      <c r="C6" s="1"/>
      <c r="D6" s="26">
        <f>D3*D5/1000000</f>
        <v>517.95974339999998</v>
      </c>
      <c r="E6" s="26">
        <f>E3*E5/1000000</f>
        <v>936.20531160000007</v>
      </c>
      <c r="F6" s="26">
        <f t="shared" ref="F6:I6" si="0">F3*F5/1000000</f>
        <v>416.39900940000001</v>
      </c>
      <c r="G6" s="26">
        <f t="shared" si="0"/>
        <v>183.73260059999998</v>
      </c>
      <c r="H6" s="26">
        <f t="shared" si="0"/>
        <v>362.84880419999996</v>
      </c>
      <c r="I6" s="27">
        <f t="shared" si="0"/>
        <v>192.04211520000001</v>
      </c>
      <c r="J6" s="4"/>
      <c r="K6" s="1"/>
      <c r="L6" s="4"/>
      <c r="M6" s="1"/>
      <c r="N6" s="1"/>
      <c r="P6" s="2"/>
    </row>
    <row r="7" spans="1:16" x14ac:dyDescent="0.15">
      <c r="A7" s="14" t="s">
        <v>20</v>
      </c>
      <c r="B7" s="13" t="s">
        <v>7</v>
      </c>
      <c r="C7" s="1"/>
      <c r="D7" s="28"/>
      <c r="E7" s="28"/>
      <c r="F7" s="28"/>
      <c r="G7" s="28"/>
      <c r="H7" s="28"/>
      <c r="I7" s="29"/>
      <c r="J7" s="4"/>
      <c r="K7" s="1"/>
      <c r="L7" s="4"/>
      <c r="M7" s="1"/>
      <c r="N7" s="1"/>
      <c r="P7" s="2"/>
    </row>
    <row r="8" spans="1:16" x14ac:dyDescent="0.15">
      <c r="A8" s="5"/>
      <c r="B8" s="13" t="s">
        <v>13</v>
      </c>
      <c r="C8" s="1"/>
      <c r="D8" s="26">
        <f>14400/1000</f>
        <v>14.4</v>
      </c>
      <c r="E8" s="26">
        <f>247862/1000</f>
        <v>247.86199999999999</v>
      </c>
      <c r="F8" s="26">
        <f>21702/1000</f>
        <v>21.702000000000002</v>
      </c>
      <c r="G8" s="26">
        <f>19134/1000</f>
        <v>19.134</v>
      </c>
      <c r="H8" s="26">
        <f>27351/1000</f>
        <v>27.350999999999999</v>
      </c>
      <c r="I8" s="27">
        <f>8801/1000</f>
        <v>8.8010000000000002</v>
      </c>
      <c r="J8" s="4"/>
      <c r="K8" s="1"/>
      <c r="L8" s="4"/>
      <c r="M8" s="1"/>
      <c r="N8" s="1"/>
      <c r="P8" s="2"/>
    </row>
    <row r="9" spans="1:16" x14ac:dyDescent="0.15">
      <c r="A9" s="14">
        <v>4</v>
      </c>
      <c r="B9" s="13"/>
      <c r="C9" s="1"/>
      <c r="D9" s="15"/>
      <c r="E9" s="15"/>
      <c r="F9" s="15"/>
      <c r="G9" s="15"/>
      <c r="H9" s="15"/>
      <c r="I9" s="16"/>
      <c r="J9" s="4"/>
      <c r="K9" s="1"/>
      <c r="L9" s="4"/>
      <c r="M9" s="1"/>
      <c r="N9" s="1"/>
      <c r="P9" s="2"/>
    </row>
    <row r="10" spans="1:16" x14ac:dyDescent="0.15">
      <c r="A10" s="5"/>
      <c r="B10" s="13" t="s">
        <v>8</v>
      </c>
      <c r="C10" s="1"/>
      <c r="D10" s="30">
        <f>D8*100/D6</f>
        <v>2.7801388396471278</v>
      </c>
      <c r="E10" s="30">
        <f>E8*100/E6</f>
        <v>26.475175576220259</v>
      </c>
      <c r="F10" s="30">
        <f t="shared" ref="F10:I10" si="1">F8*100/F6</f>
        <v>5.2118279607031175</v>
      </c>
      <c r="G10" s="30">
        <f t="shared" si="1"/>
        <v>10.414047337008085</v>
      </c>
      <c r="H10" s="30">
        <f>H8*100/H6</f>
        <v>7.5378503893109983</v>
      </c>
      <c r="I10" s="31">
        <f t="shared" si="1"/>
        <v>4.582848918756337</v>
      </c>
      <c r="J10" s="40"/>
      <c r="K10" s="1"/>
      <c r="L10" s="4"/>
      <c r="M10" s="1"/>
      <c r="N10" s="1"/>
      <c r="P10" s="2"/>
    </row>
    <row r="11" spans="1:16" x14ac:dyDescent="0.15">
      <c r="A11" s="14" t="s">
        <v>9</v>
      </c>
      <c r="B11" s="17" t="s">
        <v>10</v>
      </c>
      <c r="C11" s="18"/>
      <c r="D11" s="32">
        <v>26</v>
      </c>
      <c r="E11" s="33">
        <v>244</v>
      </c>
      <c r="F11" s="32">
        <v>48</v>
      </c>
      <c r="G11" s="32">
        <v>96</v>
      </c>
      <c r="H11" s="32">
        <v>70</v>
      </c>
      <c r="I11" s="34">
        <v>42</v>
      </c>
      <c r="J11" s="41"/>
      <c r="K11" s="1"/>
      <c r="L11" s="4"/>
      <c r="M11" s="1"/>
      <c r="N11" s="1"/>
      <c r="P11" s="2"/>
    </row>
    <row r="12" spans="1:16" ht="12.75" thickBot="1" x14ac:dyDescent="0.2">
      <c r="A12" s="19"/>
      <c r="B12" s="20" t="s">
        <v>11</v>
      </c>
      <c r="C12" s="6"/>
      <c r="D12" s="35">
        <v>99</v>
      </c>
      <c r="E12" s="35">
        <v>79</v>
      </c>
      <c r="F12" s="35">
        <v>39</v>
      </c>
      <c r="G12" s="35">
        <v>97</v>
      </c>
      <c r="H12" s="35">
        <v>62</v>
      </c>
      <c r="I12" s="36">
        <v>49</v>
      </c>
      <c r="J12" s="5"/>
      <c r="K12" s="1"/>
      <c r="L12" s="4"/>
      <c r="M12" s="1"/>
      <c r="N12" s="1"/>
      <c r="P12" s="2"/>
    </row>
    <row r="13" spans="1:16" x14ac:dyDescent="0.15">
      <c r="A13" s="5"/>
      <c r="B13" s="11" t="s">
        <v>25</v>
      </c>
      <c r="C13" s="8"/>
      <c r="D13" s="22">
        <v>56.8</v>
      </c>
      <c r="E13" s="22">
        <v>99</v>
      </c>
      <c r="F13" s="22">
        <v>44.1</v>
      </c>
      <c r="G13" s="22">
        <v>20.2</v>
      </c>
      <c r="H13" s="22">
        <v>39.6</v>
      </c>
      <c r="I13" s="23">
        <v>20.9</v>
      </c>
      <c r="J13" s="4"/>
      <c r="K13" s="1"/>
      <c r="L13" s="4"/>
      <c r="M13" s="1"/>
      <c r="N13" s="1"/>
      <c r="P13" s="2"/>
    </row>
    <row r="14" spans="1:16" x14ac:dyDescent="0.15">
      <c r="A14" s="12" t="s">
        <v>19</v>
      </c>
      <c r="B14" s="13" t="s">
        <v>6</v>
      </c>
      <c r="C14" s="1"/>
      <c r="D14" s="24"/>
      <c r="E14" s="24"/>
      <c r="F14" s="24"/>
      <c r="G14" s="24"/>
      <c r="H14" s="24"/>
      <c r="I14" s="25"/>
      <c r="J14" s="4"/>
      <c r="K14" s="1"/>
      <c r="L14" s="4"/>
      <c r="M14" s="1"/>
      <c r="N14" s="1"/>
      <c r="P14" s="2"/>
    </row>
    <row r="15" spans="1:16" ht="9.75" hidden="1" customHeight="1" outlineLevel="1" x14ac:dyDescent="0.15">
      <c r="A15" s="14" t="s">
        <v>12</v>
      </c>
      <c r="B15" s="13"/>
      <c r="C15" s="1"/>
      <c r="D15" s="24">
        <v>9236428</v>
      </c>
      <c r="E15" s="24">
        <v>9236428</v>
      </c>
      <c r="F15" s="24">
        <v>9236428</v>
      </c>
      <c r="G15" s="24">
        <v>9236428</v>
      </c>
      <c r="H15" s="24">
        <v>9236428</v>
      </c>
      <c r="I15" s="24">
        <v>9236428</v>
      </c>
      <c r="J15" s="4"/>
      <c r="K15" s="1"/>
      <c r="L15" s="4"/>
      <c r="M15" s="1"/>
      <c r="N15" s="1"/>
      <c r="P15" s="2"/>
    </row>
    <row r="16" spans="1:16" ht="15.75" customHeight="1" collapsed="1" x14ac:dyDescent="0.15">
      <c r="A16" s="5"/>
      <c r="B16" s="13" t="s">
        <v>14</v>
      </c>
      <c r="C16" s="1"/>
      <c r="D16" s="26">
        <f>D13*D15/1000000</f>
        <v>524.62911039999995</v>
      </c>
      <c r="E16" s="26">
        <f>E13*E15/1000000</f>
        <v>914.40637200000003</v>
      </c>
      <c r="F16" s="26">
        <f t="shared" ref="F16:I16" si="2">F13*F15/1000000</f>
        <v>407.32647480000003</v>
      </c>
      <c r="G16" s="26">
        <f t="shared" si="2"/>
        <v>186.57584560000001</v>
      </c>
      <c r="H16" s="26">
        <f t="shared" si="2"/>
        <v>365.76254879999999</v>
      </c>
      <c r="I16" s="27">
        <f t="shared" si="2"/>
        <v>193.04134519999999</v>
      </c>
      <c r="J16" s="4"/>
      <c r="K16" s="1"/>
      <c r="L16" s="4"/>
      <c r="M16" s="1"/>
      <c r="N16" s="1"/>
      <c r="P16" s="2"/>
    </row>
    <row r="17" spans="1:16" x14ac:dyDescent="0.15">
      <c r="A17" s="14" t="s">
        <v>20</v>
      </c>
      <c r="B17" s="13" t="s">
        <v>7</v>
      </c>
      <c r="C17" s="1"/>
      <c r="D17" s="28"/>
      <c r="E17" s="28"/>
      <c r="F17" s="28"/>
      <c r="G17" s="28"/>
      <c r="H17" s="28"/>
      <c r="I17" s="29"/>
      <c r="J17" s="4"/>
      <c r="K17" s="1"/>
      <c r="L17" s="4"/>
      <c r="M17" s="1"/>
      <c r="N17" s="1"/>
      <c r="P17" s="2"/>
    </row>
    <row r="18" spans="1:16" x14ac:dyDescent="0.15">
      <c r="A18" s="5"/>
      <c r="B18" s="13" t="s">
        <v>13</v>
      </c>
      <c r="C18" s="1"/>
      <c r="D18" s="26">
        <f>14400/1000</f>
        <v>14.4</v>
      </c>
      <c r="E18" s="26">
        <f>240740/1000</f>
        <v>240.74</v>
      </c>
      <c r="F18" s="26">
        <f>23497/1000</f>
        <v>23.497</v>
      </c>
      <c r="G18" s="26">
        <f>20276/1000</f>
        <v>20.276</v>
      </c>
      <c r="H18" s="26">
        <f>29038/1000</f>
        <v>29.038</v>
      </c>
      <c r="I18" s="27">
        <f>9172/1000</f>
        <v>9.1720000000000006</v>
      </c>
      <c r="J18" s="4"/>
      <c r="K18" s="1"/>
      <c r="L18" s="4"/>
      <c r="M18" s="1"/>
      <c r="N18" s="1"/>
      <c r="P18" s="2"/>
    </row>
    <row r="19" spans="1:16" x14ac:dyDescent="0.15">
      <c r="A19" s="14">
        <v>3</v>
      </c>
      <c r="B19" s="13"/>
      <c r="C19" s="1"/>
      <c r="D19" s="15"/>
      <c r="E19" s="15"/>
      <c r="F19" s="15"/>
      <c r="G19" s="15"/>
      <c r="H19" s="15"/>
      <c r="I19" s="16"/>
      <c r="J19" s="4"/>
      <c r="K19" s="1"/>
      <c r="L19" s="4"/>
      <c r="M19" s="1"/>
      <c r="N19" s="1"/>
      <c r="P19" s="2"/>
    </row>
    <row r="20" spans="1:16" x14ac:dyDescent="0.15">
      <c r="A20" s="5"/>
      <c r="B20" s="13" t="s">
        <v>8</v>
      </c>
      <c r="C20" s="1"/>
      <c r="D20" s="30">
        <f>D18*100/D16</f>
        <v>2.7447962216623507</v>
      </c>
      <c r="E20" s="30">
        <f>E18*100/E16</f>
        <v>26.327463081151844</v>
      </c>
      <c r="F20" s="30">
        <f t="shared" ref="F20:G20" si="3">F18*100/F16</f>
        <v>5.7685914011695854</v>
      </c>
      <c r="G20" s="30">
        <f t="shared" si="3"/>
        <v>10.867430312211861</v>
      </c>
      <c r="H20" s="30">
        <f>H18*100/H16</f>
        <v>7.9390304161178795</v>
      </c>
      <c r="I20" s="31">
        <f t="shared" ref="I20" si="4">I18*100/I16</f>
        <v>4.7513137615661414</v>
      </c>
      <c r="J20" s="4"/>
      <c r="K20" s="1"/>
      <c r="L20" s="4"/>
      <c r="M20" s="1"/>
      <c r="N20" s="1"/>
      <c r="P20" s="2"/>
    </row>
    <row r="21" spans="1:16" x14ac:dyDescent="0.15">
      <c r="A21" s="14" t="s">
        <v>9</v>
      </c>
      <c r="B21" s="17" t="s">
        <v>10</v>
      </c>
      <c r="C21" s="18"/>
      <c r="D21" s="32">
        <v>25.4</v>
      </c>
      <c r="E21" s="33">
        <v>243</v>
      </c>
      <c r="F21" s="32">
        <v>53.3</v>
      </c>
      <c r="G21" s="32">
        <v>100</v>
      </c>
      <c r="H21" s="32">
        <v>73</v>
      </c>
      <c r="I21" s="34">
        <v>44</v>
      </c>
      <c r="J21" s="4"/>
      <c r="K21" s="1"/>
      <c r="L21" s="4"/>
      <c r="M21" s="1"/>
      <c r="N21" s="1"/>
      <c r="P21" s="2"/>
    </row>
    <row r="22" spans="1:16" ht="12.75" thickBot="1" x14ac:dyDescent="0.2">
      <c r="A22" s="19"/>
      <c r="B22" s="20" t="s">
        <v>11</v>
      </c>
      <c r="C22" s="6"/>
      <c r="D22" s="35">
        <v>98</v>
      </c>
      <c r="E22" s="35">
        <v>80</v>
      </c>
      <c r="F22" s="35">
        <v>39</v>
      </c>
      <c r="G22" s="35">
        <v>97</v>
      </c>
      <c r="H22" s="35">
        <v>63</v>
      </c>
      <c r="I22" s="36">
        <v>49</v>
      </c>
      <c r="J22" s="4"/>
      <c r="K22" s="1"/>
      <c r="L22" s="4"/>
      <c r="M22" s="1"/>
      <c r="N22" s="1"/>
      <c r="P22" s="2"/>
    </row>
    <row r="23" spans="1:16" x14ac:dyDescent="0.15">
      <c r="A23" s="2" t="s">
        <v>21</v>
      </c>
      <c r="M23" s="4"/>
      <c r="N23" s="4"/>
    </row>
    <row r="24" spans="1:16" x14ac:dyDescent="0.15">
      <c r="A24" s="2" t="s">
        <v>22</v>
      </c>
    </row>
    <row r="25" spans="1:16" x14ac:dyDescent="0.15">
      <c r="A25" s="2"/>
      <c r="B25" s="2"/>
      <c r="C25" s="2" t="s">
        <v>23</v>
      </c>
    </row>
    <row r="26" spans="1:16" x14ac:dyDescent="0.15">
      <c r="A26" s="2" t="s">
        <v>24</v>
      </c>
    </row>
    <row r="27" spans="1:16" x14ac:dyDescent="0.15">
      <c r="A27" s="2" t="s">
        <v>16</v>
      </c>
    </row>
    <row r="28" spans="1:16" x14ac:dyDescent="0.15">
      <c r="A28" s="2" t="s">
        <v>17</v>
      </c>
    </row>
    <row r="29" spans="1:16" x14ac:dyDescent="0.15">
      <c r="A29" s="2" t="s">
        <v>15</v>
      </c>
    </row>
  </sheetData>
  <mergeCells count="1">
    <mergeCell ref="A2:C2"/>
  </mergeCells>
  <phoneticPr fontId="3"/>
  <pageMargins left="0.98399999999999999" right="0.36" top="0.59" bottom="0.59" header="0.51200000000000001" footer="0.51200000000000001"/>
  <pageSetup paperSize="9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　県内食料生産力（自給率）</vt:lpstr>
      <vt:lpstr>'第12表　県内食料生産力（自給率）'!Print_Area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農政課</cp:lastModifiedBy>
  <cp:lastPrinted>2025-06-20T07:58:54Z</cp:lastPrinted>
  <dcterms:created xsi:type="dcterms:W3CDTF">2001-06-04T08:33:27Z</dcterms:created>
  <dcterms:modified xsi:type="dcterms:W3CDTF">2025-06-20T08:00:19Z</dcterms:modified>
</cp:coreProperties>
</file>