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fs01\s0523\04_水環境グループ（庁外可）\12_地盤沈下防止対策\03_地盤沈下調査報告書\01_地盤沈下調査報告書\09_R5修正\"/>
    </mc:Choice>
  </mc:AlternateContent>
  <bookViews>
    <workbookView xWindow="0" yWindow="0" windowWidth="20496" windowHeight="7908" tabRatio="882" firstSheet="6" activeTab="6"/>
  </bookViews>
  <sheets>
    <sheet name="表1　令和5年沈下面積等（市町別）" sheetId="57" r:id="rId1"/>
    <sheet name="表2　令和5年沈下水準点数等（市町別）" sheetId="62" r:id="rId2"/>
    <sheet name="表3　市町別最大沈下量（年間・累計）" sheetId="30" r:id="rId3"/>
    <sheet name="表4　沈下状況の経年変化（全域）" sheetId="58" r:id="rId4"/>
    <sheet name="表5　令和5年地下水採取量調査結果の概要" sheetId="53" r:id="rId5"/>
    <sheet name="表6　令和5年地下水採取量の用途別経月変化" sheetId="55" r:id="rId6"/>
    <sheet name="表7　地下水採取量の経年変化" sheetId="29" r:id="rId7"/>
    <sheet name="表8　井戸数の用途別経年変化" sheetId="64" r:id="rId8"/>
    <sheet name="表9　地下水位等の観測所の諸元 " sheetId="73" r:id="rId9"/>
    <sheet name="表10-1　令和5年地下水位の経月変化（川崎市）" sheetId="44" r:id="rId10"/>
    <sheet name="表10-2 令和5年地下水位の経月変化（横浜市1)" sheetId="71" r:id="rId11"/>
    <sheet name="表10-3 令和5年地下水位の経月変化（横浜市2)" sheetId="72" r:id="rId12"/>
    <sheet name="表10-4　令和5年地下水位の経月変化（平塚市）" sheetId="45" r:id="rId13"/>
    <sheet name="表11-1　地下水位の経年変化（川崎市）" sheetId="59" r:id="rId14"/>
    <sheet name="表11-2-1　地下水位の経年変化（横浜市1）" sheetId="60" r:id="rId15"/>
    <sheet name="表11-2-2　地下水位の経年変化（横浜市2）" sheetId="61" r:id="rId16"/>
    <sheet name="表11-3　地下水位の経年変化（平塚市、海老名市、寒川町）" sheetId="43" r:id="rId17"/>
    <sheet name="表12　測量地域の降水量（令和５年）" sheetId="46" r:id="rId18"/>
  </sheets>
  <definedNames>
    <definedName name="_xlnm.Print_Area" localSheetId="9">'表10-1　令和5年地下水位の経月変化（川崎市）'!$B$2:$N$21</definedName>
    <definedName name="_xlnm.Print_Area" localSheetId="10">'表10-2 令和5年地下水位の経月変化（横浜市1)'!$B$2:$M$20</definedName>
    <definedName name="_xlnm.Print_Area" localSheetId="11">'表10-3 令和5年地下水位の経月変化（横浜市2)'!$B$2:$K$20</definedName>
    <definedName name="_xlnm.Print_Area" localSheetId="12">'表10-4　令和5年地下水位の経月変化（平塚市）'!$B$2:$G$18</definedName>
    <definedName name="_xlnm.Print_Area" localSheetId="13">'表11-1　地下水位の経年変化（川崎市）'!$B$2:$N$51</definedName>
    <definedName name="_xlnm.Print_Area" localSheetId="14">'表11-2-1　地下水位の経年変化（横浜市1）'!$B$2:$L$51</definedName>
    <definedName name="_xlnm.Print_Area" localSheetId="15">'表11-2-2　地下水位の経年変化（横浜市2）'!$B$2:$L$51</definedName>
    <definedName name="_xlnm.Print_Area" localSheetId="16">'表11-3　地下水位の経年変化（平塚市、海老名市、寒川町）'!$B$2:$I$52</definedName>
    <definedName name="_xlnm.Print_Area" localSheetId="17">'表12　測量地域の降水量（令和５年）'!$B$2:$H$46</definedName>
    <definedName name="_xlnm.Print_Area" localSheetId="1">'表2　令和5年沈下水準点数等（市町別）'!$B$2:$P$37</definedName>
    <definedName name="_xlnm.Print_Area" localSheetId="2">'表3　市町別最大沈下量（年間・累計）'!$B$2:$M$43</definedName>
    <definedName name="_xlnm.Print_Area" localSheetId="3">'表4　沈下状況の経年変化（全域）'!$B$2:$L$58</definedName>
    <definedName name="_xlnm.Print_Area" localSheetId="4">'表5　令和5年地下水採取量調査結果の概要'!$A$1:$H$48</definedName>
    <definedName name="_xlnm.Print_Area" localSheetId="5">'表6　令和5年地下水採取量の用途別経月変化'!$A$1:$V$59</definedName>
    <definedName name="_xlnm.Print_Area" localSheetId="6">'表7　地下水採取量の経年変化'!$B$2:$X$24</definedName>
    <definedName name="_xlnm.Print_Area" localSheetId="7">'表8　井戸数の用途別経年変化'!$B$2:$N$57</definedName>
    <definedName name="_xlnm.Print_Area" localSheetId="8">'表9　地下水位等の観測所の諸元 '!$B$1:$N$42</definedName>
  </definedNames>
  <calcPr calcId="162913" fullPrecision="0"/>
</workbook>
</file>

<file path=xl/calcChain.xml><?xml version="1.0" encoding="utf-8"?>
<calcChain xmlns="http://schemas.openxmlformats.org/spreadsheetml/2006/main">
  <c r="T22" i="29" l="1"/>
  <c r="K18" i="55" l="1"/>
  <c r="I16" i="55"/>
  <c r="H16" i="55"/>
  <c r="T17" i="55"/>
  <c r="I17" i="55"/>
  <c r="J17" i="55"/>
  <c r="K17" i="55"/>
  <c r="L17" i="55"/>
  <c r="M17" i="55"/>
  <c r="N17" i="55"/>
  <c r="O17" i="55"/>
  <c r="P17" i="55"/>
  <c r="Q17" i="55"/>
  <c r="R17" i="55"/>
  <c r="S17" i="55"/>
  <c r="H17" i="55"/>
  <c r="K56" i="58" l="1"/>
  <c r="I19" i="55" l="1"/>
  <c r="H19" i="55"/>
  <c r="J19" i="55"/>
  <c r="K19" i="55"/>
  <c r="L19" i="55"/>
  <c r="M19" i="55"/>
  <c r="N19" i="55"/>
  <c r="O19" i="55"/>
  <c r="P19" i="55"/>
  <c r="Q19" i="55"/>
  <c r="R19" i="55"/>
  <c r="S19" i="55"/>
  <c r="T14" i="55" l="1"/>
  <c r="T19" i="55" s="1"/>
  <c r="E31" i="53"/>
  <c r="E30" i="53"/>
  <c r="O40" i="64"/>
  <c r="N40" i="64" l="1"/>
  <c r="O36" i="64"/>
  <c r="O24" i="64"/>
  <c r="O32" i="64"/>
  <c r="O28" i="64"/>
  <c r="O10" i="64"/>
  <c r="O6" i="64"/>
  <c r="O15" i="64"/>
  <c r="O16" i="64"/>
  <c r="O17" i="64"/>
  <c r="O50" i="64" s="1"/>
  <c r="O18" i="64"/>
  <c r="O19" i="64"/>
  <c r="O43" i="64"/>
  <c r="O41" i="64"/>
  <c r="O42" i="64"/>
  <c r="O48" i="64"/>
  <c r="O54" i="64" s="1"/>
  <c r="O44" i="64" l="1"/>
  <c r="O52" i="64"/>
  <c r="O51" i="64"/>
  <c r="O20" i="64"/>
  <c r="O49" i="64"/>
  <c r="O53" i="64" l="1"/>
  <c r="O55" i="64" s="1"/>
  <c r="H18" i="55"/>
  <c r="C45" i="46" l="1"/>
  <c r="P33" i="62" l="1"/>
  <c r="K30" i="62"/>
  <c r="O28" i="62"/>
  <c r="N28" i="62"/>
  <c r="M28" i="62"/>
  <c r="L28" i="62"/>
  <c r="K28" i="62"/>
  <c r="J28" i="62"/>
  <c r="I28" i="62"/>
  <c r="H28" i="62"/>
  <c r="G28" i="62"/>
  <c r="F28" i="62"/>
  <c r="E28" i="62"/>
  <c r="E10" i="62"/>
  <c r="E11" i="62"/>
  <c r="E33" i="62" s="1"/>
  <c r="O22" i="62"/>
  <c r="O30" i="62" s="1"/>
  <c r="N22" i="62"/>
  <c r="M22" i="62"/>
  <c r="L22" i="62"/>
  <c r="L30" i="62" s="1"/>
  <c r="K22" i="62"/>
  <c r="J22" i="62"/>
  <c r="J30" i="62" s="1"/>
  <c r="I22" i="62"/>
  <c r="H22" i="62"/>
  <c r="G22" i="62"/>
  <c r="F22" i="62"/>
  <c r="E22" i="62"/>
  <c r="N30" i="62" l="1"/>
  <c r="M30" i="62"/>
  <c r="E30" i="62"/>
  <c r="I30" i="62"/>
  <c r="H30" i="62"/>
  <c r="G30" i="62"/>
  <c r="F30" i="62"/>
  <c r="E32" i="62"/>
  <c r="G41" i="57"/>
  <c r="H41" i="57"/>
  <c r="I41" i="57"/>
  <c r="J41" i="57"/>
  <c r="K41" i="57"/>
  <c r="L41" i="57"/>
  <c r="M41" i="57"/>
  <c r="N41" i="57"/>
  <c r="O41" i="57"/>
  <c r="F41" i="57"/>
  <c r="O38" i="57"/>
  <c r="M38" i="57"/>
  <c r="G38" i="57"/>
  <c r="F36" i="57"/>
  <c r="F38" i="57" s="1"/>
  <c r="O36" i="57"/>
  <c r="N36" i="57"/>
  <c r="M36" i="57"/>
  <c r="L36" i="57"/>
  <c r="L38" i="57" s="1"/>
  <c r="K36" i="57"/>
  <c r="K38" i="57" s="1"/>
  <c r="J36" i="57"/>
  <c r="J38" i="57" s="1"/>
  <c r="I36" i="57"/>
  <c r="I38" i="57" s="1"/>
  <c r="H36" i="57"/>
  <c r="H38" i="57" s="1"/>
  <c r="G36" i="57"/>
  <c r="G34" i="57"/>
  <c r="O30" i="57" l="1"/>
  <c r="N30" i="57"/>
  <c r="N38" i="57" s="1"/>
  <c r="M30" i="57"/>
  <c r="L30" i="57"/>
  <c r="K30" i="57"/>
  <c r="J30" i="57"/>
  <c r="I30" i="57"/>
  <c r="H30" i="57"/>
  <c r="G30" i="57"/>
  <c r="F30" i="57"/>
  <c r="O19" i="57"/>
  <c r="G19" i="57"/>
  <c r="H19" i="57"/>
  <c r="I19" i="57"/>
  <c r="J19" i="57"/>
  <c r="K19" i="57"/>
  <c r="L19" i="57"/>
  <c r="M19" i="57"/>
  <c r="N19" i="57"/>
  <c r="F19" i="57"/>
  <c r="H17" i="57"/>
  <c r="G17" i="57"/>
  <c r="F17" i="57"/>
  <c r="H16" i="57"/>
  <c r="H40" i="57" s="1"/>
  <c r="F16" i="57"/>
  <c r="F18" i="57" s="1"/>
  <c r="F40" i="57" s="1"/>
  <c r="G11" i="57"/>
  <c r="G10" i="57"/>
  <c r="E40" i="57"/>
  <c r="E18" i="57"/>
  <c r="O11" i="57"/>
  <c r="N11" i="57"/>
  <c r="M11" i="57"/>
  <c r="L11" i="57"/>
  <c r="K11" i="57"/>
  <c r="J11" i="57"/>
  <c r="I11" i="57"/>
  <c r="H11" i="57"/>
  <c r="O10" i="57"/>
  <c r="N10" i="57"/>
  <c r="M10" i="57"/>
  <c r="L10" i="57"/>
  <c r="K10" i="57"/>
  <c r="J10" i="57"/>
  <c r="I10" i="57"/>
  <c r="H10" i="57"/>
  <c r="V22" i="29"/>
  <c r="U22" i="29"/>
  <c r="S22" i="29"/>
  <c r="M22" i="29"/>
  <c r="H22" i="29"/>
  <c r="E22" i="29"/>
  <c r="W22" i="29" l="1"/>
  <c r="H18" i="57"/>
  <c r="R22" i="29"/>
  <c r="S6" i="29"/>
  <c r="T6" i="29"/>
  <c r="V6" i="29"/>
  <c r="U8" i="29"/>
  <c r="U9" i="29"/>
  <c r="U10" i="29"/>
  <c r="U11" i="29"/>
  <c r="U12" i="29"/>
  <c r="U13" i="29"/>
  <c r="U14" i="29"/>
  <c r="U15" i="29"/>
  <c r="U16" i="29"/>
  <c r="U17" i="29"/>
  <c r="U18" i="29"/>
  <c r="U19" i="29"/>
  <c r="U20" i="29"/>
  <c r="U21" i="29"/>
  <c r="U6" i="29"/>
  <c r="U7" i="29"/>
  <c r="V7" i="29"/>
  <c r="V8" i="29"/>
  <c r="V9" i="29"/>
  <c r="V10" i="29"/>
  <c r="V11" i="29"/>
  <c r="V12" i="29"/>
  <c r="V13" i="29"/>
  <c r="V14" i="29"/>
  <c r="V15" i="29"/>
  <c r="V16" i="29"/>
  <c r="V17" i="29"/>
  <c r="V18" i="29"/>
  <c r="V19" i="29"/>
  <c r="V20" i="29"/>
  <c r="V21" i="29"/>
  <c r="T7" i="29"/>
  <c r="T8" i="29"/>
  <c r="T9" i="29"/>
  <c r="T10" i="29"/>
  <c r="T11" i="29"/>
  <c r="T12" i="29"/>
  <c r="T13" i="29"/>
  <c r="T14" i="29"/>
  <c r="T15" i="29"/>
  <c r="T16" i="29"/>
  <c r="T17" i="29"/>
  <c r="T18" i="29"/>
  <c r="T19" i="29"/>
  <c r="T20" i="29"/>
  <c r="T21" i="29"/>
  <c r="S7" i="29"/>
  <c r="S8" i="29"/>
  <c r="S9" i="29"/>
  <c r="S10" i="29"/>
  <c r="S11" i="29"/>
  <c r="S12" i="29"/>
  <c r="S13" i="29"/>
  <c r="S14" i="29"/>
  <c r="S15" i="29"/>
  <c r="S16" i="29"/>
  <c r="S17" i="29"/>
  <c r="S18" i="29"/>
  <c r="S19" i="29"/>
  <c r="S20" i="29"/>
  <c r="S21" i="29"/>
  <c r="M6" i="29"/>
  <c r="M7" i="29"/>
  <c r="M8" i="29"/>
  <c r="M9" i="29"/>
  <c r="M10" i="29"/>
  <c r="M11" i="29"/>
  <c r="M12" i="29"/>
  <c r="M13" i="29"/>
  <c r="M14" i="29"/>
  <c r="M15" i="29"/>
  <c r="M16" i="29"/>
  <c r="M17" i="29"/>
  <c r="M18" i="29"/>
  <c r="M19" i="29"/>
  <c r="M20" i="29"/>
  <c r="M21" i="29"/>
  <c r="H21" i="29"/>
  <c r="H7" i="29"/>
  <c r="H8" i="29"/>
  <c r="H9" i="29"/>
  <c r="H10" i="29"/>
  <c r="H11" i="29"/>
  <c r="H12" i="29"/>
  <c r="H13" i="29"/>
  <c r="H14" i="29"/>
  <c r="H15" i="29"/>
  <c r="H16" i="29"/>
  <c r="H17" i="29"/>
  <c r="H18" i="29"/>
  <c r="H19" i="29"/>
  <c r="H20" i="29"/>
  <c r="H6" i="29"/>
  <c r="E7" i="29"/>
  <c r="E8" i="29"/>
  <c r="E9" i="29"/>
  <c r="E10" i="29"/>
  <c r="E11" i="29"/>
  <c r="E12" i="29"/>
  <c r="E13" i="29"/>
  <c r="E14" i="29"/>
  <c r="E15" i="29"/>
  <c r="E16" i="29"/>
  <c r="E17" i="29"/>
  <c r="E18" i="29"/>
  <c r="E19" i="29"/>
  <c r="E20" i="29"/>
  <c r="E21" i="29"/>
  <c r="E6" i="29"/>
  <c r="R6" i="29" s="1"/>
  <c r="W21" i="29" l="1"/>
  <c r="R20" i="29"/>
  <c r="W20" i="29"/>
  <c r="W19" i="29"/>
  <c r="R19" i="29"/>
  <c r="W17" i="29"/>
  <c r="R17" i="29"/>
  <c r="W16" i="29"/>
  <c r="R16" i="29"/>
  <c r="W15" i="29"/>
  <c r="R15" i="29"/>
  <c r="R14" i="29"/>
  <c r="R12" i="29"/>
  <c r="W11" i="29"/>
  <c r="R11" i="29"/>
  <c r="W9" i="29"/>
  <c r="R9" i="29"/>
  <c r="W8" i="29"/>
  <c r="R8" i="29"/>
  <c r="R21" i="29"/>
  <c r="R13" i="29"/>
  <c r="W12" i="29"/>
  <c r="R18" i="29"/>
  <c r="R10" i="29"/>
  <c r="W18" i="29"/>
  <c r="W10" i="29"/>
  <c r="W13" i="29"/>
  <c r="R7" i="29"/>
  <c r="W14" i="29"/>
  <c r="W6" i="29"/>
  <c r="W7" i="29"/>
  <c r="T16" i="55" l="1"/>
  <c r="G16" i="57" l="1"/>
  <c r="G40" i="57" l="1"/>
  <c r="G18" i="57"/>
  <c r="N15" i="64"/>
  <c r="M48" i="64"/>
  <c r="M54" i="64" s="1"/>
  <c r="M43" i="64"/>
  <c r="M42" i="64"/>
  <c r="M41" i="64"/>
  <c r="M40" i="64"/>
  <c r="M36" i="64"/>
  <c r="M32" i="64"/>
  <c r="M28" i="64"/>
  <c r="M24" i="64"/>
  <c r="M19" i="64"/>
  <c r="M18" i="64"/>
  <c r="M51" i="64" s="1"/>
  <c r="M17" i="64"/>
  <c r="M50" i="64" s="1"/>
  <c r="M16" i="64"/>
  <c r="M15" i="64"/>
  <c r="M10" i="64"/>
  <c r="M6" i="64"/>
  <c r="M52" i="64" l="1"/>
  <c r="M44" i="64"/>
  <c r="M20" i="64"/>
  <c r="M49" i="64"/>
  <c r="M53" i="64" s="1"/>
  <c r="M55" i="64" s="1"/>
  <c r="H7" i="55" l="1"/>
  <c r="O17" i="57" l="1"/>
  <c r="L11" i="62" l="1"/>
  <c r="L33" i="62" s="1"/>
  <c r="H49" i="55" l="1"/>
  <c r="H55" i="55" s="1"/>
  <c r="N36" i="64" l="1"/>
  <c r="L48" i="64" l="1"/>
  <c r="L54" i="64" s="1"/>
  <c r="L43" i="64"/>
  <c r="L42" i="64"/>
  <c r="L41" i="64"/>
  <c r="L40" i="64"/>
  <c r="L36" i="64"/>
  <c r="L32" i="64"/>
  <c r="L28" i="64"/>
  <c r="L24" i="64"/>
  <c r="L19" i="64"/>
  <c r="L52" i="64" s="1"/>
  <c r="L18" i="64"/>
  <c r="L17" i="64"/>
  <c r="L16" i="64"/>
  <c r="L15" i="64"/>
  <c r="L10" i="64"/>
  <c r="L6" i="64"/>
  <c r="L51" i="64" l="1"/>
  <c r="L49" i="64"/>
  <c r="L44" i="64"/>
  <c r="L20" i="64"/>
  <c r="L50" i="64"/>
  <c r="L53" i="64" l="1"/>
  <c r="L55" i="64" s="1"/>
  <c r="N6" i="64" l="1"/>
  <c r="N10" i="64"/>
  <c r="N16" i="64"/>
  <c r="N17" i="64"/>
  <c r="N18" i="64"/>
  <c r="N19" i="64"/>
  <c r="N24" i="64"/>
  <c r="N28" i="64"/>
  <c r="N32" i="64"/>
  <c r="N41" i="64"/>
  <c r="N42" i="64"/>
  <c r="N43" i="64"/>
  <c r="N48" i="64"/>
  <c r="N54" i="64" s="1"/>
  <c r="N50" i="64" l="1"/>
  <c r="N52" i="64"/>
  <c r="N51" i="64"/>
  <c r="N49" i="64"/>
  <c r="N44" i="64"/>
  <c r="N20" i="64"/>
  <c r="N53" i="64" l="1"/>
  <c r="N55" i="64" s="1"/>
  <c r="H51" i="55" l="1"/>
  <c r="H20" i="55"/>
  <c r="K48" i="64" l="1"/>
  <c r="M11" i="62" l="1"/>
  <c r="M33" i="62" s="1"/>
  <c r="N11" i="62"/>
  <c r="N33" i="62" s="1"/>
  <c r="O11" i="62"/>
  <c r="O33" i="62" s="1"/>
  <c r="J11" i="62"/>
  <c r="J33" i="62" s="1"/>
  <c r="K11" i="62"/>
  <c r="K33" i="62" s="1"/>
  <c r="I11" i="62"/>
  <c r="I33" i="62" s="1"/>
  <c r="J10" i="62"/>
  <c r="J32" i="62" s="1"/>
  <c r="Y6" i="55" l="1"/>
  <c r="J16" i="55" l="1"/>
  <c r="K16" i="55"/>
  <c r="L16" i="55"/>
  <c r="M16" i="55"/>
  <c r="N16" i="55"/>
  <c r="O16" i="55"/>
  <c r="P16" i="55"/>
  <c r="Q16" i="55"/>
  <c r="R16" i="55"/>
  <c r="S16" i="55"/>
  <c r="K54" i="64" l="1"/>
  <c r="K43" i="64" l="1"/>
  <c r="K42" i="64"/>
  <c r="K41" i="64"/>
  <c r="K44" i="64" s="1"/>
  <c r="K40" i="64"/>
  <c r="K36" i="64" l="1"/>
  <c r="K32" i="64"/>
  <c r="K28" i="64" l="1"/>
  <c r="K24" i="64" l="1"/>
  <c r="K19" i="64" l="1"/>
  <c r="K52" i="64" s="1"/>
  <c r="K18" i="64"/>
  <c r="K17" i="64"/>
  <c r="K50" i="64" s="1"/>
  <c r="K16" i="64"/>
  <c r="K15" i="64"/>
  <c r="K10" i="64"/>
  <c r="K6" i="64"/>
  <c r="K49" i="64" s="1"/>
  <c r="K20" i="64" l="1"/>
  <c r="K51" i="64"/>
  <c r="K53" i="64" l="1"/>
  <c r="K55" i="64" l="1"/>
  <c r="J41" i="64" l="1"/>
  <c r="J48" i="64"/>
  <c r="J43" i="64"/>
  <c r="J42" i="64"/>
  <c r="J40" i="64"/>
  <c r="J36" i="64"/>
  <c r="J32" i="64"/>
  <c r="J28" i="64"/>
  <c r="J24" i="64"/>
  <c r="J19" i="64"/>
  <c r="J18" i="64"/>
  <c r="J17" i="64"/>
  <c r="J16" i="64"/>
  <c r="J15" i="64"/>
  <c r="J10" i="64"/>
  <c r="J6" i="64"/>
  <c r="J51" i="64" l="1"/>
  <c r="J52" i="64"/>
  <c r="J49" i="64"/>
  <c r="J54" i="64"/>
  <c r="J50" i="64"/>
  <c r="J44" i="64"/>
  <c r="J53" i="64" l="1"/>
  <c r="J55" i="64" l="1"/>
  <c r="L16" i="57"/>
  <c r="K16" i="57"/>
  <c r="J16" i="57"/>
  <c r="L40" i="57" l="1"/>
  <c r="L18" i="57"/>
  <c r="K40" i="57"/>
  <c r="K18" i="57"/>
  <c r="J40" i="57"/>
  <c r="J18" i="57"/>
  <c r="I17" i="57"/>
  <c r="J17" i="57"/>
  <c r="K17" i="57"/>
  <c r="L17" i="57"/>
  <c r="M17" i="57"/>
  <c r="N17" i="57"/>
  <c r="E39" i="53" l="1"/>
  <c r="E38" i="53"/>
  <c r="E40" i="53" s="1"/>
  <c r="G10" i="53" l="1"/>
  <c r="F10" i="53"/>
  <c r="E10" i="53"/>
  <c r="G11" i="53"/>
  <c r="F11" i="53"/>
  <c r="E11" i="53"/>
  <c r="E19" i="53" l="1"/>
  <c r="F19" i="53"/>
  <c r="G38" i="53" l="1"/>
  <c r="F38" i="53"/>
  <c r="G30" i="53"/>
  <c r="F30" i="53"/>
  <c r="E16" i="53"/>
  <c r="E18" i="53" s="1"/>
  <c r="E42" i="53" l="1"/>
  <c r="F40" i="53"/>
  <c r="G40" i="53"/>
  <c r="O16" i="57" l="1"/>
  <c r="N16" i="57"/>
  <c r="I16" i="57"/>
  <c r="M16" i="57"/>
  <c r="H11" i="62"/>
  <c r="H33" i="62" s="1"/>
  <c r="G11" i="62"/>
  <c r="G33" i="62" s="1"/>
  <c r="F11" i="62"/>
  <c r="F33" i="62" s="1"/>
  <c r="O10" i="62"/>
  <c r="O32" i="62" s="1"/>
  <c r="L10" i="62"/>
  <c r="L32" i="62" s="1"/>
  <c r="K10" i="62"/>
  <c r="K32" i="62" s="1"/>
  <c r="F10" i="62"/>
  <c r="F32" i="62" s="1"/>
  <c r="N10" i="62"/>
  <c r="N32" i="62" s="1"/>
  <c r="I10" i="62"/>
  <c r="I32" i="62" s="1"/>
  <c r="G10" i="62"/>
  <c r="G32" i="62" s="1"/>
  <c r="O40" i="57" l="1"/>
  <c r="O18" i="57"/>
  <c r="N40" i="57"/>
  <c r="N18" i="57"/>
  <c r="M40" i="57"/>
  <c r="M18" i="57"/>
  <c r="I40" i="57"/>
  <c r="I18" i="57"/>
  <c r="M10" i="62"/>
  <c r="M32" i="62" s="1"/>
  <c r="H10" i="62"/>
  <c r="H32" i="62" s="1"/>
  <c r="T44" i="55" l="1"/>
  <c r="S44" i="55"/>
  <c r="R44" i="55"/>
  <c r="Q44" i="55"/>
  <c r="P44" i="55"/>
  <c r="O44" i="55"/>
  <c r="N44" i="55"/>
  <c r="M44" i="55"/>
  <c r="L44" i="55"/>
  <c r="K44" i="55"/>
  <c r="J44" i="55"/>
  <c r="I44" i="55"/>
  <c r="H44" i="55"/>
  <c r="H53" i="55" s="1"/>
  <c r="T43" i="55"/>
  <c r="S43" i="55"/>
  <c r="R43" i="55"/>
  <c r="Q43" i="55"/>
  <c r="P43" i="55"/>
  <c r="O43" i="55"/>
  <c r="N43" i="55"/>
  <c r="M43" i="55"/>
  <c r="L43" i="55"/>
  <c r="K43" i="55"/>
  <c r="J43" i="55"/>
  <c r="I43" i="55"/>
  <c r="H43" i="55"/>
  <c r="H52" i="55" s="1"/>
  <c r="T42" i="55"/>
  <c r="R42" i="55"/>
  <c r="Q42" i="55"/>
  <c r="P42" i="55"/>
  <c r="N42" i="55"/>
  <c r="M42" i="55"/>
  <c r="L42" i="55"/>
  <c r="J42" i="55"/>
  <c r="I42" i="55"/>
  <c r="H42" i="55"/>
  <c r="T45" i="55" l="1"/>
  <c r="L45" i="55"/>
  <c r="P45" i="55"/>
  <c r="H45" i="55"/>
  <c r="K45" i="55"/>
  <c r="O45" i="55"/>
  <c r="S45" i="55"/>
  <c r="O42" i="55"/>
  <c r="S42" i="55"/>
  <c r="I45" i="55"/>
  <c r="M45" i="55"/>
  <c r="Q45" i="55"/>
  <c r="K42" i="55"/>
  <c r="J45" i="55"/>
  <c r="N45" i="55"/>
  <c r="R45" i="55"/>
  <c r="F31" i="53" l="1"/>
  <c r="G31" i="53"/>
  <c r="G45" i="46" l="1"/>
  <c r="F45" i="46"/>
  <c r="D45" i="46"/>
  <c r="E45" i="46"/>
  <c r="H48" i="64" l="1"/>
  <c r="H54" i="64" s="1"/>
  <c r="H43" i="64"/>
  <c r="H42" i="64"/>
  <c r="H41" i="64"/>
  <c r="H40" i="64"/>
  <c r="H36" i="64"/>
  <c r="H32" i="64"/>
  <c r="H28" i="64"/>
  <c r="H24" i="64"/>
  <c r="H19" i="64"/>
  <c r="H52" i="64" s="1"/>
  <c r="H18" i="64"/>
  <c r="H17" i="64"/>
  <c r="H50" i="64" s="1"/>
  <c r="H16" i="64"/>
  <c r="H15" i="64"/>
  <c r="H10" i="64"/>
  <c r="H6" i="64"/>
  <c r="H20" i="64" l="1"/>
  <c r="H44" i="64"/>
  <c r="H51" i="64"/>
  <c r="H49" i="64"/>
  <c r="H53" i="64" s="1"/>
  <c r="H55" i="64" s="1"/>
  <c r="G16" i="53"/>
  <c r="G18" i="53" s="1"/>
  <c r="I18" i="55"/>
  <c r="J18" i="55"/>
  <c r="L18" i="55"/>
  <c r="M18" i="55"/>
  <c r="N18" i="55"/>
  <c r="O18" i="55"/>
  <c r="P18" i="55"/>
  <c r="Q18" i="55"/>
  <c r="R18" i="55"/>
  <c r="S18" i="55"/>
  <c r="I20" i="55"/>
  <c r="J20" i="55"/>
  <c r="K20" i="55"/>
  <c r="L20" i="55"/>
  <c r="M20" i="55"/>
  <c r="N20" i="55"/>
  <c r="O20" i="55"/>
  <c r="P20" i="55"/>
  <c r="Q20" i="55"/>
  <c r="R20" i="55"/>
  <c r="S20" i="55"/>
  <c r="G48" i="64" l="1"/>
  <c r="G54" i="64" s="1"/>
  <c r="G43" i="64"/>
  <c r="G42" i="64"/>
  <c r="G41" i="64"/>
  <c r="G40" i="64"/>
  <c r="G36" i="64"/>
  <c r="G32" i="64"/>
  <c r="G28" i="64"/>
  <c r="G24" i="64"/>
  <c r="G19" i="64"/>
  <c r="G18" i="64"/>
  <c r="G17" i="64"/>
  <c r="G50" i="64" s="1"/>
  <c r="G16" i="64"/>
  <c r="G15" i="64"/>
  <c r="G10" i="64"/>
  <c r="G6" i="64"/>
  <c r="G52" i="64" l="1"/>
  <c r="G44" i="64"/>
  <c r="G51" i="64"/>
  <c r="G20" i="64"/>
  <c r="G49" i="64"/>
  <c r="G53" i="64" s="1"/>
  <c r="G55" i="64" s="1"/>
  <c r="E17" i="53"/>
  <c r="T18" i="55"/>
  <c r="T49" i="55"/>
  <c r="S49" i="55"/>
  <c r="R49" i="55"/>
  <c r="Q49" i="55"/>
  <c r="P49" i="55"/>
  <c r="O49" i="55"/>
  <c r="N49" i="55"/>
  <c r="M49" i="55"/>
  <c r="L49" i="55"/>
  <c r="K49" i="55"/>
  <c r="J49" i="55"/>
  <c r="I49" i="55"/>
  <c r="F48" i="64" l="1"/>
  <c r="F54" i="64" s="1"/>
  <c r="F43" i="64"/>
  <c r="F42" i="64"/>
  <c r="F41" i="64"/>
  <c r="F40" i="64"/>
  <c r="F36" i="64"/>
  <c r="F32" i="64"/>
  <c r="F28" i="64"/>
  <c r="F24" i="64"/>
  <c r="F19" i="64"/>
  <c r="F18" i="64"/>
  <c r="F17" i="64"/>
  <c r="F50" i="64" s="1"/>
  <c r="F16" i="64"/>
  <c r="F44" i="64" l="1"/>
  <c r="F51" i="64"/>
  <c r="F52" i="64"/>
  <c r="F49" i="64"/>
  <c r="F20" i="64"/>
  <c r="T55" i="55"/>
  <c r="T20" i="55"/>
  <c r="T51" i="55"/>
  <c r="T7" i="55"/>
  <c r="T50" i="55" s="1"/>
  <c r="M55" i="55"/>
  <c r="J55" i="55"/>
  <c r="I55" i="55"/>
  <c r="S55" i="55"/>
  <c r="R55" i="55"/>
  <c r="Q55" i="55"/>
  <c r="P55" i="55"/>
  <c r="O55" i="55"/>
  <c r="N55" i="55"/>
  <c r="L55" i="55"/>
  <c r="K55" i="55"/>
  <c r="F53" i="64" l="1"/>
  <c r="F55" i="64" s="1"/>
  <c r="T21" i="55"/>
  <c r="T52" i="55"/>
  <c r="T53" i="55"/>
  <c r="I52" i="55"/>
  <c r="I51" i="55"/>
  <c r="I53" i="55"/>
  <c r="S7" i="55"/>
  <c r="R7" i="55"/>
  <c r="R21" i="55" s="1"/>
  <c r="Q7" i="55"/>
  <c r="Q21" i="55" s="1"/>
  <c r="P7" i="55"/>
  <c r="P21" i="55" s="1"/>
  <c r="O7" i="55"/>
  <c r="O21" i="55" s="1"/>
  <c r="N7" i="55"/>
  <c r="N21" i="55" s="1"/>
  <c r="M7" i="55"/>
  <c r="M21" i="55" s="1"/>
  <c r="L7" i="55"/>
  <c r="L21" i="55" s="1"/>
  <c r="K7" i="55"/>
  <c r="K21" i="55" s="1"/>
  <c r="J7" i="55"/>
  <c r="J21" i="55" s="1"/>
  <c r="I7" i="55"/>
  <c r="I21" i="55" s="1"/>
  <c r="H50" i="55" l="1"/>
  <c r="H54" i="55" s="1"/>
  <c r="H56" i="55" s="1"/>
  <c r="S21" i="55"/>
  <c r="I50" i="55"/>
  <c r="I54" i="55" s="1"/>
  <c r="I56" i="55" s="1"/>
  <c r="T54" i="55"/>
  <c r="J52" i="55"/>
  <c r="J50" i="55"/>
  <c r="J51" i="55"/>
  <c r="J53" i="55"/>
  <c r="G17" i="53"/>
  <c r="F17" i="53"/>
  <c r="F39" i="53"/>
  <c r="G39" i="53"/>
  <c r="F16" i="53"/>
  <c r="F18" i="53" s="1"/>
  <c r="H21" i="55" l="1"/>
  <c r="G19" i="53"/>
  <c r="G41" i="53"/>
  <c r="T56" i="55"/>
  <c r="E41" i="53"/>
  <c r="F41" i="53"/>
  <c r="J54" i="55"/>
  <c r="J56" i="55" s="1"/>
  <c r="K52" i="55"/>
  <c r="K51" i="55"/>
  <c r="K53" i="55"/>
  <c r="K50" i="55"/>
  <c r="G43" i="53" l="1"/>
  <c r="F43" i="53"/>
  <c r="E43" i="53"/>
  <c r="F42" i="53"/>
  <c r="G42" i="53"/>
  <c r="K54" i="55"/>
  <c r="K56" i="55" s="1"/>
  <c r="L50" i="55"/>
  <c r="L52" i="55"/>
  <c r="L53" i="55"/>
  <c r="L51" i="55"/>
  <c r="L54" i="55" l="1"/>
  <c r="L56" i="55" s="1"/>
  <c r="M51" i="55"/>
  <c r="M52" i="55"/>
  <c r="M50" i="55"/>
  <c r="M53" i="55"/>
  <c r="M54" i="55" l="1"/>
  <c r="M56" i="55" s="1"/>
  <c r="N53" i="55"/>
  <c r="N51" i="55"/>
  <c r="N50" i="55"/>
  <c r="N52" i="55"/>
  <c r="N54" i="55" l="1"/>
  <c r="N56" i="55" s="1"/>
  <c r="O52" i="55"/>
  <c r="O53" i="55"/>
  <c r="O50" i="55"/>
  <c r="O51" i="55"/>
  <c r="O54" i="55" l="1"/>
  <c r="O56" i="55" s="1"/>
  <c r="P53" i="55"/>
  <c r="P51" i="55"/>
  <c r="P52" i="55"/>
  <c r="P50" i="55"/>
  <c r="P54" i="55" l="1"/>
  <c r="P56" i="55" s="1"/>
  <c r="Q52" i="55"/>
  <c r="Q53" i="55"/>
  <c r="Q50" i="55"/>
  <c r="Q51" i="55"/>
  <c r="Q54" i="55" l="1"/>
  <c r="Q56" i="55" s="1"/>
  <c r="R51" i="55"/>
  <c r="S51" i="55"/>
  <c r="R50" i="55"/>
  <c r="S52" i="55"/>
  <c r="R52" i="55"/>
  <c r="S53" i="55"/>
  <c r="R53" i="55"/>
  <c r="R54" i="55" l="1"/>
  <c r="R56" i="55" s="1"/>
  <c r="S50" i="55"/>
  <c r="S54" i="55" s="1"/>
  <c r="S56" i="55" s="1"/>
</calcChain>
</file>

<file path=xl/sharedStrings.xml><?xml version="1.0" encoding="utf-8"?>
<sst xmlns="http://schemas.openxmlformats.org/spreadsheetml/2006/main" count="1671" uniqueCount="692">
  <si>
    <t>横浜市一部</t>
    <rPh sb="0" eb="3">
      <t>ヨコハマシ</t>
    </rPh>
    <rPh sb="3" eb="5">
      <t>イチブ</t>
    </rPh>
    <phoneticPr fontId="1"/>
  </si>
  <si>
    <t>川崎市一部</t>
    <rPh sb="0" eb="3">
      <t>カワサキシ</t>
    </rPh>
    <rPh sb="3" eb="5">
      <t>イチブ</t>
    </rPh>
    <phoneticPr fontId="1"/>
  </si>
  <si>
    <t>市条例指定地域</t>
    <rPh sb="0" eb="1">
      <t>シ</t>
    </rPh>
    <rPh sb="1" eb="3">
      <t>ジョウレイ</t>
    </rPh>
    <rPh sb="3" eb="5">
      <t>シテイ</t>
    </rPh>
    <rPh sb="5" eb="7">
      <t>チイキ</t>
    </rPh>
    <phoneticPr fontId="1"/>
  </si>
  <si>
    <t>平塚市全域</t>
    <rPh sb="0" eb="3">
      <t>ヒラツカシ</t>
    </rPh>
    <rPh sb="3" eb="5">
      <t>ゼンイキ</t>
    </rPh>
    <phoneticPr fontId="1"/>
  </si>
  <si>
    <t>茅ヶ崎市全域</t>
    <rPh sb="0" eb="4">
      <t>チガサキシ</t>
    </rPh>
    <rPh sb="4" eb="6">
      <t>ゼンイキ</t>
    </rPh>
    <phoneticPr fontId="1"/>
  </si>
  <si>
    <t>厚木市一部</t>
    <rPh sb="0" eb="2">
      <t>アツギ</t>
    </rPh>
    <rPh sb="2" eb="3">
      <t>シ</t>
    </rPh>
    <rPh sb="3" eb="5">
      <t>イチブ</t>
    </rPh>
    <phoneticPr fontId="1"/>
  </si>
  <si>
    <t>海老名市全域</t>
    <rPh sb="0" eb="4">
      <t>エビナシ</t>
    </rPh>
    <rPh sb="4" eb="6">
      <t>ゼンイキ</t>
    </rPh>
    <phoneticPr fontId="1"/>
  </si>
  <si>
    <t>寒川町全域</t>
    <rPh sb="0" eb="3">
      <t>サムカワマチ</t>
    </rPh>
    <rPh sb="3" eb="5">
      <t>ゼンイキ</t>
    </rPh>
    <phoneticPr fontId="1"/>
  </si>
  <si>
    <t>鎌倉市全域</t>
    <rPh sb="0" eb="3">
      <t>カマクラシ</t>
    </rPh>
    <rPh sb="3" eb="5">
      <t>ゼンイキ</t>
    </rPh>
    <phoneticPr fontId="1"/>
  </si>
  <si>
    <t>藤沢市全域</t>
    <rPh sb="0" eb="3">
      <t>フジサワシ</t>
    </rPh>
    <rPh sb="3" eb="5">
      <t>ゼンイキ</t>
    </rPh>
    <phoneticPr fontId="1"/>
  </si>
  <si>
    <t>事業所数</t>
    <rPh sb="0" eb="3">
      <t>ジギョウショ</t>
    </rPh>
    <rPh sb="3" eb="4">
      <t>スウ</t>
    </rPh>
    <phoneticPr fontId="1"/>
  </si>
  <si>
    <t>井戸数</t>
    <rPh sb="0" eb="2">
      <t>イド</t>
    </rPh>
    <rPh sb="2" eb="3">
      <t>スウ</t>
    </rPh>
    <phoneticPr fontId="1"/>
  </si>
  <si>
    <t>年間採取量</t>
    <rPh sb="0" eb="2">
      <t>ネンカン</t>
    </rPh>
    <rPh sb="2" eb="4">
      <t>サイシュ</t>
    </rPh>
    <rPh sb="4" eb="5">
      <t>リョウ</t>
    </rPh>
    <phoneticPr fontId="1"/>
  </si>
  <si>
    <t>指定地域の面積</t>
    <rPh sb="0" eb="2">
      <t>シテイ</t>
    </rPh>
    <rPh sb="2" eb="4">
      <t>チイキ</t>
    </rPh>
    <rPh sb="5" eb="7">
      <t>メンセキ</t>
    </rPh>
    <phoneticPr fontId="1"/>
  </si>
  <si>
    <t>測量延長</t>
    <rPh sb="0" eb="2">
      <t>ソクリョウ</t>
    </rPh>
    <rPh sb="2" eb="4">
      <t>エンチョウ</t>
    </rPh>
    <phoneticPr fontId="1"/>
  </si>
  <si>
    <t>調査面積</t>
    <rPh sb="0" eb="2">
      <t>チョウサ</t>
    </rPh>
    <rPh sb="2" eb="4">
      <t>メンセキ</t>
    </rPh>
    <phoneticPr fontId="1"/>
  </si>
  <si>
    <t>小　　　計</t>
    <rPh sb="0" eb="1">
      <t>ショウ</t>
    </rPh>
    <rPh sb="4" eb="5">
      <t>ケイ</t>
    </rPh>
    <phoneticPr fontId="1"/>
  </si>
  <si>
    <t>小　　　　計</t>
    <rPh sb="0" eb="1">
      <t>ショウ</t>
    </rPh>
    <rPh sb="5" eb="6">
      <t>ケイ</t>
    </rPh>
    <phoneticPr fontId="1"/>
  </si>
  <si>
    <t>県　条　例　指　定　地　域</t>
    <rPh sb="0" eb="1">
      <t>ケン</t>
    </rPh>
    <rPh sb="2" eb="3">
      <t>ジョウ</t>
    </rPh>
    <rPh sb="4" eb="5">
      <t>レイ</t>
    </rPh>
    <rPh sb="6" eb="7">
      <t>ユビ</t>
    </rPh>
    <rPh sb="8" eb="9">
      <t>サダム</t>
    </rPh>
    <rPh sb="10" eb="11">
      <t>チ</t>
    </rPh>
    <rPh sb="12" eb="13">
      <t>イキ</t>
    </rPh>
    <phoneticPr fontId="1"/>
  </si>
  <si>
    <t>小　　　　　計</t>
    <rPh sb="0" eb="1">
      <t>ショウ</t>
    </rPh>
    <rPh sb="6" eb="7">
      <t>ケイ</t>
    </rPh>
    <phoneticPr fontId="1"/>
  </si>
  <si>
    <t>京　浜　地　域</t>
    <rPh sb="0" eb="1">
      <t>キョウ</t>
    </rPh>
    <rPh sb="2" eb="3">
      <t>ハマ</t>
    </rPh>
    <rPh sb="4" eb="5">
      <t>チ</t>
    </rPh>
    <rPh sb="6" eb="7">
      <t>イキ</t>
    </rPh>
    <phoneticPr fontId="1"/>
  </si>
  <si>
    <t>県　央　・　湘　南　地　域</t>
    <rPh sb="0" eb="1">
      <t>ケン</t>
    </rPh>
    <rPh sb="2" eb="3">
      <t>ヒサシ</t>
    </rPh>
    <rPh sb="6" eb="7">
      <t>ショウ</t>
    </rPh>
    <rPh sb="8" eb="9">
      <t>ミナミ</t>
    </rPh>
    <rPh sb="10" eb="11">
      <t>チ</t>
    </rPh>
    <rPh sb="12" eb="13">
      <t>イキ</t>
    </rPh>
    <phoneticPr fontId="1"/>
  </si>
  <si>
    <t>総　　　　　　　　　　計</t>
    <rPh sb="0" eb="1">
      <t>ソウ</t>
    </rPh>
    <rPh sb="11" eb="12">
      <t>ケイ</t>
    </rPh>
    <phoneticPr fontId="1"/>
  </si>
  <si>
    <t>区　　　　　　　　　　分</t>
    <rPh sb="0" eb="1">
      <t>ク</t>
    </rPh>
    <rPh sb="11" eb="12">
      <t>ブン</t>
    </rPh>
    <phoneticPr fontId="1"/>
  </si>
  <si>
    <t>地　下　水　採　取　量　調　査</t>
    <rPh sb="0" eb="1">
      <t>チ</t>
    </rPh>
    <rPh sb="2" eb="3">
      <t>シタ</t>
    </rPh>
    <rPh sb="4" eb="5">
      <t>ミズ</t>
    </rPh>
    <rPh sb="6" eb="7">
      <t>サイ</t>
    </rPh>
    <rPh sb="8" eb="9">
      <t>トリ</t>
    </rPh>
    <rPh sb="10" eb="11">
      <t>リョウ</t>
    </rPh>
    <rPh sb="12" eb="13">
      <t>チョウ</t>
    </rPh>
    <rPh sb="14" eb="15">
      <t>サ</t>
    </rPh>
    <phoneticPr fontId="1"/>
  </si>
  <si>
    <t>全用途</t>
    <rPh sb="0" eb="1">
      <t>ゼン</t>
    </rPh>
    <rPh sb="1" eb="3">
      <t>ヨウト</t>
    </rPh>
    <phoneticPr fontId="1"/>
  </si>
  <si>
    <t>合　　　計</t>
    <rPh sb="0" eb="1">
      <t>ゴウ</t>
    </rPh>
    <rPh sb="4" eb="5">
      <t>ケイ</t>
    </rPh>
    <phoneticPr fontId="1"/>
  </si>
  <si>
    <t>小計</t>
    <rPh sb="0" eb="2">
      <t>ショウケイ</t>
    </rPh>
    <phoneticPr fontId="1"/>
  </si>
  <si>
    <t>その他</t>
    <rPh sb="2" eb="3">
      <t>タ</t>
    </rPh>
    <phoneticPr fontId="1"/>
  </si>
  <si>
    <t>農業用</t>
    <rPh sb="0" eb="3">
      <t>ノウギョウヨウ</t>
    </rPh>
    <phoneticPr fontId="1"/>
  </si>
  <si>
    <t>水道用</t>
    <rPh sb="0" eb="3">
      <t>スイドウヨウ</t>
    </rPh>
    <phoneticPr fontId="1"/>
  </si>
  <si>
    <t>工業用</t>
    <rPh sb="0" eb="3">
      <t>コウギョウヨウ</t>
    </rPh>
    <phoneticPr fontId="1"/>
  </si>
  <si>
    <t>市 条 例 指 定 地 域</t>
    <rPh sb="0" eb="1">
      <t>シ</t>
    </rPh>
    <rPh sb="2" eb="3">
      <t>ジョウ</t>
    </rPh>
    <rPh sb="4" eb="5">
      <t>レイ</t>
    </rPh>
    <rPh sb="6" eb="7">
      <t>ユビ</t>
    </rPh>
    <rPh sb="8" eb="9">
      <t>サダム</t>
    </rPh>
    <rPh sb="10" eb="11">
      <t>チ</t>
    </rPh>
    <rPh sb="12" eb="13">
      <t>イキ</t>
    </rPh>
    <phoneticPr fontId="1"/>
  </si>
  <si>
    <t>年間</t>
    <rPh sb="0" eb="2">
      <t>ネンカン</t>
    </rPh>
    <phoneticPr fontId="1"/>
  </si>
  <si>
    <t>12月</t>
  </si>
  <si>
    <t>11月</t>
  </si>
  <si>
    <t>10月</t>
  </si>
  <si>
    <t>9月</t>
  </si>
  <si>
    <t>8月</t>
  </si>
  <si>
    <t>7月</t>
  </si>
  <si>
    <t>6月</t>
  </si>
  <si>
    <t>5月</t>
  </si>
  <si>
    <t>4月</t>
  </si>
  <si>
    <t>3月</t>
  </si>
  <si>
    <t>2月</t>
  </si>
  <si>
    <t>1月</t>
    <rPh sb="1" eb="2">
      <t>ガツ</t>
    </rPh>
    <phoneticPr fontId="1"/>
  </si>
  <si>
    <t>周辺地域</t>
    <rPh sb="0" eb="2">
      <t>シュウヘン</t>
    </rPh>
    <rPh sb="2" eb="4">
      <t>チイキ</t>
    </rPh>
    <phoneticPr fontId="1"/>
  </si>
  <si>
    <t>指定地域</t>
    <rPh sb="0" eb="2">
      <t>シテイ</t>
    </rPh>
    <rPh sb="2" eb="4">
      <t>チイキ</t>
    </rPh>
    <phoneticPr fontId="1"/>
  </si>
  <si>
    <t>県　　条　　例</t>
    <rPh sb="0" eb="1">
      <t>ケン</t>
    </rPh>
    <rPh sb="3" eb="4">
      <t>ジョウ</t>
    </rPh>
    <rPh sb="6" eb="7">
      <t>レイ</t>
    </rPh>
    <phoneticPr fontId="1"/>
  </si>
  <si>
    <t>市条例</t>
    <rPh sb="0" eb="1">
      <t>シ</t>
    </rPh>
    <rPh sb="1" eb="3">
      <t>ジョウレイ</t>
    </rPh>
    <phoneticPr fontId="1"/>
  </si>
  <si>
    <t>工業用水法</t>
    <rPh sb="0" eb="2">
      <t>コウギョウ</t>
    </rPh>
    <rPh sb="2" eb="4">
      <t>ヨウスイ</t>
    </rPh>
    <rPh sb="4" eb="5">
      <t>ホウ</t>
    </rPh>
    <phoneticPr fontId="1"/>
  </si>
  <si>
    <t>県条例</t>
    <rPh sb="0" eb="1">
      <t>ケン</t>
    </rPh>
    <rPh sb="1" eb="3">
      <t>ジョウレイ</t>
    </rPh>
    <phoneticPr fontId="1"/>
  </si>
  <si>
    <t>合計</t>
    <rPh sb="0" eb="2">
      <t>ゴウケイ</t>
    </rPh>
    <phoneticPr fontId="1"/>
  </si>
  <si>
    <t>藤沢市</t>
    <rPh sb="0" eb="3">
      <t>フジサワシ</t>
    </rPh>
    <phoneticPr fontId="1"/>
  </si>
  <si>
    <t>鎌倉市</t>
    <rPh sb="0" eb="3">
      <t>カマクラシ</t>
    </rPh>
    <phoneticPr fontId="1"/>
  </si>
  <si>
    <t>寒川町</t>
    <rPh sb="0" eb="3">
      <t>サムカワマチ</t>
    </rPh>
    <phoneticPr fontId="1"/>
  </si>
  <si>
    <t>海老名市</t>
    <rPh sb="0" eb="4">
      <t>エビナシ</t>
    </rPh>
    <phoneticPr fontId="1"/>
  </si>
  <si>
    <t>厚　　木　　市</t>
    <rPh sb="0" eb="1">
      <t>アツシ</t>
    </rPh>
    <rPh sb="3" eb="4">
      <t>キ</t>
    </rPh>
    <rPh sb="6" eb="7">
      <t>シ</t>
    </rPh>
    <phoneticPr fontId="1"/>
  </si>
  <si>
    <t>茅ヶ崎市</t>
    <rPh sb="0" eb="4">
      <t>チガサキシ</t>
    </rPh>
    <phoneticPr fontId="1"/>
  </si>
  <si>
    <t>平塚市</t>
    <rPh sb="0" eb="3">
      <t>ヒラツカシ</t>
    </rPh>
    <phoneticPr fontId="1"/>
  </si>
  <si>
    <t>川　　崎　　市</t>
    <rPh sb="0" eb="1">
      <t>カワ</t>
    </rPh>
    <rPh sb="3" eb="4">
      <t>ザキ</t>
    </rPh>
    <rPh sb="6" eb="7">
      <t>シ</t>
    </rPh>
    <phoneticPr fontId="1"/>
  </si>
  <si>
    <t>横　　浜　　市</t>
    <rPh sb="0" eb="1">
      <t>ヨコ</t>
    </rPh>
    <rPh sb="3" eb="4">
      <t>ハマ</t>
    </rPh>
    <rPh sb="6" eb="7">
      <t>シ</t>
    </rPh>
    <phoneticPr fontId="1"/>
  </si>
  <si>
    <t>区分</t>
    <rPh sb="0" eb="2">
      <t>クブン</t>
    </rPh>
    <phoneticPr fontId="1"/>
  </si>
  <si>
    <t>藤沢</t>
    <rPh sb="0" eb="2">
      <t>フジサワ</t>
    </rPh>
    <phoneticPr fontId="1"/>
  </si>
  <si>
    <t>江の島</t>
    <rPh sb="0" eb="1">
      <t>エ</t>
    </rPh>
    <rPh sb="2" eb="3">
      <t>シマ</t>
    </rPh>
    <phoneticPr fontId="1"/>
  </si>
  <si>
    <t>藤　沢　市</t>
    <rPh sb="0" eb="1">
      <t>フジ</t>
    </rPh>
    <rPh sb="2" eb="3">
      <t>サワ</t>
    </rPh>
    <rPh sb="4" eb="5">
      <t>シ</t>
    </rPh>
    <phoneticPr fontId="1"/>
  </si>
  <si>
    <t>№7</t>
    <phoneticPr fontId="1"/>
  </si>
  <si>
    <t>大船</t>
    <rPh sb="0" eb="2">
      <t>オオフナ</t>
    </rPh>
    <phoneticPr fontId="1"/>
  </si>
  <si>
    <t>鎌　倉　市</t>
    <rPh sb="0" eb="1">
      <t>カマ</t>
    </rPh>
    <rPh sb="2" eb="3">
      <t>クラ</t>
    </rPh>
    <rPh sb="4" eb="5">
      <t>シ</t>
    </rPh>
    <phoneticPr fontId="1"/>
  </si>
  <si>
    <t>№下9　S48～</t>
    <rPh sb="1" eb="2">
      <t>シモ</t>
    </rPh>
    <phoneticPr fontId="1"/>
  </si>
  <si>
    <t>№下3　H23</t>
    <rPh sb="1" eb="2">
      <t>シモ</t>
    </rPh>
    <phoneticPr fontId="1"/>
  </si>
  <si>
    <t>一之宮</t>
    <rPh sb="0" eb="3">
      <t>イチノミヤ</t>
    </rPh>
    <phoneticPr fontId="1"/>
  </si>
  <si>
    <t>倉見</t>
    <rPh sb="0" eb="2">
      <t>クラミ</t>
    </rPh>
    <phoneticPr fontId="1"/>
  </si>
  <si>
    <t>寒　川　町</t>
    <rPh sb="0" eb="1">
      <t>カン</t>
    </rPh>
    <rPh sb="2" eb="3">
      <t>カワ</t>
    </rPh>
    <rPh sb="4" eb="5">
      <t>マチ</t>
    </rPh>
    <phoneticPr fontId="1"/>
  </si>
  <si>
    <t>№8</t>
    <phoneticPr fontId="1"/>
  </si>
  <si>
    <t>№6</t>
    <phoneticPr fontId="1"/>
  </si>
  <si>
    <t>№21</t>
    <phoneticPr fontId="1"/>
  </si>
  <si>
    <t>社家</t>
    <rPh sb="0" eb="2">
      <t>シャケ</t>
    </rPh>
    <phoneticPr fontId="1"/>
  </si>
  <si>
    <t>海 老 名 市</t>
    <rPh sb="0" eb="1">
      <t>ウミ</t>
    </rPh>
    <rPh sb="2" eb="3">
      <t>ロウ</t>
    </rPh>
    <rPh sb="4" eb="5">
      <t>ナ</t>
    </rPh>
    <rPh sb="6" eb="7">
      <t>シ</t>
    </rPh>
    <phoneticPr fontId="1"/>
  </si>
  <si>
    <t>№29</t>
    <phoneticPr fontId="1"/>
  </si>
  <si>
    <t>№5</t>
    <phoneticPr fontId="1"/>
  </si>
  <si>
    <t>酒井</t>
    <rPh sb="0" eb="2">
      <t>サカイ</t>
    </rPh>
    <phoneticPr fontId="1"/>
  </si>
  <si>
    <t>旭町1丁目</t>
    <rPh sb="0" eb="2">
      <t>アサヒチョウ</t>
    </rPh>
    <rPh sb="3" eb="5">
      <t>チョウメ</t>
    </rPh>
    <phoneticPr fontId="1"/>
  </si>
  <si>
    <t>厚　木　市</t>
    <rPh sb="0" eb="1">
      <t>アツシ</t>
    </rPh>
    <rPh sb="2" eb="3">
      <t>キ</t>
    </rPh>
    <rPh sb="4" eb="5">
      <t>シ</t>
    </rPh>
    <phoneticPr fontId="1"/>
  </si>
  <si>
    <t>№20</t>
    <phoneticPr fontId="1"/>
  </si>
  <si>
    <t>№2</t>
    <phoneticPr fontId="1"/>
  </si>
  <si>
    <t>№30</t>
    <phoneticPr fontId="1"/>
  </si>
  <si>
    <t>堤</t>
    <rPh sb="0" eb="1">
      <t>ツツミ</t>
    </rPh>
    <phoneticPr fontId="1"/>
  </si>
  <si>
    <t>茅 ヶ 崎 市</t>
    <rPh sb="0" eb="1">
      <t>チガヤ</t>
    </rPh>
    <rPh sb="4" eb="5">
      <t>ザキ</t>
    </rPh>
    <rPh sb="6" eb="7">
      <t>シ</t>
    </rPh>
    <phoneticPr fontId="1"/>
  </si>
  <si>
    <t>№26</t>
    <phoneticPr fontId="1"/>
  </si>
  <si>
    <t>№15</t>
    <phoneticPr fontId="1"/>
  </si>
  <si>
    <t>岡崎</t>
    <rPh sb="0" eb="2">
      <t>オカザキ</t>
    </rPh>
    <phoneticPr fontId="1"/>
  </si>
  <si>
    <t>南金目</t>
    <rPh sb="0" eb="3">
      <t>ミナミカナメ</t>
    </rPh>
    <phoneticPr fontId="1"/>
  </si>
  <si>
    <t>平　塚　市</t>
    <rPh sb="0" eb="1">
      <t>ヒラ</t>
    </rPh>
    <rPh sb="2" eb="3">
      <t>ツカ</t>
    </rPh>
    <rPh sb="4" eb="5">
      <t>シ</t>
    </rPh>
    <phoneticPr fontId="1"/>
  </si>
  <si>
    <t>№432</t>
    <phoneticPr fontId="1"/>
  </si>
  <si>
    <t>№247B</t>
    <phoneticPr fontId="1"/>
  </si>
  <si>
    <t>№148B</t>
    <phoneticPr fontId="1"/>
  </si>
  <si>
    <t>川崎区浮島町</t>
    <rPh sb="0" eb="3">
      <t>カワサキク</t>
    </rPh>
    <rPh sb="3" eb="5">
      <t>ウキシマ</t>
    </rPh>
    <rPh sb="5" eb="6">
      <t>チョウ</t>
    </rPh>
    <phoneticPr fontId="1"/>
  </si>
  <si>
    <t>川　崎　市</t>
    <rPh sb="0" eb="1">
      <t>カワ</t>
    </rPh>
    <rPh sb="2" eb="3">
      <t>ザキ</t>
    </rPh>
    <rPh sb="4" eb="5">
      <t>シ</t>
    </rPh>
    <phoneticPr fontId="1"/>
  </si>
  <si>
    <t>№T-53</t>
    <phoneticPr fontId="1"/>
  </si>
  <si>
    <t>№M-17</t>
    <phoneticPr fontId="1"/>
  </si>
  <si>
    <t>港北区篠原町</t>
    <rPh sb="0" eb="3">
      <t>コウホクク</t>
    </rPh>
    <rPh sb="3" eb="6">
      <t>シノハラチョウ</t>
    </rPh>
    <phoneticPr fontId="1"/>
  </si>
  <si>
    <t>横　浜　市</t>
    <rPh sb="0" eb="1">
      <t>ヨコ</t>
    </rPh>
    <rPh sb="2" eb="3">
      <t>ハマ</t>
    </rPh>
    <rPh sb="4" eb="5">
      <t>シ</t>
    </rPh>
    <phoneticPr fontId="1"/>
  </si>
  <si>
    <t>区　分</t>
    <rPh sb="0" eb="1">
      <t>ク</t>
    </rPh>
    <rPh sb="2" eb="3">
      <t>ブン</t>
    </rPh>
    <phoneticPr fontId="1"/>
  </si>
  <si>
    <t>川崎市川崎区浮島町</t>
    <rPh sb="0" eb="3">
      <t>カワサキシ</t>
    </rPh>
    <rPh sb="3" eb="6">
      <t>カワサキク</t>
    </rPh>
    <rPh sb="6" eb="8">
      <t>ウキシマ</t>
    </rPh>
    <rPh sb="8" eb="9">
      <t>チョウ</t>
    </rPh>
    <phoneticPr fontId="1"/>
  </si>
  <si>
    <t>厚木市中町</t>
    <rPh sb="0" eb="2">
      <t>アツギ</t>
    </rPh>
    <rPh sb="2" eb="3">
      <t>シ</t>
    </rPh>
    <rPh sb="3" eb="5">
      <t>ナカマチ</t>
    </rPh>
    <phoneticPr fontId="1"/>
  </si>
  <si>
    <t>水 準 点 所 在 地</t>
    <rPh sb="0" eb="1">
      <t>ミズ</t>
    </rPh>
    <rPh sb="2" eb="3">
      <t>ジュン</t>
    </rPh>
    <rPh sb="4" eb="5">
      <t>テン</t>
    </rPh>
    <rPh sb="6" eb="7">
      <t>ショ</t>
    </rPh>
    <rPh sb="8" eb="9">
      <t>ザイ</t>
    </rPh>
    <rPh sb="10" eb="11">
      <t>チ</t>
    </rPh>
    <phoneticPr fontId="1"/>
  </si>
  <si>
    <t>注1　有効水準点とは、前年の調査結果との比較が可能な水準点をいう。</t>
    <rPh sb="0" eb="1">
      <t>チュウ</t>
    </rPh>
    <rPh sb="3" eb="5">
      <t>ユウコウ</t>
    </rPh>
    <rPh sb="5" eb="7">
      <t>スイジュン</t>
    </rPh>
    <rPh sb="7" eb="8">
      <t>テン</t>
    </rPh>
    <rPh sb="11" eb="13">
      <t>ゼンネン</t>
    </rPh>
    <rPh sb="14" eb="16">
      <t>チョウサ</t>
    </rPh>
    <rPh sb="16" eb="18">
      <t>ケッカ</t>
    </rPh>
    <rPh sb="20" eb="22">
      <t>ヒカク</t>
    </rPh>
    <rPh sb="23" eb="25">
      <t>カノウ</t>
    </rPh>
    <rPh sb="26" eb="29">
      <t>スイジュンテン</t>
    </rPh>
    <phoneticPr fontId="1"/>
  </si>
  <si>
    <t>総　　　　　計</t>
    <rPh sb="0" eb="1">
      <t>ソウ</t>
    </rPh>
    <rPh sb="6" eb="7">
      <t>ケイ</t>
    </rPh>
    <phoneticPr fontId="1"/>
  </si>
  <si>
    <t>欠測</t>
    <rPh sb="0" eb="1">
      <t>ケツ</t>
    </rPh>
    <rPh sb="1" eb="2">
      <t>ソク</t>
    </rPh>
    <phoneticPr fontId="1"/>
  </si>
  <si>
    <t>県条例対象地域</t>
    <rPh sb="0" eb="1">
      <t>ケン</t>
    </rPh>
    <rPh sb="1" eb="3">
      <t>ジョウレイ</t>
    </rPh>
    <rPh sb="3" eb="5">
      <t>タイショウ</t>
    </rPh>
    <rPh sb="5" eb="7">
      <t>チイキ</t>
    </rPh>
    <phoneticPr fontId="1"/>
  </si>
  <si>
    <t>市条例対象地域</t>
    <rPh sb="0" eb="1">
      <t>シ</t>
    </rPh>
    <rPh sb="1" eb="3">
      <t>ジョウレイ</t>
    </rPh>
    <rPh sb="3" eb="5">
      <t>タイショウ</t>
    </rPh>
    <rPh sb="5" eb="7">
      <t>チイキ</t>
    </rPh>
    <phoneticPr fontId="1"/>
  </si>
  <si>
    <t>1㎝未満</t>
    <rPh sb="2" eb="4">
      <t>ミマン</t>
    </rPh>
    <phoneticPr fontId="1"/>
  </si>
  <si>
    <t>計</t>
    <rPh sb="0" eb="1">
      <t>ケイ</t>
    </rPh>
    <phoneticPr fontId="1"/>
  </si>
  <si>
    <t>2㎝以上</t>
    <rPh sb="2" eb="4">
      <t>イジョウ</t>
    </rPh>
    <phoneticPr fontId="1"/>
  </si>
  <si>
    <t>隆　起　水　準　点　数</t>
    <rPh sb="0" eb="1">
      <t>タカシ</t>
    </rPh>
    <rPh sb="2" eb="3">
      <t>ハジメ</t>
    </rPh>
    <rPh sb="4" eb="5">
      <t>ミズ</t>
    </rPh>
    <rPh sb="6" eb="7">
      <t>ジュン</t>
    </rPh>
    <rPh sb="8" eb="9">
      <t>テン</t>
    </rPh>
    <rPh sb="10" eb="11">
      <t>スウ</t>
    </rPh>
    <phoneticPr fontId="1"/>
  </si>
  <si>
    <t>不動水準点数</t>
    <rPh sb="0" eb="2">
      <t>フドウ</t>
    </rPh>
    <rPh sb="2" eb="4">
      <t>スイジュン</t>
    </rPh>
    <rPh sb="4" eb="6">
      <t>テンスウ</t>
    </rPh>
    <phoneticPr fontId="1"/>
  </si>
  <si>
    <t>沈　　下　　水　　準　　点　　数</t>
    <rPh sb="0" eb="1">
      <t>チン</t>
    </rPh>
    <rPh sb="3" eb="4">
      <t>シタ</t>
    </rPh>
    <rPh sb="6" eb="7">
      <t>ミズ</t>
    </rPh>
    <rPh sb="9" eb="10">
      <t>ジュン</t>
    </rPh>
    <rPh sb="12" eb="13">
      <t>テン</t>
    </rPh>
    <rPh sb="15" eb="16">
      <t>スウ</t>
    </rPh>
    <phoneticPr fontId="1"/>
  </si>
  <si>
    <t>有効水準点数</t>
    <rPh sb="0" eb="2">
      <t>ユウコウ</t>
    </rPh>
    <rPh sb="2" eb="4">
      <t>スイジュン</t>
    </rPh>
    <rPh sb="4" eb="6">
      <t>テンスウ</t>
    </rPh>
    <phoneticPr fontId="1"/>
  </si>
  <si>
    <t>調査水準点数　　</t>
    <rPh sb="0" eb="2">
      <t>チョウサ</t>
    </rPh>
    <rPh sb="2" eb="4">
      <t>スイジュン</t>
    </rPh>
    <rPh sb="4" eb="6">
      <t>テンスウ</t>
    </rPh>
    <phoneticPr fontId="1"/>
  </si>
  <si>
    <t>区　　　分</t>
    <rPh sb="0" eb="1">
      <t>ク</t>
    </rPh>
    <rPh sb="4" eb="5">
      <t>ブン</t>
    </rPh>
    <phoneticPr fontId="1"/>
  </si>
  <si>
    <t>周　辺　地　域</t>
    <rPh sb="0" eb="1">
      <t>シュウ</t>
    </rPh>
    <rPh sb="2" eb="3">
      <t>ヘン</t>
    </rPh>
    <rPh sb="4" eb="5">
      <t>チ</t>
    </rPh>
    <rPh sb="6" eb="7">
      <t>イキ</t>
    </rPh>
    <phoneticPr fontId="1"/>
  </si>
  <si>
    <t>指　定　地　域</t>
    <rPh sb="0" eb="1">
      <t>ユビ</t>
    </rPh>
    <rPh sb="2" eb="3">
      <t>サダム</t>
    </rPh>
    <rPh sb="4" eb="5">
      <t>チ</t>
    </rPh>
    <rPh sb="6" eb="7">
      <t>イキ</t>
    </rPh>
    <phoneticPr fontId="1"/>
  </si>
  <si>
    <t>隆　起　面　積　（㎢）</t>
    <rPh sb="0" eb="1">
      <t>タカシ</t>
    </rPh>
    <rPh sb="2" eb="3">
      <t>ハジメ</t>
    </rPh>
    <rPh sb="4" eb="5">
      <t>メン</t>
    </rPh>
    <rPh sb="6" eb="7">
      <t>セキ</t>
    </rPh>
    <phoneticPr fontId="1"/>
  </si>
  <si>
    <t>沈　　下　　面　　積　　（㎢）</t>
    <rPh sb="0" eb="1">
      <t>チン</t>
    </rPh>
    <rPh sb="3" eb="4">
      <t>シタ</t>
    </rPh>
    <rPh sb="6" eb="7">
      <t>メン</t>
    </rPh>
    <rPh sb="9" eb="10">
      <t>セキ</t>
    </rPh>
    <phoneticPr fontId="1"/>
  </si>
  <si>
    <t>区　　　　　分</t>
    <rPh sb="0" eb="1">
      <t>ク</t>
    </rPh>
    <rPh sb="6" eb="7">
      <t>ブン</t>
    </rPh>
    <phoneticPr fontId="1"/>
  </si>
  <si>
    <t>最　大　沈　下　量　㎝</t>
    <rPh sb="0" eb="1">
      <t>サイ</t>
    </rPh>
    <rPh sb="2" eb="3">
      <t>ダイ</t>
    </rPh>
    <rPh sb="4" eb="5">
      <t>チン</t>
    </rPh>
    <rPh sb="6" eb="7">
      <t>シタ</t>
    </rPh>
    <rPh sb="8" eb="9">
      <t>リョウ</t>
    </rPh>
    <phoneticPr fontId="1"/>
  </si>
  <si>
    <t>1㎝以上沈下面積　　㎢</t>
    <rPh sb="2" eb="4">
      <t>イジョウ</t>
    </rPh>
    <rPh sb="4" eb="6">
      <t>チンカ</t>
    </rPh>
    <rPh sb="6" eb="8">
      <t>メンセキ</t>
    </rPh>
    <phoneticPr fontId="1"/>
  </si>
  <si>
    <t>川崎市</t>
    <rPh sb="0" eb="3">
      <t>カワサキシ</t>
    </rPh>
    <phoneticPr fontId="1"/>
  </si>
  <si>
    <t>横浜市</t>
    <rPh sb="0" eb="3">
      <t>ヨコハマシ</t>
    </rPh>
    <phoneticPr fontId="1"/>
  </si>
  <si>
    <t>川崎市川崎区水江町</t>
    <rPh sb="0" eb="3">
      <t>カワサキシ</t>
    </rPh>
    <rPh sb="3" eb="6">
      <t>カワサキク</t>
    </rPh>
    <rPh sb="6" eb="8">
      <t>ミズエ</t>
    </rPh>
    <rPh sb="8" eb="9">
      <t>チョウ</t>
    </rPh>
    <phoneticPr fontId="1"/>
  </si>
  <si>
    <t>川崎市川崎区東扇島</t>
    <rPh sb="0" eb="3">
      <t>カワサキシ</t>
    </rPh>
    <rPh sb="3" eb="6">
      <t>カワサキク</t>
    </rPh>
    <rPh sb="6" eb="7">
      <t>ヒガシ</t>
    </rPh>
    <rPh sb="7" eb="9">
      <t>オウギシマ</t>
    </rPh>
    <phoneticPr fontId="1"/>
  </si>
  <si>
    <t>川崎市多摩区生田一丁目</t>
    <rPh sb="0" eb="3">
      <t>カワサキシ</t>
    </rPh>
    <rPh sb="3" eb="6">
      <t>タマク</t>
    </rPh>
    <rPh sb="6" eb="8">
      <t>イクタ</t>
    </rPh>
    <rPh sb="8" eb="11">
      <t>イッチョウメ</t>
    </rPh>
    <phoneticPr fontId="1"/>
  </si>
  <si>
    <t>横浜市栄区笠間四丁目</t>
    <rPh sb="0" eb="3">
      <t>ヨコハマシ</t>
    </rPh>
    <rPh sb="3" eb="5">
      <t>サカエク</t>
    </rPh>
    <rPh sb="5" eb="7">
      <t>カサマ</t>
    </rPh>
    <rPh sb="7" eb="10">
      <t>ヨンチョウメ</t>
    </rPh>
    <phoneticPr fontId="1"/>
  </si>
  <si>
    <t>横浜市栄区金井町</t>
    <rPh sb="0" eb="3">
      <t>ヨコハマシ</t>
    </rPh>
    <rPh sb="3" eb="5">
      <t>サカエク</t>
    </rPh>
    <rPh sb="5" eb="8">
      <t>カナイチョウ</t>
    </rPh>
    <phoneticPr fontId="1"/>
  </si>
  <si>
    <t>№T-37</t>
    <phoneticPr fontId="1"/>
  </si>
  <si>
    <t>№T-49</t>
    <phoneticPr fontId="1"/>
  </si>
  <si>
    <t>横浜市中区扇町1丁目</t>
    <rPh sb="0" eb="3">
      <t>ヨコハマシ</t>
    </rPh>
    <rPh sb="3" eb="5">
      <t>ナカク</t>
    </rPh>
    <rPh sb="5" eb="7">
      <t>オオギチョウ</t>
    </rPh>
    <rPh sb="8" eb="10">
      <t>チョウメ</t>
    </rPh>
    <phoneticPr fontId="1"/>
  </si>
  <si>
    <t>№336</t>
    <phoneticPr fontId="1"/>
  </si>
  <si>
    <t>横浜市中区石川町</t>
    <rPh sb="0" eb="3">
      <t>ヨコハマシ</t>
    </rPh>
    <rPh sb="3" eb="5">
      <t>ナカク</t>
    </rPh>
    <rPh sb="5" eb="7">
      <t>イシカワ</t>
    </rPh>
    <rPh sb="7" eb="8">
      <t>チョウ</t>
    </rPh>
    <phoneticPr fontId="1"/>
  </si>
  <si>
    <t>№318</t>
    <phoneticPr fontId="1"/>
  </si>
  <si>
    <t>横浜市栄区桂町</t>
    <rPh sb="0" eb="3">
      <t>ヨコハマシ</t>
    </rPh>
    <rPh sb="3" eb="5">
      <t>サカエク</t>
    </rPh>
    <rPh sb="5" eb="6">
      <t>カツラ</t>
    </rPh>
    <rPh sb="6" eb="7">
      <t>チョウ</t>
    </rPh>
    <phoneticPr fontId="1"/>
  </si>
  <si>
    <t>№T-63</t>
    <phoneticPr fontId="1"/>
  </si>
  <si>
    <t>横浜市神奈川区大野町</t>
    <rPh sb="0" eb="3">
      <t>ヨコハマシ</t>
    </rPh>
    <rPh sb="3" eb="6">
      <t>カナガワ</t>
    </rPh>
    <rPh sb="6" eb="7">
      <t>ク</t>
    </rPh>
    <rPh sb="7" eb="10">
      <t>オオノチョウ</t>
    </rPh>
    <phoneticPr fontId="1"/>
  </si>
  <si>
    <t>№121</t>
    <phoneticPr fontId="1"/>
  </si>
  <si>
    <t>横浜市鶴見区馬場</t>
    <rPh sb="0" eb="3">
      <t>ヨコハマシ</t>
    </rPh>
    <rPh sb="3" eb="6">
      <t>ツルミク</t>
    </rPh>
    <rPh sb="6" eb="8">
      <t>ババ</t>
    </rPh>
    <phoneticPr fontId="1"/>
  </si>
  <si>
    <t>№49</t>
    <phoneticPr fontId="1"/>
  </si>
  <si>
    <t>平塚市片岡</t>
    <rPh sb="0" eb="3">
      <t>ヒラツカシ</t>
    </rPh>
    <rPh sb="3" eb="5">
      <t>カタオカ</t>
    </rPh>
    <phoneticPr fontId="1"/>
  </si>
  <si>
    <t>№130</t>
    <phoneticPr fontId="1"/>
  </si>
  <si>
    <t>厚木市旭町</t>
    <rPh sb="0" eb="2">
      <t>アツギ</t>
    </rPh>
    <rPh sb="2" eb="3">
      <t>シ</t>
    </rPh>
    <rPh sb="3" eb="5">
      <t>アサヒチョウ</t>
    </rPh>
    <phoneticPr fontId="1"/>
  </si>
  <si>
    <t>№1</t>
    <phoneticPr fontId="1"/>
  </si>
  <si>
    <t>川崎市幸区南幸町</t>
    <rPh sb="0" eb="3">
      <t>カワサキシ</t>
    </rPh>
    <rPh sb="3" eb="5">
      <t>サイワイク</t>
    </rPh>
    <rPh sb="5" eb="6">
      <t>ミナミ</t>
    </rPh>
    <rPh sb="6" eb="8">
      <t>サイワイチョウ</t>
    </rPh>
    <phoneticPr fontId="1"/>
  </si>
  <si>
    <t>№43</t>
    <phoneticPr fontId="1"/>
  </si>
  <si>
    <t>平塚市河内</t>
    <rPh sb="0" eb="3">
      <t>ヒラツカシ</t>
    </rPh>
    <rPh sb="3" eb="5">
      <t>カワチ</t>
    </rPh>
    <phoneticPr fontId="1"/>
  </si>
  <si>
    <t>№79</t>
    <phoneticPr fontId="1"/>
  </si>
  <si>
    <t>横浜市緑区白山町</t>
    <rPh sb="0" eb="3">
      <t>ヨコハマシ</t>
    </rPh>
    <rPh sb="3" eb="5">
      <t>ミドリク</t>
    </rPh>
    <rPh sb="5" eb="7">
      <t>シロヤマ</t>
    </rPh>
    <rPh sb="7" eb="8">
      <t>チョウ</t>
    </rPh>
    <phoneticPr fontId="1"/>
  </si>
  <si>
    <t>№M-22</t>
    <phoneticPr fontId="1"/>
  </si>
  <si>
    <t>№257</t>
    <phoneticPr fontId="1"/>
  </si>
  <si>
    <t>№13</t>
    <phoneticPr fontId="1"/>
  </si>
  <si>
    <t>横浜市神奈川区西寺尾</t>
    <rPh sb="0" eb="3">
      <t>ヨコハマシ</t>
    </rPh>
    <rPh sb="3" eb="6">
      <t>カナガワ</t>
    </rPh>
    <rPh sb="6" eb="7">
      <t>ク</t>
    </rPh>
    <rPh sb="7" eb="10">
      <t>ニシテラオ</t>
    </rPh>
    <phoneticPr fontId="1"/>
  </si>
  <si>
    <t>№140</t>
    <phoneticPr fontId="1"/>
  </si>
  <si>
    <t>№258</t>
    <phoneticPr fontId="1"/>
  </si>
  <si>
    <t>横浜市鶴見区市場下町</t>
    <rPh sb="0" eb="3">
      <t>ヨコハマシ</t>
    </rPh>
    <rPh sb="3" eb="6">
      <t>ツルミク</t>
    </rPh>
    <rPh sb="6" eb="8">
      <t>イチバ</t>
    </rPh>
    <rPh sb="8" eb="9">
      <t>シタ</t>
    </rPh>
    <rPh sb="9" eb="10">
      <t>チョウ</t>
    </rPh>
    <phoneticPr fontId="1"/>
  </si>
  <si>
    <t>№34</t>
    <phoneticPr fontId="1"/>
  </si>
  <si>
    <t>横浜市港北区篠原町</t>
    <rPh sb="0" eb="3">
      <t>ヨコハマシ</t>
    </rPh>
    <rPh sb="3" eb="6">
      <t>コウホクク</t>
    </rPh>
    <rPh sb="6" eb="9">
      <t>シノハラチョウ</t>
    </rPh>
    <phoneticPr fontId="1"/>
  </si>
  <si>
    <t>№982</t>
    <phoneticPr fontId="1"/>
  </si>
  <si>
    <t>№978</t>
    <phoneticPr fontId="1"/>
  </si>
  <si>
    <t>横浜市戸塚区上矢部町</t>
    <rPh sb="0" eb="3">
      <t>ヨコハマシ</t>
    </rPh>
    <rPh sb="3" eb="6">
      <t>トツカク</t>
    </rPh>
    <rPh sb="6" eb="9">
      <t>カミヤベ</t>
    </rPh>
    <rPh sb="9" eb="10">
      <t>チョウ</t>
    </rPh>
    <phoneticPr fontId="1"/>
  </si>
  <si>
    <t>№T-14</t>
    <phoneticPr fontId="1"/>
  </si>
  <si>
    <t>横浜市戸塚区上倉田町</t>
    <rPh sb="0" eb="3">
      <t>ヨコハマシ</t>
    </rPh>
    <rPh sb="3" eb="6">
      <t>トツカク</t>
    </rPh>
    <rPh sb="6" eb="7">
      <t>カミ</t>
    </rPh>
    <rPh sb="7" eb="9">
      <t>クラタ</t>
    </rPh>
    <rPh sb="9" eb="10">
      <t>チョウ</t>
    </rPh>
    <phoneticPr fontId="1"/>
  </si>
  <si>
    <t>№T-23</t>
    <phoneticPr fontId="1"/>
  </si>
  <si>
    <t>№261</t>
    <phoneticPr fontId="1"/>
  </si>
  <si>
    <t>横浜市港北区勝田町</t>
    <rPh sb="0" eb="3">
      <t>ヨコハマシ</t>
    </rPh>
    <rPh sb="3" eb="6">
      <t>コウホクク</t>
    </rPh>
    <rPh sb="6" eb="9">
      <t>カツタチョウ</t>
    </rPh>
    <phoneticPr fontId="1"/>
  </si>
  <si>
    <t>№967</t>
    <phoneticPr fontId="1"/>
  </si>
  <si>
    <t>横浜市戸塚区金井町</t>
    <rPh sb="0" eb="3">
      <t>ヨコハマシ</t>
    </rPh>
    <rPh sb="3" eb="6">
      <t>トツカク</t>
    </rPh>
    <rPh sb="6" eb="9">
      <t>カナイチョウ</t>
    </rPh>
    <phoneticPr fontId="1"/>
  </si>
  <si>
    <t>横浜市西区岡野</t>
    <rPh sb="0" eb="3">
      <t>ヨコハマシ</t>
    </rPh>
    <rPh sb="3" eb="5">
      <t>ニシク</t>
    </rPh>
    <rPh sb="5" eb="7">
      <t>オカノ</t>
    </rPh>
    <phoneticPr fontId="1"/>
  </si>
  <si>
    <t>№206</t>
    <phoneticPr fontId="1"/>
  </si>
  <si>
    <t>横浜市西区平沼</t>
    <rPh sb="0" eb="3">
      <t>ヨコハマシ</t>
    </rPh>
    <rPh sb="3" eb="5">
      <t>ニシク</t>
    </rPh>
    <rPh sb="5" eb="7">
      <t>ヒラヌマ</t>
    </rPh>
    <phoneticPr fontId="1"/>
  </si>
  <si>
    <t>№227</t>
    <phoneticPr fontId="1"/>
  </si>
  <si>
    <t>水準点№</t>
    <rPh sb="0" eb="2">
      <t>スイジュン</t>
    </rPh>
    <rPh sb="2" eb="3">
      <t>テン</t>
    </rPh>
    <phoneticPr fontId="1"/>
  </si>
  <si>
    <t>沈 下 面 積 （㎢）</t>
    <rPh sb="0" eb="1">
      <t>チン</t>
    </rPh>
    <rPh sb="2" eb="3">
      <t>シタ</t>
    </rPh>
    <rPh sb="4" eb="5">
      <t>メン</t>
    </rPh>
    <rPh sb="6" eb="7">
      <t>セキ</t>
    </rPh>
    <phoneticPr fontId="1"/>
  </si>
  <si>
    <t>沈 下 水 準 点 数</t>
    <rPh sb="0" eb="1">
      <t>チン</t>
    </rPh>
    <rPh sb="2" eb="3">
      <t>シタ</t>
    </rPh>
    <rPh sb="4" eb="5">
      <t>ミズ</t>
    </rPh>
    <rPh sb="6" eb="7">
      <t>ジュン</t>
    </rPh>
    <rPh sb="8" eb="9">
      <t>テン</t>
    </rPh>
    <rPh sb="10" eb="11">
      <t>スウ</t>
    </rPh>
    <phoneticPr fontId="1"/>
  </si>
  <si>
    <t>最　大　沈　下　地　点</t>
    <rPh sb="0" eb="1">
      <t>サイ</t>
    </rPh>
    <rPh sb="2" eb="3">
      <t>ダイ</t>
    </rPh>
    <rPh sb="4" eb="5">
      <t>チン</t>
    </rPh>
    <rPh sb="6" eb="7">
      <t>シタ</t>
    </rPh>
    <rPh sb="8" eb="9">
      <t>チ</t>
    </rPh>
    <rPh sb="10" eb="11">
      <t>テン</t>
    </rPh>
    <phoneticPr fontId="1"/>
  </si>
  <si>
    <t>沈　　下　　状　　況</t>
    <rPh sb="0" eb="1">
      <t>チン</t>
    </rPh>
    <rPh sb="3" eb="4">
      <t>シタ</t>
    </rPh>
    <rPh sb="6" eb="7">
      <t>ジョウ</t>
    </rPh>
    <rPh sb="9" eb="10">
      <t>キョウ</t>
    </rPh>
    <phoneticPr fontId="1"/>
  </si>
  <si>
    <t>区分</t>
    <rPh sb="0" eb="1">
      <t>ク</t>
    </rPh>
    <rPh sb="1" eb="2">
      <t>ブン</t>
    </rPh>
    <phoneticPr fontId="1"/>
  </si>
  <si>
    <t>№10</t>
    <phoneticPr fontId="1"/>
  </si>
  <si>
    <t>S54.4</t>
  </si>
  <si>
    <t>-</t>
  </si>
  <si>
    <t>二重管</t>
    <rPh sb="0" eb="2">
      <t>ニジュウ</t>
    </rPh>
    <rPh sb="2" eb="3">
      <t>カン</t>
    </rPh>
    <phoneticPr fontId="1"/>
  </si>
  <si>
    <t>寒川観測所</t>
    <rPh sb="0" eb="2">
      <t>サムカワ</t>
    </rPh>
    <rPh sb="2" eb="4">
      <t>カンソク</t>
    </rPh>
    <rPh sb="4" eb="5">
      <t>ショ</t>
    </rPh>
    <phoneticPr fontId="1"/>
  </si>
  <si>
    <t>S56.1</t>
  </si>
  <si>
    <t>単　管</t>
    <rPh sb="0" eb="1">
      <t>タン</t>
    </rPh>
    <rPh sb="2" eb="3">
      <t>カン</t>
    </rPh>
    <phoneticPr fontId="1"/>
  </si>
  <si>
    <t>金田観測所</t>
    <rPh sb="0" eb="2">
      <t>カネダ</t>
    </rPh>
    <rPh sb="2" eb="4">
      <t>カンソク</t>
    </rPh>
    <rPh sb="4" eb="5">
      <t>ショ</t>
    </rPh>
    <phoneticPr fontId="1"/>
  </si>
  <si>
    <t>S51.4</t>
  </si>
  <si>
    <t>平塚市四之宮1520-3</t>
    <rPh sb="0" eb="3">
      <t>ヒラツカシ</t>
    </rPh>
    <rPh sb="3" eb="6">
      <t>シノミヤ</t>
    </rPh>
    <phoneticPr fontId="1"/>
  </si>
  <si>
    <t>四之宮観測所</t>
    <rPh sb="0" eb="3">
      <t>シノミヤ</t>
    </rPh>
    <rPh sb="3" eb="5">
      <t>カンソク</t>
    </rPh>
    <rPh sb="5" eb="6">
      <t>ショ</t>
    </rPh>
    <phoneticPr fontId="1"/>
  </si>
  <si>
    <t>地下水位</t>
  </si>
  <si>
    <t>S50.8</t>
  </si>
  <si>
    <t>平塚市大原1-1</t>
    <rPh sb="0" eb="3">
      <t>ヒラツカシ</t>
    </rPh>
    <rPh sb="3" eb="5">
      <t>オオハラ</t>
    </rPh>
    <phoneticPr fontId="1"/>
  </si>
  <si>
    <t>大原観測所</t>
    <rPh sb="0" eb="2">
      <t>オオハラ</t>
    </rPh>
    <rPh sb="2" eb="4">
      <t>カンソク</t>
    </rPh>
    <rPh sb="4" eb="5">
      <t>ショ</t>
    </rPh>
    <phoneticPr fontId="1"/>
  </si>
  <si>
    <t>S48.5</t>
  </si>
  <si>
    <t>松原観測所</t>
    <rPh sb="0" eb="2">
      <t>マツハラ</t>
    </rPh>
    <rPh sb="2" eb="4">
      <t>カンソク</t>
    </rPh>
    <rPh sb="4" eb="5">
      <t>ショ</t>
    </rPh>
    <phoneticPr fontId="1"/>
  </si>
  <si>
    <t>海老名観測所</t>
    <rPh sb="0" eb="3">
      <t>エビナ</t>
    </rPh>
    <rPh sb="3" eb="5">
      <t>カンソク</t>
    </rPh>
    <rPh sb="5" eb="6">
      <t>ショ</t>
    </rPh>
    <phoneticPr fontId="1"/>
  </si>
  <si>
    <t>横浜市戸塚区秋葉町300</t>
    <rPh sb="0" eb="3">
      <t>ヨコハマシ</t>
    </rPh>
    <rPh sb="3" eb="6">
      <t>トツカク</t>
    </rPh>
    <rPh sb="6" eb="9">
      <t>アキバチョウ</t>
    </rPh>
    <phoneticPr fontId="1"/>
  </si>
  <si>
    <t>秋葉町観測所</t>
    <rPh sb="0" eb="3">
      <t>アキバチョウ</t>
    </rPh>
    <rPh sb="3" eb="5">
      <t>カンソク</t>
    </rPh>
    <rPh sb="5" eb="6">
      <t>ショ</t>
    </rPh>
    <phoneticPr fontId="1"/>
  </si>
  <si>
    <t>新羽公園観測所</t>
    <rPh sb="0" eb="2">
      <t>ニッパ</t>
    </rPh>
    <rPh sb="2" eb="4">
      <t>コウエン</t>
    </rPh>
    <rPh sb="4" eb="6">
      <t>カンソク</t>
    </rPh>
    <rPh sb="6" eb="7">
      <t>ショ</t>
    </rPh>
    <phoneticPr fontId="1"/>
  </si>
  <si>
    <t>岡野公園観測所</t>
    <rPh sb="0" eb="2">
      <t>オカノ</t>
    </rPh>
    <rPh sb="2" eb="4">
      <t>コウエン</t>
    </rPh>
    <rPh sb="4" eb="6">
      <t>カンソク</t>
    </rPh>
    <rPh sb="6" eb="7">
      <t>ショ</t>
    </rPh>
    <phoneticPr fontId="1"/>
  </si>
  <si>
    <t>横浜市中区横浜公園</t>
    <rPh sb="0" eb="3">
      <t>ヨコハマシ</t>
    </rPh>
    <rPh sb="3" eb="5">
      <t>ナカク</t>
    </rPh>
    <rPh sb="5" eb="7">
      <t>ヨコハマ</t>
    </rPh>
    <rPh sb="7" eb="9">
      <t>コウエン</t>
    </rPh>
    <phoneticPr fontId="1"/>
  </si>
  <si>
    <t>横浜公園観測所</t>
    <rPh sb="0" eb="2">
      <t>ヨコハマ</t>
    </rPh>
    <rPh sb="2" eb="4">
      <t>コウエン</t>
    </rPh>
    <rPh sb="4" eb="6">
      <t>カンソク</t>
    </rPh>
    <rPh sb="6" eb="7">
      <t>ショ</t>
    </rPh>
    <phoneticPr fontId="1"/>
  </si>
  <si>
    <t>横浜市鶴見区元宮1-13-1</t>
    <rPh sb="0" eb="3">
      <t>ヨコハマシ</t>
    </rPh>
    <rPh sb="3" eb="6">
      <t>ツルミク</t>
    </rPh>
    <rPh sb="6" eb="8">
      <t>モトミヤ</t>
    </rPh>
    <phoneticPr fontId="1"/>
  </si>
  <si>
    <t>市場観測所</t>
    <rPh sb="0" eb="2">
      <t>イチバ</t>
    </rPh>
    <rPh sb="2" eb="4">
      <t>カンソク</t>
    </rPh>
    <rPh sb="4" eb="5">
      <t>ショ</t>
    </rPh>
    <phoneticPr fontId="1"/>
  </si>
  <si>
    <t>稼働中</t>
  </si>
  <si>
    <t>H24.2</t>
  </si>
  <si>
    <t>158～268</t>
  </si>
  <si>
    <t>宮前観測所</t>
    <rPh sb="0" eb="2">
      <t>ミヤマエ</t>
    </rPh>
    <rPh sb="2" eb="4">
      <t>カンソク</t>
    </rPh>
    <rPh sb="4" eb="5">
      <t>ショ</t>
    </rPh>
    <phoneticPr fontId="1"/>
  </si>
  <si>
    <t>H23.3</t>
  </si>
  <si>
    <t>145～283</t>
  </si>
  <si>
    <t>麻生観測所</t>
    <rPh sb="0" eb="2">
      <t>アサオ</t>
    </rPh>
    <rPh sb="2" eb="4">
      <t>カンソク</t>
    </rPh>
    <rPh sb="4" eb="5">
      <t>ショ</t>
    </rPh>
    <phoneticPr fontId="1"/>
  </si>
  <si>
    <t>稼動中</t>
  </si>
  <si>
    <t>S51.11</t>
  </si>
  <si>
    <t>14.3～19.8</t>
  </si>
  <si>
    <t>稲田観測所</t>
    <rPh sb="0" eb="2">
      <t>イナダ</t>
    </rPh>
    <rPh sb="2" eb="4">
      <t>カンソク</t>
    </rPh>
    <rPh sb="4" eb="5">
      <t>ショ</t>
    </rPh>
    <phoneticPr fontId="1"/>
  </si>
  <si>
    <t>25.8～31.3</t>
  </si>
  <si>
    <t>新城観測所</t>
    <rPh sb="0" eb="2">
      <t>シンジョウ</t>
    </rPh>
    <rPh sb="2" eb="4">
      <t>カンソク</t>
    </rPh>
    <rPh sb="4" eb="5">
      <t>ショ</t>
    </rPh>
    <phoneticPr fontId="1"/>
  </si>
  <si>
    <t>23.5～29.0</t>
  </si>
  <si>
    <t>坂戸観測所</t>
    <rPh sb="0" eb="2">
      <t>サカド</t>
    </rPh>
    <rPh sb="2" eb="4">
      <t>カンソク</t>
    </rPh>
    <rPh sb="4" eb="5">
      <t>ショ</t>
    </rPh>
    <phoneticPr fontId="1"/>
  </si>
  <si>
    <t>37.9～43.4</t>
  </si>
  <si>
    <t>小向観測所</t>
    <rPh sb="0" eb="2">
      <t>コムカイ</t>
    </rPh>
    <rPh sb="2" eb="4">
      <t>カンソク</t>
    </rPh>
    <rPh sb="4" eb="5">
      <t>ショ</t>
    </rPh>
    <phoneticPr fontId="1"/>
  </si>
  <si>
    <t>S37.5</t>
  </si>
  <si>
    <t>60.5～72.5</t>
  </si>
  <si>
    <t>千鳥町観測所</t>
    <rPh sb="0" eb="3">
      <t>チドリチョウ</t>
    </rPh>
    <rPh sb="3" eb="5">
      <t>カンソク</t>
    </rPh>
    <rPh sb="5" eb="6">
      <t>ショ</t>
    </rPh>
    <phoneticPr fontId="1"/>
  </si>
  <si>
    <t>S36.6</t>
  </si>
  <si>
    <t>52.5～62.5</t>
  </si>
  <si>
    <t>田島観測所</t>
    <rPh sb="0" eb="2">
      <t>タジマ</t>
    </rPh>
    <rPh sb="2" eb="4">
      <t>カンソク</t>
    </rPh>
    <rPh sb="4" eb="5">
      <t>ショ</t>
    </rPh>
    <phoneticPr fontId="1"/>
  </si>
  <si>
    <t>S36.3</t>
  </si>
  <si>
    <t>30.5～38.5</t>
  </si>
  <si>
    <t>渡田観測所</t>
    <rPh sb="0" eb="2">
      <t>ワタリダ</t>
    </rPh>
    <rPh sb="2" eb="4">
      <t>カンソク</t>
    </rPh>
    <rPh sb="4" eb="5">
      <t>ショ</t>
    </rPh>
    <phoneticPr fontId="1"/>
  </si>
  <si>
    <t>S35.5</t>
  </si>
  <si>
    <t>23.3～28.3</t>
  </si>
  <si>
    <t>六郷観測所</t>
    <rPh sb="0" eb="2">
      <t>ロクゴウ</t>
    </rPh>
    <rPh sb="2" eb="4">
      <t>カンソク</t>
    </rPh>
    <rPh sb="4" eb="5">
      <t>ショ</t>
    </rPh>
    <phoneticPr fontId="1"/>
  </si>
  <si>
    <t>S34.4</t>
  </si>
  <si>
    <t>65.8～76.8</t>
  </si>
  <si>
    <t>観音川観測所</t>
    <rPh sb="0" eb="2">
      <t>カンノン</t>
    </rPh>
    <rPh sb="2" eb="3">
      <t>カワ</t>
    </rPh>
    <rPh sb="3" eb="5">
      <t>カンソク</t>
    </rPh>
    <rPh sb="5" eb="6">
      <t>ショ</t>
    </rPh>
    <phoneticPr fontId="1"/>
  </si>
  <si>
    <t>口径</t>
    <rPh sb="0" eb="2">
      <t>コウケイ</t>
    </rPh>
    <phoneticPr fontId="1"/>
  </si>
  <si>
    <t>深度</t>
    <rPh sb="0" eb="2">
      <t>シンド</t>
    </rPh>
    <phoneticPr fontId="1"/>
  </si>
  <si>
    <t>種別</t>
    <rPh sb="0" eb="2">
      <t>シュベツ</t>
    </rPh>
    <phoneticPr fontId="1"/>
  </si>
  <si>
    <t>稼働状況</t>
    <rPh sb="0" eb="2">
      <t>カドウ</t>
    </rPh>
    <rPh sb="2" eb="4">
      <t>ジョウキョウ</t>
    </rPh>
    <phoneticPr fontId="1"/>
  </si>
  <si>
    <t>観測の種類</t>
    <rPh sb="0" eb="2">
      <t>カンソク</t>
    </rPh>
    <rPh sb="3" eb="5">
      <t>シュルイ</t>
    </rPh>
    <phoneticPr fontId="1"/>
  </si>
  <si>
    <t>井戸の種類</t>
    <rPh sb="0" eb="2">
      <t>イド</t>
    </rPh>
    <rPh sb="3" eb="5">
      <t>シュルイ</t>
    </rPh>
    <phoneticPr fontId="1"/>
  </si>
  <si>
    <t>所在地</t>
    <rPh sb="0" eb="3">
      <t>ショザイチ</t>
    </rPh>
    <phoneticPr fontId="1"/>
  </si>
  <si>
    <t>観測所名</t>
    <rPh sb="0" eb="2">
      <t>カンソク</t>
    </rPh>
    <rPh sb="2" eb="3">
      <t>ショ</t>
    </rPh>
    <rPh sb="3" eb="4">
      <t>メイ</t>
    </rPh>
    <phoneticPr fontId="1"/>
  </si>
  <si>
    <t>注1　地下水位は、東京湾平均海面（T.P）を基準とし、各年の平均値を示した。</t>
    <rPh sb="0" eb="1">
      <t>チュウ</t>
    </rPh>
    <rPh sb="3" eb="5">
      <t>チカ</t>
    </rPh>
    <rPh sb="5" eb="7">
      <t>スイイ</t>
    </rPh>
    <rPh sb="9" eb="12">
      <t>トウキョウワン</t>
    </rPh>
    <rPh sb="12" eb="14">
      <t>ヘイキン</t>
    </rPh>
    <rPh sb="14" eb="16">
      <t>カイメン</t>
    </rPh>
    <rPh sb="22" eb="24">
      <t>キジュン</t>
    </rPh>
    <rPh sb="27" eb="29">
      <t>カクネン</t>
    </rPh>
    <rPh sb="30" eb="33">
      <t>ヘイキンチ</t>
    </rPh>
    <rPh sb="34" eb="35">
      <t>シメ</t>
    </rPh>
    <phoneticPr fontId="1"/>
  </si>
  <si>
    <t>№9</t>
    <phoneticPr fontId="1"/>
  </si>
  <si>
    <t>№4</t>
    <phoneticPr fontId="1"/>
  </si>
  <si>
    <t>№3</t>
    <phoneticPr fontId="1"/>
  </si>
  <si>
    <t>（単位　T.P.m）</t>
    <rPh sb="1" eb="3">
      <t>タンイ</t>
    </rPh>
    <phoneticPr fontId="1"/>
  </si>
  <si>
    <t>休止</t>
    <rPh sb="0" eb="2">
      <t>キュウシ</t>
    </rPh>
    <phoneticPr fontId="1"/>
  </si>
  <si>
    <t xml:space="preserve"> </t>
    <phoneticPr fontId="1"/>
  </si>
  <si>
    <t xml:space="preserve">     S 55</t>
    <phoneticPr fontId="1"/>
  </si>
  <si>
    <t>深度80m</t>
    <rPh sb="0" eb="2">
      <t>シンド</t>
    </rPh>
    <phoneticPr fontId="1"/>
  </si>
  <si>
    <t>深度40m</t>
    <rPh sb="0" eb="2">
      <t>シンド</t>
    </rPh>
    <phoneticPr fontId="1"/>
  </si>
  <si>
    <t>深度88m</t>
    <rPh sb="0" eb="2">
      <t>シンド</t>
    </rPh>
    <phoneticPr fontId="1"/>
  </si>
  <si>
    <t>深度16m</t>
    <rPh sb="0" eb="2">
      <t>シンド</t>
    </rPh>
    <phoneticPr fontId="1"/>
  </si>
  <si>
    <t>№16</t>
    <phoneticPr fontId="1"/>
  </si>
  <si>
    <t>№14-2</t>
    <phoneticPr fontId="1"/>
  </si>
  <si>
    <t>№14-1</t>
    <phoneticPr fontId="1"/>
  </si>
  <si>
    <t>№12-2</t>
    <phoneticPr fontId="1"/>
  </si>
  <si>
    <t>№12-1</t>
    <phoneticPr fontId="1"/>
  </si>
  <si>
    <t>№11</t>
    <phoneticPr fontId="1"/>
  </si>
  <si>
    <t>廃止</t>
    <rPh sb="0" eb="2">
      <t>ハイシ</t>
    </rPh>
    <phoneticPr fontId="1"/>
  </si>
  <si>
    <t>№23</t>
    <phoneticPr fontId="1"/>
  </si>
  <si>
    <t>№22</t>
    <phoneticPr fontId="1"/>
  </si>
  <si>
    <t>№19</t>
    <phoneticPr fontId="1"/>
  </si>
  <si>
    <t>№18</t>
    <phoneticPr fontId="1"/>
  </si>
  <si>
    <t>№17-3</t>
    <phoneticPr fontId="1"/>
  </si>
  <si>
    <t>№17-2</t>
    <phoneticPr fontId="1"/>
  </si>
  <si>
    <t>№17-1</t>
    <phoneticPr fontId="1"/>
  </si>
  <si>
    <t xml:space="preserve">    H   1</t>
    <phoneticPr fontId="1"/>
  </si>
  <si>
    <t>松原観測所</t>
    <rPh sb="0" eb="2">
      <t>マツバラ</t>
    </rPh>
    <rPh sb="2" eb="4">
      <t>カンソク</t>
    </rPh>
    <rPh sb="4" eb="5">
      <t>ショ</t>
    </rPh>
    <phoneticPr fontId="1"/>
  </si>
  <si>
    <t>旧№29</t>
    <rPh sb="0" eb="1">
      <t>キュウ</t>
    </rPh>
    <phoneticPr fontId="1"/>
  </si>
  <si>
    <t>№28</t>
    <phoneticPr fontId="1"/>
  </si>
  <si>
    <t>№27</t>
    <phoneticPr fontId="1"/>
  </si>
  <si>
    <t>№25</t>
    <phoneticPr fontId="1"/>
  </si>
  <si>
    <t>№24</t>
    <phoneticPr fontId="1"/>
  </si>
  <si>
    <t>年平均</t>
    <rPh sb="0" eb="3">
      <t>ネンヘイキン</t>
    </rPh>
    <phoneticPr fontId="1"/>
  </si>
  <si>
    <t>2月</t>
    <rPh sb="1" eb="2">
      <t>ツキ</t>
    </rPh>
    <phoneticPr fontId="1"/>
  </si>
  <si>
    <t>1月</t>
    <rPh sb="1" eb="2">
      <t>ツキ</t>
    </rPh>
    <phoneticPr fontId="1"/>
  </si>
  <si>
    <t>注1　降水量は横浜地方気象台の提供。</t>
    <rPh sb="0" eb="1">
      <t>チュウ</t>
    </rPh>
    <rPh sb="3" eb="6">
      <t>コウスイリョウ</t>
    </rPh>
    <rPh sb="7" eb="9">
      <t>ヨコハマ</t>
    </rPh>
    <rPh sb="9" eb="11">
      <t>チホウ</t>
    </rPh>
    <rPh sb="11" eb="14">
      <t>キショウダイ</t>
    </rPh>
    <rPh sb="15" eb="17">
      <t>テイキョウ</t>
    </rPh>
    <phoneticPr fontId="1"/>
  </si>
  <si>
    <t>辻堂</t>
    <rPh sb="0" eb="2">
      <t>ツジドウ</t>
    </rPh>
    <phoneticPr fontId="1"/>
  </si>
  <si>
    <t>平塚</t>
    <rPh sb="0" eb="2">
      <t>ヒラツカ</t>
    </rPh>
    <phoneticPr fontId="1"/>
  </si>
  <si>
    <t>横浜</t>
    <rPh sb="0" eb="2">
      <t>ヨコハマ</t>
    </rPh>
    <phoneticPr fontId="1"/>
  </si>
  <si>
    <t>海老名</t>
    <rPh sb="0" eb="3">
      <t>エビナ</t>
    </rPh>
    <phoneticPr fontId="1"/>
  </si>
  <si>
    <t>日吉</t>
    <rPh sb="0" eb="2">
      <t>ヒヨシ</t>
    </rPh>
    <phoneticPr fontId="1"/>
  </si>
  <si>
    <t>（単位　mm）</t>
    <rPh sb="1" eb="3">
      <t>タンイ</t>
    </rPh>
    <phoneticPr fontId="1"/>
  </si>
  <si>
    <t xml:space="preserve">     24年</t>
    <rPh sb="7" eb="8">
      <t>ネン</t>
    </rPh>
    <phoneticPr fontId="1"/>
  </si>
  <si>
    <t xml:space="preserve">     23年</t>
    <rPh sb="7" eb="8">
      <t>ネン</t>
    </rPh>
    <phoneticPr fontId="1"/>
  </si>
  <si>
    <t xml:space="preserve">     22年</t>
    <rPh sb="7" eb="8">
      <t>ネン</t>
    </rPh>
    <phoneticPr fontId="1"/>
  </si>
  <si>
    <t xml:space="preserve">     21年</t>
    <rPh sb="7" eb="8">
      <t>ネン</t>
    </rPh>
    <phoneticPr fontId="1"/>
  </si>
  <si>
    <t xml:space="preserve">     20年</t>
    <rPh sb="7" eb="8">
      <t>ネン</t>
    </rPh>
    <phoneticPr fontId="1"/>
  </si>
  <si>
    <t xml:space="preserve">     19年</t>
    <rPh sb="7" eb="8">
      <t>ネン</t>
    </rPh>
    <phoneticPr fontId="1"/>
  </si>
  <si>
    <t xml:space="preserve">     18年</t>
    <rPh sb="7" eb="8">
      <t>ネン</t>
    </rPh>
    <phoneticPr fontId="1"/>
  </si>
  <si>
    <t xml:space="preserve">     17年</t>
    <rPh sb="7" eb="8">
      <t>ネン</t>
    </rPh>
    <phoneticPr fontId="1"/>
  </si>
  <si>
    <t xml:space="preserve">     16年</t>
    <rPh sb="7" eb="8">
      <t>ネン</t>
    </rPh>
    <phoneticPr fontId="1"/>
  </si>
  <si>
    <t xml:space="preserve">     15年</t>
    <rPh sb="7" eb="8">
      <t>ネン</t>
    </rPh>
    <phoneticPr fontId="1"/>
  </si>
  <si>
    <t xml:space="preserve">     14年</t>
    <rPh sb="7" eb="8">
      <t>ネン</t>
    </rPh>
    <phoneticPr fontId="1"/>
  </si>
  <si>
    <t>平成 13年</t>
    <rPh sb="0" eb="2">
      <t>ヘイセイ</t>
    </rPh>
    <rPh sb="5" eb="6">
      <t>ネン</t>
    </rPh>
    <phoneticPr fontId="1"/>
  </si>
  <si>
    <t>(1)測量地域の降水量の経年変化</t>
    <rPh sb="3" eb="5">
      <t>ソクリョウ</t>
    </rPh>
    <rPh sb="5" eb="7">
      <t>チイキ</t>
    </rPh>
    <rPh sb="8" eb="11">
      <t>コウスイリョウ</t>
    </rPh>
    <rPh sb="12" eb="14">
      <t>ケイネン</t>
    </rPh>
    <rPh sb="14" eb="16">
      <t>ヘンカ</t>
    </rPh>
    <phoneticPr fontId="1"/>
  </si>
  <si>
    <t>調査開始以来</t>
    <rPh sb="0" eb="2">
      <t>チョウサ</t>
    </rPh>
    <rPh sb="2" eb="4">
      <t>カイシ</t>
    </rPh>
    <rPh sb="4" eb="6">
      <t>イライ</t>
    </rPh>
    <phoneticPr fontId="1"/>
  </si>
  <si>
    <t>1㎝以上2㎝未満</t>
    <rPh sb="2" eb="4">
      <t>イジョウ</t>
    </rPh>
    <rPh sb="6" eb="8">
      <t>ミマン</t>
    </rPh>
    <phoneticPr fontId="1"/>
  </si>
  <si>
    <t>総　　　計</t>
    <rPh sb="0" eb="1">
      <t>ソウ</t>
    </rPh>
    <rPh sb="4" eb="5">
      <t>ケイ</t>
    </rPh>
    <phoneticPr fontId="1"/>
  </si>
  <si>
    <t>全　　　　　　域</t>
    <rPh sb="0" eb="1">
      <t>ゼン</t>
    </rPh>
    <rPh sb="7" eb="8">
      <t>イキ</t>
    </rPh>
    <phoneticPr fontId="1"/>
  </si>
  <si>
    <t>累　計　最　大　沈　下　量</t>
    <rPh sb="0" eb="1">
      <t>ルイ</t>
    </rPh>
    <rPh sb="2" eb="3">
      <t>ケイ</t>
    </rPh>
    <rPh sb="4" eb="5">
      <t>サイ</t>
    </rPh>
    <rPh sb="6" eb="7">
      <t>ダイ</t>
    </rPh>
    <rPh sb="8" eb="9">
      <t>チン</t>
    </rPh>
    <rPh sb="10" eb="11">
      <t>シタ</t>
    </rPh>
    <rPh sb="12" eb="13">
      <t>リョウ</t>
    </rPh>
    <phoneticPr fontId="1"/>
  </si>
  <si>
    <t xml:space="preserve">     25年</t>
    <rPh sb="7" eb="8">
      <t>ネン</t>
    </rPh>
    <phoneticPr fontId="1"/>
  </si>
  <si>
    <t>-</t>
    <phoneticPr fontId="1"/>
  </si>
  <si>
    <t>茅ヶ崎</t>
    <rPh sb="0" eb="3">
      <t>チガサキ</t>
    </rPh>
    <phoneticPr fontId="1"/>
  </si>
  <si>
    <t>区　　　　　　　　　分</t>
    <rPh sb="0" eb="1">
      <t>ク</t>
    </rPh>
    <rPh sb="10" eb="11">
      <t>ブン</t>
    </rPh>
    <phoneticPr fontId="1"/>
  </si>
  <si>
    <t>№991</t>
    <phoneticPr fontId="1"/>
  </si>
  <si>
    <t>－</t>
    <phoneticPr fontId="1"/>
  </si>
  <si>
    <t>注1　平成23年の沈下状況には、平成23年3月11日の東北地方太平洋沖地震が影響しているものと考えられる。</t>
    <rPh sb="0" eb="1">
      <t>チュウ</t>
    </rPh>
    <rPh sb="3" eb="5">
      <t>ヘイセイ</t>
    </rPh>
    <rPh sb="7" eb="8">
      <t>ネン</t>
    </rPh>
    <rPh sb="9" eb="11">
      <t>チンカ</t>
    </rPh>
    <rPh sb="11" eb="13">
      <t>ジョウキョウ</t>
    </rPh>
    <rPh sb="16" eb="18">
      <t>ヘイセイ</t>
    </rPh>
    <rPh sb="20" eb="21">
      <t>ネン</t>
    </rPh>
    <rPh sb="22" eb="23">
      <t>ガツ</t>
    </rPh>
    <rPh sb="25" eb="26">
      <t>ニチ</t>
    </rPh>
    <rPh sb="27" eb="29">
      <t>トウホク</t>
    </rPh>
    <rPh sb="29" eb="31">
      <t>チホウ</t>
    </rPh>
    <rPh sb="31" eb="34">
      <t>タイヘイヨウ</t>
    </rPh>
    <rPh sb="34" eb="35">
      <t>オキ</t>
    </rPh>
    <rPh sb="35" eb="37">
      <t>ジシン</t>
    </rPh>
    <rPh sb="38" eb="40">
      <t>エイキョウ</t>
    </rPh>
    <rPh sb="47" eb="48">
      <t>カンガ</t>
    </rPh>
    <phoneticPr fontId="1"/>
  </si>
  <si>
    <t>注2　平成23年の調査結果には、平成23年3月11日の東北地方太平洋沖地震が影響しているものと考えられる。</t>
    <rPh sb="0" eb="1">
      <t>チュウ</t>
    </rPh>
    <rPh sb="3" eb="5">
      <t>ヘイセイ</t>
    </rPh>
    <rPh sb="7" eb="8">
      <t>ネン</t>
    </rPh>
    <rPh sb="9" eb="11">
      <t>チョウサ</t>
    </rPh>
    <rPh sb="11" eb="13">
      <t>ケッカ</t>
    </rPh>
    <rPh sb="16" eb="18">
      <t>ヘイセイ</t>
    </rPh>
    <rPh sb="20" eb="21">
      <t>ネン</t>
    </rPh>
    <rPh sb="22" eb="23">
      <t>ガツ</t>
    </rPh>
    <rPh sb="25" eb="26">
      <t>ニチ</t>
    </rPh>
    <rPh sb="27" eb="29">
      <t>トウホク</t>
    </rPh>
    <rPh sb="29" eb="31">
      <t>チホウ</t>
    </rPh>
    <rPh sb="31" eb="34">
      <t>タイヘイヨウ</t>
    </rPh>
    <rPh sb="34" eb="35">
      <t>オキ</t>
    </rPh>
    <rPh sb="35" eb="37">
      <t>ジシン</t>
    </rPh>
    <rPh sb="38" eb="40">
      <t>エイキョウ</t>
    </rPh>
    <rPh sb="47" eb="48">
      <t>カンガ</t>
    </rPh>
    <phoneticPr fontId="1"/>
  </si>
  <si>
    <t>横浜市全域
（横浜市条例）</t>
    <rPh sb="0" eb="3">
      <t>ヨコハマシ</t>
    </rPh>
    <rPh sb="3" eb="5">
      <t>ゼンイキ</t>
    </rPh>
    <rPh sb="7" eb="10">
      <t>ヨコハマシ</t>
    </rPh>
    <rPh sb="10" eb="12">
      <t>ジョウレイ</t>
    </rPh>
    <phoneticPr fontId="1"/>
  </si>
  <si>
    <t>川崎市全域
（川崎市条例）</t>
    <rPh sb="0" eb="3">
      <t>カワサキシ</t>
    </rPh>
    <rPh sb="3" eb="5">
      <t>ゼンイキ</t>
    </rPh>
    <rPh sb="7" eb="10">
      <t>カワサキシ</t>
    </rPh>
    <rPh sb="10" eb="12">
      <t>ジョウレイ</t>
    </rPh>
    <phoneticPr fontId="1"/>
  </si>
  <si>
    <t>工業用水法指定地域</t>
    <rPh sb="0" eb="1">
      <t>コウ</t>
    </rPh>
    <rPh sb="1" eb="2">
      <t>ギョウ</t>
    </rPh>
    <rPh sb="2" eb="3">
      <t>ヨウ</t>
    </rPh>
    <rPh sb="3" eb="4">
      <t>ミズ</t>
    </rPh>
    <rPh sb="4" eb="5">
      <t>ホウ</t>
    </rPh>
    <rPh sb="5" eb="6">
      <t>ユビ</t>
    </rPh>
    <rPh sb="6" eb="7">
      <t>サダム</t>
    </rPh>
    <rPh sb="7" eb="8">
      <t>チ</t>
    </rPh>
    <rPh sb="8" eb="9">
      <t>イキ</t>
    </rPh>
    <phoneticPr fontId="1"/>
  </si>
  <si>
    <t>合　　　　　　計</t>
    <rPh sb="0" eb="1">
      <t>ゴウ</t>
    </rPh>
    <rPh sb="7" eb="8">
      <t>ケイ</t>
    </rPh>
    <phoneticPr fontId="1"/>
  </si>
  <si>
    <t>県条例指定地域</t>
    <rPh sb="0" eb="1">
      <t>ケン</t>
    </rPh>
    <rPh sb="1" eb="2">
      <t>ジョウ</t>
    </rPh>
    <rPh sb="2" eb="3">
      <t>レイ</t>
    </rPh>
    <rPh sb="3" eb="4">
      <t>ユビ</t>
    </rPh>
    <rPh sb="4" eb="5">
      <t>サダム</t>
    </rPh>
    <rPh sb="5" eb="6">
      <t>チ</t>
    </rPh>
    <rPh sb="6" eb="7">
      <t>イキ</t>
    </rPh>
    <phoneticPr fontId="1"/>
  </si>
  <si>
    <t>県条例周辺地域</t>
    <rPh sb="0" eb="1">
      <t>ケン</t>
    </rPh>
    <rPh sb="1" eb="2">
      <t>ジョウ</t>
    </rPh>
    <rPh sb="2" eb="3">
      <t>レイ</t>
    </rPh>
    <rPh sb="3" eb="4">
      <t>シュウ</t>
    </rPh>
    <rPh sb="4" eb="5">
      <t>ヘン</t>
    </rPh>
    <rPh sb="5" eb="6">
      <t>チ</t>
    </rPh>
    <rPh sb="6" eb="7">
      <t>イキ</t>
    </rPh>
    <phoneticPr fontId="1"/>
  </si>
  <si>
    <t>戸塚駅周辺
地下水位観測所</t>
    <rPh sb="0" eb="2">
      <t>トツカ</t>
    </rPh>
    <rPh sb="2" eb="5">
      <t>エキシュウヘン</t>
    </rPh>
    <rPh sb="6" eb="8">
      <t>チカ</t>
    </rPh>
    <rPh sb="8" eb="10">
      <t>スイイ</t>
    </rPh>
    <rPh sb="10" eb="12">
      <t>カンソク</t>
    </rPh>
    <rPh sb="12" eb="13">
      <t>ショ</t>
    </rPh>
    <phoneticPr fontId="1"/>
  </si>
  <si>
    <t>川崎市川崎区塩浜2-24-9
観音川ポンプ場</t>
    <rPh sb="0" eb="3">
      <t>カワサキシ</t>
    </rPh>
    <rPh sb="3" eb="6">
      <t>カワサキク</t>
    </rPh>
    <rPh sb="6" eb="8">
      <t>シオハマ</t>
    </rPh>
    <rPh sb="15" eb="17">
      <t>カンノン</t>
    </rPh>
    <rPh sb="17" eb="18">
      <t>カワ</t>
    </rPh>
    <rPh sb="21" eb="22">
      <t>ジョウ</t>
    </rPh>
    <phoneticPr fontId="1"/>
  </si>
  <si>
    <t>川崎市川崎区本町2-4
六郷ポンプ場</t>
    <rPh sb="0" eb="3">
      <t>カワサキシ</t>
    </rPh>
    <rPh sb="3" eb="6">
      <t>カワサキク</t>
    </rPh>
    <rPh sb="6" eb="8">
      <t>ホンマチ</t>
    </rPh>
    <rPh sb="12" eb="14">
      <t>ロクゴウ</t>
    </rPh>
    <rPh sb="17" eb="18">
      <t>ジョウ</t>
    </rPh>
    <phoneticPr fontId="1"/>
  </si>
  <si>
    <t>川崎市川崎区鋼管通4-17-1
渡田ポンプ場</t>
    <rPh sb="0" eb="3">
      <t>カワサキシ</t>
    </rPh>
    <rPh sb="3" eb="6">
      <t>カワサキク</t>
    </rPh>
    <rPh sb="6" eb="9">
      <t>コウカンドオリ</t>
    </rPh>
    <rPh sb="16" eb="18">
      <t>ワタリダ</t>
    </rPh>
    <rPh sb="21" eb="22">
      <t>ジョウ</t>
    </rPh>
    <phoneticPr fontId="1"/>
  </si>
  <si>
    <t>川崎市川崎区鋼管通2-3-7
川崎区役所田島支所</t>
    <rPh sb="0" eb="3">
      <t>カワサキシ</t>
    </rPh>
    <rPh sb="3" eb="6">
      <t>カワサキク</t>
    </rPh>
    <rPh sb="6" eb="9">
      <t>コウカンドオリ</t>
    </rPh>
    <rPh sb="15" eb="20">
      <t>カワサキクヤクショ</t>
    </rPh>
    <rPh sb="20" eb="22">
      <t>タジマ</t>
    </rPh>
    <rPh sb="22" eb="24">
      <t>シショ</t>
    </rPh>
    <phoneticPr fontId="1"/>
  </si>
  <si>
    <t>川崎市川崎区千鳥町15
港湾局用地</t>
    <rPh sb="0" eb="3">
      <t>カワサキシ</t>
    </rPh>
    <rPh sb="3" eb="6">
      <t>カワサキク</t>
    </rPh>
    <rPh sb="6" eb="9">
      <t>チドリチョウ</t>
    </rPh>
    <rPh sb="12" eb="14">
      <t>コウワン</t>
    </rPh>
    <rPh sb="14" eb="15">
      <t>キョク</t>
    </rPh>
    <rPh sb="15" eb="17">
      <t>ヨウチ</t>
    </rPh>
    <phoneticPr fontId="1"/>
  </si>
  <si>
    <t>川崎市幸区小向西町4-30　
西御幸小学校</t>
    <rPh sb="0" eb="3">
      <t>カワサキシ</t>
    </rPh>
    <rPh sb="3" eb="5">
      <t>サイワイク</t>
    </rPh>
    <rPh sb="5" eb="7">
      <t>コムカイ</t>
    </rPh>
    <rPh sb="7" eb="8">
      <t>ニシ</t>
    </rPh>
    <rPh sb="8" eb="9">
      <t>チョウ</t>
    </rPh>
    <rPh sb="15" eb="16">
      <t>ニシ</t>
    </rPh>
    <rPh sb="16" eb="18">
      <t>ミユキ</t>
    </rPh>
    <rPh sb="18" eb="21">
      <t>ショウガッコウ</t>
    </rPh>
    <phoneticPr fontId="1"/>
  </si>
  <si>
    <t>川崎市高津区坂戸1-18-1　
坂戸小学校</t>
    <rPh sb="0" eb="3">
      <t>カワサキシ</t>
    </rPh>
    <rPh sb="3" eb="6">
      <t>タカツク</t>
    </rPh>
    <rPh sb="6" eb="8">
      <t>サカド</t>
    </rPh>
    <rPh sb="16" eb="18">
      <t>サカド</t>
    </rPh>
    <rPh sb="18" eb="21">
      <t>ショウガッコウ</t>
    </rPh>
    <phoneticPr fontId="1"/>
  </si>
  <si>
    <t>川崎市中原区下新城1-15-1　
認定こども園</t>
    <rPh sb="0" eb="3">
      <t>カワサキシ</t>
    </rPh>
    <rPh sb="3" eb="6">
      <t>ナカハラク</t>
    </rPh>
    <rPh sb="6" eb="9">
      <t>シモシンジョウ</t>
    </rPh>
    <rPh sb="17" eb="19">
      <t>ニンテイ</t>
    </rPh>
    <rPh sb="22" eb="23">
      <t>エン</t>
    </rPh>
    <phoneticPr fontId="1"/>
  </si>
  <si>
    <t>川崎市宮前区有馬2-6-4　
宮前区道路公園センター</t>
    <rPh sb="0" eb="3">
      <t>カワサキシ</t>
    </rPh>
    <rPh sb="3" eb="6">
      <t>ミヤマエク</t>
    </rPh>
    <rPh sb="6" eb="8">
      <t>アリマ</t>
    </rPh>
    <rPh sb="15" eb="18">
      <t>ミヤマエク</t>
    </rPh>
    <rPh sb="18" eb="20">
      <t>ドウロ</t>
    </rPh>
    <rPh sb="20" eb="22">
      <t>コウエン</t>
    </rPh>
    <phoneticPr fontId="1"/>
  </si>
  <si>
    <t>横浜市西区岡野2-9　
岡野公園</t>
    <rPh sb="0" eb="3">
      <t>ヨコハマシ</t>
    </rPh>
    <rPh sb="3" eb="5">
      <t>ニシク</t>
    </rPh>
    <rPh sb="5" eb="7">
      <t>オカノ</t>
    </rPh>
    <rPh sb="12" eb="14">
      <t>オカノ</t>
    </rPh>
    <rPh sb="14" eb="16">
      <t>コウエン</t>
    </rPh>
    <phoneticPr fontId="1"/>
  </si>
  <si>
    <t>横浜市港北区新羽町1984　
新羽公園</t>
    <rPh sb="0" eb="3">
      <t>ヨコハマシ</t>
    </rPh>
    <rPh sb="3" eb="6">
      <t>コウホクク</t>
    </rPh>
    <rPh sb="6" eb="9">
      <t>ニッパチョウ</t>
    </rPh>
    <rPh sb="15" eb="17">
      <t>ニッパ</t>
    </rPh>
    <rPh sb="17" eb="19">
      <t>コウエン</t>
    </rPh>
    <phoneticPr fontId="1"/>
  </si>
  <si>
    <t>横浜市港北区新横浜3-26　
新横浜駅前公園</t>
    <rPh sb="0" eb="3">
      <t>ヨコハマシ</t>
    </rPh>
    <rPh sb="3" eb="6">
      <t>コウホクク</t>
    </rPh>
    <rPh sb="6" eb="9">
      <t>シンヨコハマ</t>
    </rPh>
    <rPh sb="15" eb="18">
      <t>シンヨコハマ</t>
    </rPh>
    <rPh sb="18" eb="20">
      <t>エキマエ</t>
    </rPh>
    <rPh sb="20" eb="22">
      <t>コウエン</t>
    </rPh>
    <phoneticPr fontId="1"/>
  </si>
  <si>
    <t>横浜市戸塚区矢部町337　
矢部団地</t>
    <rPh sb="0" eb="3">
      <t>ヨコハマシ</t>
    </rPh>
    <rPh sb="3" eb="6">
      <t>トツカク</t>
    </rPh>
    <rPh sb="6" eb="8">
      <t>ヤベ</t>
    </rPh>
    <rPh sb="8" eb="9">
      <t>チョウ</t>
    </rPh>
    <rPh sb="14" eb="16">
      <t>ヤベ</t>
    </rPh>
    <rPh sb="16" eb="18">
      <t>ダンチ</t>
    </rPh>
    <phoneticPr fontId="1"/>
  </si>
  <si>
    <t>横浜市戸塚区吉田町88　
東戸塚小学校</t>
    <rPh sb="0" eb="3">
      <t>ヨコハマシ</t>
    </rPh>
    <rPh sb="3" eb="6">
      <t>トツカク</t>
    </rPh>
    <rPh sb="6" eb="9">
      <t>ヨシダチョウ</t>
    </rPh>
    <rPh sb="13" eb="14">
      <t>ヒガシ</t>
    </rPh>
    <rPh sb="14" eb="16">
      <t>トツカ</t>
    </rPh>
    <rPh sb="16" eb="19">
      <t>ショウガッコウ</t>
    </rPh>
    <phoneticPr fontId="1"/>
  </si>
  <si>
    <t>横浜市戸塚区上倉田町406　
上倉田団地</t>
    <rPh sb="0" eb="3">
      <t>ヨコハマシ</t>
    </rPh>
    <rPh sb="3" eb="6">
      <t>トツカク</t>
    </rPh>
    <rPh sb="6" eb="10">
      <t>カミクラタチョウ</t>
    </rPh>
    <rPh sb="15" eb="16">
      <t>カミ</t>
    </rPh>
    <rPh sb="16" eb="18">
      <t>クラタ</t>
    </rPh>
    <rPh sb="18" eb="20">
      <t>ダンチ</t>
    </rPh>
    <phoneticPr fontId="1"/>
  </si>
  <si>
    <t>横浜市金沢区泥亀1-21-2　
八景小学校</t>
    <rPh sb="0" eb="3">
      <t>ヨコハマシ</t>
    </rPh>
    <rPh sb="3" eb="6">
      <t>カナザワク</t>
    </rPh>
    <rPh sb="6" eb="7">
      <t>ドロ</t>
    </rPh>
    <rPh sb="7" eb="8">
      <t>カメ</t>
    </rPh>
    <rPh sb="16" eb="18">
      <t>ハッケイ</t>
    </rPh>
    <rPh sb="18" eb="21">
      <t>ショウガッコウ</t>
    </rPh>
    <phoneticPr fontId="1"/>
  </si>
  <si>
    <t>横浜市神奈川区西寺尾2-15-1　
西寺尾第2小学校</t>
    <rPh sb="0" eb="3">
      <t>ヨコハマシ</t>
    </rPh>
    <rPh sb="3" eb="6">
      <t>カナガワ</t>
    </rPh>
    <rPh sb="6" eb="7">
      <t>ク</t>
    </rPh>
    <rPh sb="7" eb="10">
      <t>ニシテラオ</t>
    </rPh>
    <rPh sb="18" eb="21">
      <t>ニシテラオ</t>
    </rPh>
    <rPh sb="21" eb="22">
      <t>ダイ</t>
    </rPh>
    <rPh sb="23" eb="26">
      <t>ショウガッコウ</t>
    </rPh>
    <phoneticPr fontId="1"/>
  </si>
  <si>
    <t>横浜市神奈川区西寺尾2-15-1　
西寺尾公園</t>
    <rPh sb="0" eb="3">
      <t>ヨコハマシ</t>
    </rPh>
    <rPh sb="3" eb="6">
      <t>カナガワ</t>
    </rPh>
    <rPh sb="6" eb="7">
      <t>ク</t>
    </rPh>
    <rPh sb="7" eb="10">
      <t>ニシテラオ</t>
    </rPh>
    <rPh sb="18" eb="21">
      <t>ニシテラオ</t>
    </rPh>
    <rPh sb="21" eb="23">
      <t>コウエン</t>
    </rPh>
    <phoneticPr fontId="1"/>
  </si>
  <si>
    <t>海老名市さつき町51　
えびな市民活動センター</t>
    <rPh sb="0" eb="4">
      <t>エビナシ</t>
    </rPh>
    <rPh sb="7" eb="8">
      <t>マチ</t>
    </rPh>
    <rPh sb="15" eb="17">
      <t>シミン</t>
    </rPh>
    <rPh sb="17" eb="19">
      <t>カツドウ</t>
    </rPh>
    <phoneticPr fontId="1"/>
  </si>
  <si>
    <t>平塚市天沼7-20　
松原小学校</t>
    <rPh sb="0" eb="3">
      <t>ヒラツカシ</t>
    </rPh>
    <rPh sb="3" eb="5">
      <t>アマヌマ</t>
    </rPh>
    <rPh sb="11" eb="13">
      <t>マツハラ</t>
    </rPh>
    <rPh sb="13" eb="16">
      <t>ショウガッコウ</t>
    </rPh>
    <phoneticPr fontId="1"/>
  </si>
  <si>
    <t>平塚市入野514　
金田小学校</t>
    <rPh sb="0" eb="3">
      <t>ヒラツカシ</t>
    </rPh>
    <rPh sb="3" eb="5">
      <t>イリノ</t>
    </rPh>
    <rPh sb="10" eb="12">
      <t>カネダ</t>
    </rPh>
    <rPh sb="12" eb="15">
      <t>ショウガッコウ</t>
    </rPh>
    <phoneticPr fontId="1"/>
  </si>
  <si>
    <t>寒川町小動933　
旭が丘中学校　</t>
    <rPh sb="0" eb="3">
      <t>サムカワマチ</t>
    </rPh>
    <rPh sb="3" eb="5">
      <t>コユルギ</t>
    </rPh>
    <rPh sb="10" eb="11">
      <t>アサヒ</t>
    </rPh>
    <rPh sb="12" eb="13">
      <t>オカ</t>
    </rPh>
    <rPh sb="13" eb="16">
      <t>チュウガッコウ</t>
    </rPh>
    <phoneticPr fontId="1"/>
  </si>
  <si>
    <t>川崎市多摩区宿河原3-18-1　
稲田小学校</t>
    <rPh sb="0" eb="3">
      <t>カワサキシ</t>
    </rPh>
    <rPh sb="3" eb="6">
      <t>タマク</t>
    </rPh>
    <rPh sb="6" eb="9">
      <t>シュクガワラ</t>
    </rPh>
    <rPh sb="17" eb="19">
      <t>イナダ</t>
    </rPh>
    <rPh sb="19" eb="22">
      <t>ショウガッコウ</t>
    </rPh>
    <phoneticPr fontId="1"/>
  </si>
  <si>
    <t>川崎市麻生区万福寺1-5-1　
麻生区役所用地</t>
    <rPh sb="0" eb="3">
      <t>カワサキシ</t>
    </rPh>
    <rPh sb="3" eb="6">
      <t>アサオク</t>
    </rPh>
    <rPh sb="6" eb="9">
      <t>マンプクジ</t>
    </rPh>
    <rPh sb="16" eb="19">
      <t>アサオク</t>
    </rPh>
    <rPh sb="19" eb="21">
      <t>ヤクショ</t>
    </rPh>
    <rPh sb="21" eb="23">
      <t>ヨウチ</t>
    </rPh>
    <phoneticPr fontId="1"/>
  </si>
  <si>
    <t>新横浜駅前公園
観測所</t>
    <rPh sb="0" eb="3">
      <t>シンヨコハマ</t>
    </rPh>
    <rPh sb="3" eb="5">
      <t>エキマエ</t>
    </rPh>
    <rPh sb="5" eb="7">
      <t>コウエン</t>
    </rPh>
    <rPh sb="8" eb="10">
      <t>カンソク</t>
    </rPh>
    <rPh sb="10" eb="11">
      <t>ショ</t>
    </rPh>
    <phoneticPr fontId="1"/>
  </si>
  <si>
    <t>西寺尾第2小学校
観測所</t>
    <rPh sb="0" eb="3">
      <t>ニシテラオ</t>
    </rPh>
    <rPh sb="3" eb="4">
      <t>ダイ</t>
    </rPh>
    <rPh sb="5" eb="8">
      <t>ショウガッコウ</t>
    </rPh>
    <rPh sb="9" eb="11">
      <t>カンソク</t>
    </rPh>
    <rPh sb="11" eb="12">
      <t>ショ</t>
    </rPh>
    <phoneticPr fontId="1"/>
  </si>
  <si>
    <t>横浜市全域
（横浜市条例）</t>
    <rPh sb="0" eb="3">
      <t>ヨコハマシ</t>
    </rPh>
    <rPh sb="3" eb="5">
      <t>ゼンイキ</t>
    </rPh>
    <rPh sb="7" eb="9">
      <t>ヨコハマ</t>
    </rPh>
    <rPh sb="9" eb="10">
      <t>シ</t>
    </rPh>
    <rPh sb="10" eb="12">
      <t>ジョウレイ</t>
    </rPh>
    <phoneticPr fontId="1"/>
  </si>
  <si>
    <t>川崎市全域
（川崎市条例）</t>
    <rPh sb="0" eb="3">
      <t>カワサキシ</t>
    </rPh>
    <rPh sb="3" eb="5">
      <t>ゼンイキ</t>
    </rPh>
    <rPh sb="7" eb="9">
      <t>カワサキ</t>
    </rPh>
    <rPh sb="9" eb="10">
      <t>シ</t>
    </rPh>
    <rPh sb="10" eb="12">
      <t>ジョウレイ</t>
    </rPh>
    <phoneticPr fontId="1"/>
  </si>
  <si>
    <t>観音川
観測所</t>
    <rPh sb="0" eb="2">
      <t>カンノン</t>
    </rPh>
    <rPh sb="2" eb="3">
      <t>カワ</t>
    </rPh>
    <rPh sb="4" eb="6">
      <t>カンソク</t>
    </rPh>
    <rPh sb="6" eb="7">
      <t>ショ</t>
    </rPh>
    <phoneticPr fontId="1"/>
  </si>
  <si>
    <t>六郷
観測所</t>
    <rPh sb="0" eb="2">
      <t>ロクゴウ</t>
    </rPh>
    <rPh sb="3" eb="5">
      <t>カンソク</t>
    </rPh>
    <rPh sb="5" eb="6">
      <t>ショ</t>
    </rPh>
    <phoneticPr fontId="1"/>
  </si>
  <si>
    <t>渡田
観測所</t>
    <rPh sb="0" eb="2">
      <t>ワタリダ</t>
    </rPh>
    <rPh sb="3" eb="5">
      <t>カンソク</t>
    </rPh>
    <rPh sb="5" eb="6">
      <t>ショ</t>
    </rPh>
    <phoneticPr fontId="1"/>
  </si>
  <si>
    <t>田島
観測所</t>
    <rPh sb="0" eb="2">
      <t>タジマ</t>
    </rPh>
    <rPh sb="3" eb="5">
      <t>カンソク</t>
    </rPh>
    <rPh sb="5" eb="6">
      <t>ショ</t>
    </rPh>
    <phoneticPr fontId="1"/>
  </si>
  <si>
    <t>千鳥町
観測所</t>
    <rPh sb="0" eb="3">
      <t>チドリチョウ</t>
    </rPh>
    <rPh sb="4" eb="6">
      <t>カンソク</t>
    </rPh>
    <rPh sb="6" eb="7">
      <t>ショ</t>
    </rPh>
    <phoneticPr fontId="1"/>
  </si>
  <si>
    <t>小向
観測所</t>
    <rPh sb="0" eb="2">
      <t>コムカイ</t>
    </rPh>
    <rPh sb="3" eb="5">
      <t>カンソク</t>
    </rPh>
    <rPh sb="5" eb="6">
      <t>ショ</t>
    </rPh>
    <phoneticPr fontId="1"/>
  </si>
  <si>
    <t>坂戸
観測所</t>
    <rPh sb="0" eb="2">
      <t>サカド</t>
    </rPh>
    <rPh sb="3" eb="5">
      <t>カンソク</t>
    </rPh>
    <rPh sb="5" eb="6">
      <t>ショ</t>
    </rPh>
    <phoneticPr fontId="1"/>
  </si>
  <si>
    <t>新城
観測所</t>
    <rPh sb="0" eb="2">
      <t>シンジョウ</t>
    </rPh>
    <rPh sb="3" eb="5">
      <t>カンソク</t>
    </rPh>
    <rPh sb="5" eb="6">
      <t>ショ</t>
    </rPh>
    <phoneticPr fontId="1"/>
  </si>
  <si>
    <t>稲田
観測所</t>
    <rPh sb="0" eb="2">
      <t>イナダ</t>
    </rPh>
    <rPh sb="3" eb="5">
      <t>カンソク</t>
    </rPh>
    <rPh sb="5" eb="6">
      <t>ショ</t>
    </rPh>
    <phoneticPr fontId="1"/>
  </si>
  <si>
    <t>麻生
観測所</t>
    <rPh sb="0" eb="2">
      <t>アサオ</t>
    </rPh>
    <rPh sb="3" eb="5">
      <t>カンソク</t>
    </rPh>
    <rPh sb="5" eb="6">
      <t>ショ</t>
    </rPh>
    <phoneticPr fontId="1"/>
  </si>
  <si>
    <t>宮前
観測所</t>
    <rPh sb="0" eb="2">
      <t>ミヤマエ</t>
    </rPh>
    <rPh sb="3" eb="5">
      <t>カンソク</t>
    </rPh>
    <rPh sb="5" eb="6">
      <t>ショ</t>
    </rPh>
    <phoneticPr fontId="1"/>
  </si>
  <si>
    <t>水位基準
面高</t>
    <rPh sb="0" eb="2">
      <t>スイイ</t>
    </rPh>
    <rPh sb="2" eb="4">
      <t>キジュン</t>
    </rPh>
    <rPh sb="5" eb="6">
      <t>メン</t>
    </rPh>
    <rPh sb="6" eb="7">
      <t>タカ</t>
    </rPh>
    <phoneticPr fontId="1"/>
  </si>
  <si>
    <t>観測開始
年月</t>
    <rPh sb="0" eb="2">
      <t>カンソク</t>
    </rPh>
    <rPh sb="2" eb="4">
      <t>カイシ</t>
    </rPh>
    <rPh sb="5" eb="7">
      <t>ネンゲツ</t>
    </rPh>
    <phoneticPr fontId="1"/>
  </si>
  <si>
    <t>観測
機関名</t>
    <rPh sb="0" eb="2">
      <t>カンソク</t>
    </rPh>
    <rPh sb="3" eb="5">
      <t>キカン</t>
    </rPh>
    <rPh sb="5" eb="6">
      <t>メイ</t>
    </rPh>
    <phoneticPr fontId="1"/>
  </si>
  <si>
    <t>旧29</t>
    <rPh sb="0" eb="1">
      <t>キュウ</t>
    </rPh>
    <phoneticPr fontId="1"/>
  </si>
  <si>
    <t>ストレーナー
の位置</t>
    <rPh sb="8" eb="10">
      <t>イチ</t>
    </rPh>
    <phoneticPr fontId="1"/>
  </si>
  <si>
    <t>佐江戸公園
観測所</t>
    <rPh sb="0" eb="1">
      <t>サ</t>
    </rPh>
    <rPh sb="1" eb="3">
      <t>エド</t>
    </rPh>
    <rPh sb="3" eb="5">
      <t>コウエン</t>
    </rPh>
    <rPh sb="6" eb="8">
      <t>カンソク</t>
    </rPh>
    <rPh sb="8" eb="9">
      <t>ショ</t>
    </rPh>
    <phoneticPr fontId="1"/>
  </si>
  <si>
    <t>八景小学校
観測所</t>
    <rPh sb="0" eb="2">
      <t>ハッケイ</t>
    </rPh>
    <rPh sb="2" eb="5">
      <t>ショウガッコウ</t>
    </rPh>
    <rPh sb="6" eb="8">
      <t>カンソク</t>
    </rPh>
    <rPh sb="8" eb="9">
      <t>ショ</t>
    </rPh>
    <phoneticPr fontId="1"/>
  </si>
  <si>
    <t>西寺尾公園
観測所</t>
    <rPh sb="0" eb="3">
      <t>ニシテラオ</t>
    </rPh>
    <rPh sb="3" eb="5">
      <t>コウエン</t>
    </rPh>
    <rPh sb="6" eb="8">
      <t>カンソク</t>
    </rPh>
    <rPh sb="8" eb="9">
      <t>ショ</t>
    </rPh>
    <phoneticPr fontId="1"/>
  </si>
  <si>
    <t>県条例
周辺地域</t>
    <rPh sb="0" eb="1">
      <t>ケン</t>
    </rPh>
    <rPh sb="1" eb="2">
      <t>ジョウ</t>
    </rPh>
    <rPh sb="2" eb="3">
      <t>レイ</t>
    </rPh>
    <rPh sb="4" eb="5">
      <t>シュウ</t>
    </rPh>
    <rPh sb="5" eb="6">
      <t>ヘン</t>
    </rPh>
    <rPh sb="6" eb="7">
      <t>チ</t>
    </rPh>
    <rPh sb="7" eb="8">
      <t>イキ</t>
    </rPh>
    <phoneticPr fontId="1"/>
  </si>
  <si>
    <t>（万㎥/年）</t>
    <phoneticPr fontId="1"/>
  </si>
  <si>
    <t>内訳</t>
    <rPh sb="0" eb="1">
      <t>ウチ</t>
    </rPh>
    <rPh sb="1" eb="2">
      <t>ヤク</t>
    </rPh>
    <phoneticPr fontId="1"/>
  </si>
  <si>
    <t>横浜市</t>
    <rPh sb="0" eb="1">
      <t>ヨコ</t>
    </rPh>
    <rPh sb="1" eb="2">
      <t>ハマ</t>
    </rPh>
    <rPh sb="2" eb="3">
      <t>シ</t>
    </rPh>
    <phoneticPr fontId="1"/>
  </si>
  <si>
    <t>川崎市</t>
    <rPh sb="0" eb="1">
      <t>カワ</t>
    </rPh>
    <rPh sb="1" eb="2">
      <t>ザキ</t>
    </rPh>
    <rPh sb="2" eb="3">
      <t>シ</t>
    </rPh>
    <phoneticPr fontId="1"/>
  </si>
  <si>
    <t>平塚市</t>
    <rPh sb="0" eb="1">
      <t>ヒラ</t>
    </rPh>
    <rPh sb="1" eb="2">
      <t>ツカ</t>
    </rPh>
    <rPh sb="2" eb="3">
      <t>シ</t>
    </rPh>
    <phoneticPr fontId="1"/>
  </si>
  <si>
    <t>茅ヶ崎市</t>
    <rPh sb="0" eb="1">
      <t>チガヤ</t>
    </rPh>
    <rPh sb="2" eb="3">
      <t>ザキ</t>
    </rPh>
    <rPh sb="3" eb="4">
      <t>シ</t>
    </rPh>
    <phoneticPr fontId="1"/>
  </si>
  <si>
    <t>厚木市</t>
    <rPh sb="0" eb="1">
      <t>アツシ</t>
    </rPh>
    <rPh sb="1" eb="2">
      <t>キ</t>
    </rPh>
    <rPh sb="2" eb="3">
      <t>シ</t>
    </rPh>
    <phoneticPr fontId="1"/>
  </si>
  <si>
    <t>寒川町</t>
    <rPh sb="0" eb="1">
      <t>カン</t>
    </rPh>
    <rPh sb="1" eb="2">
      <t>カワ</t>
    </rPh>
    <rPh sb="2" eb="3">
      <t>マチ</t>
    </rPh>
    <phoneticPr fontId="1"/>
  </si>
  <si>
    <t>鎌倉市</t>
    <rPh sb="0" eb="1">
      <t>カマ</t>
    </rPh>
    <rPh sb="1" eb="2">
      <t>クラ</t>
    </rPh>
    <rPh sb="2" eb="3">
      <t>シ</t>
    </rPh>
    <phoneticPr fontId="1"/>
  </si>
  <si>
    <t>藤沢市</t>
    <rPh sb="0" eb="1">
      <t>フジ</t>
    </rPh>
    <rPh sb="1" eb="2">
      <t>サワ</t>
    </rPh>
    <rPh sb="2" eb="3">
      <t>シ</t>
    </rPh>
    <phoneticPr fontId="1"/>
  </si>
  <si>
    <t>1㎝以上2㎝未満</t>
    <rPh sb="1" eb="4">
      <t>センチイジョウ</t>
    </rPh>
    <rPh sb="6" eb="8">
      <t>ミマン</t>
    </rPh>
    <phoneticPr fontId="1"/>
  </si>
  <si>
    <t>2㎝以上3㎝未満</t>
    <rPh sb="2" eb="4">
      <t>イジョウ</t>
    </rPh>
    <phoneticPr fontId="1"/>
  </si>
  <si>
    <t>小計</t>
    <rPh sb="0" eb="1">
      <t>ショウ</t>
    </rPh>
    <rPh sb="1" eb="2">
      <t>ケイ</t>
    </rPh>
    <phoneticPr fontId="1"/>
  </si>
  <si>
    <t>海老名市</t>
    <rPh sb="0" eb="3">
      <t>エビナ</t>
    </rPh>
    <rPh sb="3" eb="4">
      <t>シ</t>
    </rPh>
    <phoneticPr fontId="1"/>
  </si>
  <si>
    <t>1㎝以上
2㎝未満</t>
    <rPh sb="2" eb="4">
      <t>イジョウ</t>
    </rPh>
    <rPh sb="7" eb="9">
      <t>ミマン</t>
    </rPh>
    <phoneticPr fontId="1"/>
  </si>
  <si>
    <t>調査面積
（㎢）</t>
    <rPh sb="0" eb="1">
      <t>チョウ</t>
    </rPh>
    <rPh sb="1" eb="2">
      <t>サ</t>
    </rPh>
    <rPh sb="2" eb="3">
      <t>メン</t>
    </rPh>
    <rPh sb="3" eb="4">
      <t>セキ</t>
    </rPh>
    <phoneticPr fontId="1"/>
  </si>
  <si>
    <t>沈下量
（㎝）</t>
    <rPh sb="0" eb="1">
      <t>チン</t>
    </rPh>
    <rPh sb="1" eb="2">
      <t>シタ</t>
    </rPh>
    <rPh sb="2" eb="3">
      <t>リョウ</t>
    </rPh>
    <phoneticPr fontId="1"/>
  </si>
  <si>
    <t>有効
水準点数</t>
    <rPh sb="0" eb="1">
      <t>アリ</t>
    </rPh>
    <rPh sb="1" eb="2">
      <t>コウ</t>
    </rPh>
    <rPh sb="3" eb="4">
      <t>ミズ</t>
    </rPh>
    <rPh sb="4" eb="5">
      <t>ジュン</t>
    </rPh>
    <rPh sb="5" eb="6">
      <t>テン</t>
    </rPh>
    <rPh sb="6" eb="7">
      <t>スウ</t>
    </rPh>
    <phoneticPr fontId="1"/>
  </si>
  <si>
    <t>市場
観測所</t>
    <rPh sb="0" eb="2">
      <t>イチバ</t>
    </rPh>
    <rPh sb="3" eb="5">
      <t>カンソク</t>
    </rPh>
    <rPh sb="5" eb="6">
      <t>ショ</t>
    </rPh>
    <phoneticPr fontId="1"/>
  </si>
  <si>
    <t>横浜公園
観測所</t>
    <rPh sb="0" eb="2">
      <t>ヨコハマ</t>
    </rPh>
    <rPh sb="2" eb="4">
      <t>コウエン</t>
    </rPh>
    <rPh sb="5" eb="7">
      <t>カンソク</t>
    </rPh>
    <rPh sb="7" eb="8">
      <t>ショ</t>
    </rPh>
    <phoneticPr fontId="1"/>
  </si>
  <si>
    <t>岡野公園
観測所</t>
    <rPh sb="0" eb="2">
      <t>オカノ</t>
    </rPh>
    <rPh sb="2" eb="4">
      <t>コウエン</t>
    </rPh>
    <rPh sb="5" eb="7">
      <t>カンソク</t>
    </rPh>
    <rPh sb="7" eb="8">
      <t>ショ</t>
    </rPh>
    <phoneticPr fontId="1"/>
  </si>
  <si>
    <t>新羽公園
観測所</t>
    <rPh sb="0" eb="2">
      <t>ニッパ</t>
    </rPh>
    <rPh sb="2" eb="4">
      <t>コウエン</t>
    </rPh>
    <rPh sb="5" eb="7">
      <t>カンソク</t>
    </rPh>
    <rPh sb="7" eb="8">
      <t>ショ</t>
    </rPh>
    <phoneticPr fontId="1"/>
  </si>
  <si>
    <t>秋葉町
観測所</t>
    <rPh sb="0" eb="3">
      <t>アキバチョウ</t>
    </rPh>
    <rPh sb="4" eb="6">
      <t>カンソク</t>
    </rPh>
    <rPh sb="6" eb="7">
      <t>ショ</t>
    </rPh>
    <phoneticPr fontId="1"/>
  </si>
  <si>
    <t>（深度25m）</t>
    <rPh sb="1" eb="3">
      <t>シンド</t>
    </rPh>
    <phoneticPr fontId="1"/>
  </si>
  <si>
    <t>（深度60m）</t>
    <rPh sb="1" eb="3">
      <t>シンド</t>
    </rPh>
    <phoneticPr fontId="1"/>
  </si>
  <si>
    <t>（深度117m）</t>
    <rPh sb="1" eb="3">
      <t>シンド</t>
    </rPh>
    <phoneticPr fontId="1"/>
  </si>
  <si>
    <t>矢部団地
観測所</t>
    <rPh sb="0" eb="2">
      <t>ヤベ</t>
    </rPh>
    <rPh sb="2" eb="4">
      <t>ダンチ</t>
    </rPh>
    <rPh sb="5" eb="7">
      <t>カンソク</t>
    </rPh>
    <rPh sb="7" eb="8">
      <t>ショ</t>
    </rPh>
    <phoneticPr fontId="1"/>
  </si>
  <si>
    <t>上倉田団地
観測所</t>
    <rPh sb="0" eb="1">
      <t>カミ</t>
    </rPh>
    <rPh sb="1" eb="3">
      <t>クラタ</t>
    </rPh>
    <rPh sb="3" eb="5">
      <t>ダンチ</t>
    </rPh>
    <rPh sb="6" eb="8">
      <t>カンソク</t>
    </rPh>
    <rPh sb="8" eb="9">
      <t>ショ</t>
    </rPh>
    <phoneticPr fontId="1"/>
  </si>
  <si>
    <t>西寺尾公園
観測所</t>
    <rPh sb="0" eb="1">
      <t>ニシ</t>
    </rPh>
    <rPh sb="1" eb="3">
      <t>テラオ</t>
    </rPh>
    <rPh sb="3" eb="5">
      <t>コウエン</t>
    </rPh>
    <rPh sb="6" eb="8">
      <t>カンソク</t>
    </rPh>
    <rPh sb="8" eb="9">
      <t>ショ</t>
    </rPh>
    <phoneticPr fontId="1"/>
  </si>
  <si>
    <t>新横浜駅前
公園観測所</t>
    <rPh sb="0" eb="1">
      <t>シン</t>
    </rPh>
    <rPh sb="1" eb="3">
      <t>ヨコハマ</t>
    </rPh>
    <rPh sb="3" eb="5">
      <t>エキマエ</t>
    </rPh>
    <rPh sb="6" eb="8">
      <t>コウエン</t>
    </rPh>
    <phoneticPr fontId="1"/>
  </si>
  <si>
    <t>東戸塚
小学校
観測所</t>
    <rPh sb="0" eb="1">
      <t>ヒガシ</t>
    </rPh>
    <rPh sb="1" eb="3">
      <t>トツカ</t>
    </rPh>
    <rPh sb="4" eb="7">
      <t>ショウガッコウ</t>
    </rPh>
    <phoneticPr fontId="1"/>
  </si>
  <si>
    <t>西寺尾
第二小学校
観測所</t>
    <rPh sb="0" eb="3">
      <t>ニシテラオ</t>
    </rPh>
    <rPh sb="4" eb="6">
      <t>ダイニ</t>
    </rPh>
    <rPh sb="6" eb="9">
      <t>ショウガッコウ</t>
    </rPh>
    <phoneticPr fontId="1"/>
  </si>
  <si>
    <t>平成23年
に廃止</t>
    <rPh sb="0" eb="2">
      <t>ヘイセイ</t>
    </rPh>
    <rPh sb="4" eb="5">
      <t>ネン</t>
    </rPh>
    <rPh sb="7" eb="9">
      <t>ハイシ</t>
    </rPh>
    <phoneticPr fontId="1"/>
  </si>
  <si>
    <t>H26</t>
    <phoneticPr fontId="1"/>
  </si>
  <si>
    <t xml:space="preserve">     26年</t>
    <rPh sb="7" eb="8">
      <t>ネン</t>
    </rPh>
    <phoneticPr fontId="1"/>
  </si>
  <si>
    <t>№37-0</t>
    <phoneticPr fontId="1"/>
  </si>
  <si>
    <t>H1</t>
    <phoneticPr fontId="1"/>
  </si>
  <si>
    <t>S55</t>
    <phoneticPr fontId="1"/>
  </si>
  <si>
    <t>Ｈ1</t>
    <phoneticPr fontId="1"/>
  </si>
  <si>
    <t>Ｓ55</t>
    <phoneticPr fontId="1"/>
  </si>
  <si>
    <t>S48</t>
    <phoneticPr fontId="1"/>
  </si>
  <si>
    <t>H 1</t>
    <phoneticPr fontId="1"/>
  </si>
  <si>
    <t>H27</t>
    <phoneticPr fontId="1"/>
  </si>
  <si>
    <t>№812</t>
  </si>
  <si>
    <t>横浜市保土ヶ谷区狩場町</t>
    <rPh sb="0" eb="3">
      <t>ヨコハマシ</t>
    </rPh>
    <rPh sb="3" eb="8">
      <t>ホドガヤク</t>
    </rPh>
    <rPh sb="8" eb="10">
      <t>カリバ</t>
    </rPh>
    <rPh sb="10" eb="11">
      <t>チョウ</t>
    </rPh>
    <phoneticPr fontId="1"/>
  </si>
  <si>
    <t xml:space="preserve">     27年</t>
    <rPh sb="7" eb="8">
      <t>ネン</t>
    </rPh>
    <phoneticPr fontId="1"/>
  </si>
  <si>
    <t>（単位　井戸 本数）</t>
    <rPh sb="1" eb="3">
      <t>タンイ</t>
    </rPh>
    <rPh sb="4" eb="6">
      <t>イド</t>
    </rPh>
    <rPh sb="7" eb="9">
      <t>ホンスウ</t>
    </rPh>
    <phoneticPr fontId="1"/>
  </si>
  <si>
    <t>H28</t>
    <phoneticPr fontId="1"/>
  </si>
  <si>
    <t xml:space="preserve">     28年</t>
    <rPh sb="7" eb="8">
      <t>ネン</t>
    </rPh>
    <phoneticPr fontId="1"/>
  </si>
  <si>
    <t xml:space="preserve"> </t>
    <phoneticPr fontId="1"/>
  </si>
  <si>
    <t>H29</t>
  </si>
  <si>
    <t>京浜地域</t>
    <rPh sb="0" eb="2">
      <t>ケイヒン</t>
    </rPh>
    <rPh sb="2" eb="4">
      <t>チイキ</t>
    </rPh>
    <phoneticPr fontId="1"/>
  </si>
  <si>
    <t>№982　S57</t>
  </si>
  <si>
    <t>№260　S39</t>
  </si>
  <si>
    <t>№Ⅰ-5180　S48</t>
  </si>
  <si>
    <t>№99　S47～</t>
  </si>
  <si>
    <t>№45　H23</t>
  </si>
  <si>
    <t>№45　S54～　</t>
  </si>
  <si>
    <t>№13　S59</t>
  </si>
  <si>
    <t>№13　S50～</t>
  </si>
  <si>
    <t>№41　S48</t>
  </si>
  <si>
    <t>№BM.307　H23</t>
  </si>
  <si>
    <t>№7　S52～</t>
  </si>
  <si>
    <t>№F-22　H23</t>
  </si>
  <si>
    <t>No.32</t>
  </si>
  <si>
    <t>横  内</t>
  </si>
  <si>
    <t>No.54</t>
  </si>
  <si>
    <t>磯子区磯子二丁目</t>
  </si>
  <si>
    <t>No.415</t>
  </si>
  <si>
    <t>No.297</t>
  </si>
  <si>
    <t>No.茅45</t>
  </si>
  <si>
    <t>No.40</t>
  </si>
  <si>
    <t>大　曲</t>
  </si>
  <si>
    <t>No.5360-1</t>
  </si>
  <si>
    <t>片瀬</t>
  </si>
  <si>
    <t>No.F-41</t>
  </si>
  <si>
    <t>栄区金井町</t>
  </si>
  <si>
    <t>No.T-49</t>
  </si>
  <si>
    <t>No.7</t>
  </si>
  <si>
    <t>-</t>
    <phoneticPr fontId="1"/>
  </si>
  <si>
    <t>-</t>
    <phoneticPr fontId="1"/>
  </si>
  <si>
    <t>－</t>
  </si>
  <si>
    <t>堤</t>
    <phoneticPr fontId="1"/>
  </si>
  <si>
    <t>手広1丁目</t>
    <phoneticPr fontId="1"/>
  </si>
  <si>
    <t>杉久保北1</t>
  </si>
  <si>
    <t>杉久保北1</t>
    <phoneticPr fontId="1"/>
  </si>
  <si>
    <t>川崎区南渡田町１</t>
    <phoneticPr fontId="1"/>
  </si>
  <si>
    <t>※　 横浜市は、平成27年に水準測量調査地点を半減したため、以降の沈下面積算出が不能となった。　　</t>
    <rPh sb="30" eb="32">
      <t>イコウ</t>
    </rPh>
    <phoneticPr fontId="1"/>
  </si>
  <si>
    <t xml:space="preserve">     29年</t>
    <rPh sb="7" eb="8">
      <t>ネン</t>
    </rPh>
    <phoneticPr fontId="1"/>
  </si>
  <si>
    <t>H30</t>
    <phoneticPr fontId="1"/>
  </si>
  <si>
    <t>川崎区水江町6</t>
  </si>
  <si>
    <t>No.336</t>
  </si>
  <si>
    <t>西区岡野一丁目</t>
  </si>
  <si>
    <t>No.206　S34～</t>
  </si>
  <si>
    <t>No.渡4A</t>
    <phoneticPr fontId="1"/>
  </si>
  <si>
    <t>No.297</t>
    <phoneticPr fontId="1"/>
  </si>
  <si>
    <t>№</t>
    <phoneticPr fontId="1"/>
  </si>
  <si>
    <t>（m）</t>
    <phoneticPr fontId="1"/>
  </si>
  <si>
    <t>（mm）</t>
    <phoneticPr fontId="1"/>
  </si>
  <si>
    <t>地層収縮量
地下水位</t>
    <phoneticPr fontId="1"/>
  </si>
  <si>
    <t>34.9～39.6</t>
    <phoneticPr fontId="1"/>
  </si>
  <si>
    <t>S35.6</t>
    <phoneticPr fontId="1"/>
  </si>
  <si>
    <t>44.0～47.0</t>
    <phoneticPr fontId="1"/>
  </si>
  <si>
    <t>S36.9</t>
    <phoneticPr fontId="1"/>
  </si>
  <si>
    <t>10.5～15.5</t>
    <phoneticPr fontId="1"/>
  </si>
  <si>
    <t>H3.4</t>
    <phoneticPr fontId="1"/>
  </si>
  <si>
    <t>76.0～86.5</t>
    <phoneticPr fontId="1"/>
  </si>
  <si>
    <t>27.1～29.9</t>
    <phoneticPr fontId="1"/>
  </si>
  <si>
    <t>S45.3</t>
    <phoneticPr fontId="1"/>
  </si>
  <si>
    <t>30.0～36.0</t>
    <phoneticPr fontId="1"/>
  </si>
  <si>
    <t>S46.9</t>
    <phoneticPr fontId="1"/>
  </si>
  <si>
    <t>62.8～72.0
75.0～76.5</t>
    <phoneticPr fontId="1"/>
  </si>
  <si>
    <t>115.0～120.0</t>
    <phoneticPr fontId="1"/>
  </si>
  <si>
    <t>S50.8</t>
    <phoneticPr fontId="1"/>
  </si>
  <si>
    <t>22.0～25.0</t>
    <phoneticPr fontId="1"/>
  </si>
  <si>
    <t>S53.6</t>
    <phoneticPr fontId="1"/>
  </si>
  <si>
    <t>50.8～56.8</t>
    <phoneticPr fontId="1"/>
  </si>
  <si>
    <t>95.5～106.5</t>
    <phoneticPr fontId="1"/>
  </si>
  <si>
    <t>7.5～10.0</t>
    <phoneticPr fontId="1"/>
  </si>
  <si>
    <t>S57.4</t>
    <phoneticPr fontId="1"/>
  </si>
  <si>
    <t>平成22年3月に廃止</t>
    <rPh sb="0" eb="1">
      <t>ヒラ</t>
    </rPh>
    <rPh sb="1" eb="2">
      <t>シゲル</t>
    </rPh>
    <rPh sb="4" eb="5">
      <t>ネン</t>
    </rPh>
    <rPh sb="6" eb="7">
      <t>ガツ</t>
    </rPh>
    <rPh sb="8" eb="9">
      <t>ハイ</t>
    </rPh>
    <rPh sb="9" eb="10">
      <t>トメ</t>
    </rPh>
    <phoneticPr fontId="1"/>
  </si>
  <si>
    <t>平成22年
3月に廃止</t>
    <phoneticPr fontId="1"/>
  </si>
  <si>
    <t>11.0～15.0</t>
    <phoneticPr fontId="1"/>
  </si>
  <si>
    <t>平成21年から休止</t>
    <rPh sb="0" eb="1">
      <t>ヒラ</t>
    </rPh>
    <rPh sb="1" eb="2">
      <t>シゲル</t>
    </rPh>
    <rPh sb="4" eb="5">
      <t>トシ</t>
    </rPh>
    <rPh sb="7" eb="8">
      <t>キュウ</t>
    </rPh>
    <rPh sb="8" eb="9">
      <t>トメ</t>
    </rPh>
    <phoneticPr fontId="1"/>
  </si>
  <si>
    <t>平成12年3月に廃止</t>
    <phoneticPr fontId="1"/>
  </si>
  <si>
    <t>平成12年
3月に廃止</t>
    <phoneticPr fontId="1"/>
  </si>
  <si>
    <t>13.0～17.0</t>
    <phoneticPr fontId="1"/>
  </si>
  <si>
    <t>H4.4</t>
    <phoneticPr fontId="1"/>
  </si>
  <si>
    <t>平成23年に廃止　</t>
    <rPh sb="0" eb="1">
      <t>ヒラ</t>
    </rPh>
    <rPh sb="1" eb="2">
      <t>シゲル</t>
    </rPh>
    <rPh sb="4" eb="5">
      <t>ネン</t>
    </rPh>
    <rPh sb="6" eb="7">
      <t>ハイ</t>
    </rPh>
    <rPh sb="7" eb="8">
      <t>ドメ</t>
    </rPh>
    <phoneticPr fontId="1"/>
  </si>
  <si>
    <t>72.0～82.0</t>
    <phoneticPr fontId="1"/>
  </si>
  <si>
    <t>地下水位</t>
    <phoneticPr fontId="1"/>
  </si>
  <si>
    <t>稼働中</t>
    <phoneticPr fontId="1"/>
  </si>
  <si>
    <t>140.6～151.6</t>
    <phoneticPr fontId="1"/>
  </si>
  <si>
    <t>63.0～74.0</t>
    <phoneticPr fontId="1"/>
  </si>
  <si>
    <t>27.0～32.5</t>
    <phoneticPr fontId="1"/>
  </si>
  <si>
    <t>130.5～136.0</t>
    <phoneticPr fontId="1"/>
  </si>
  <si>
    <t>平成5年
に廃止</t>
    <phoneticPr fontId="1"/>
  </si>
  <si>
    <t>平成21年から休止</t>
    <phoneticPr fontId="1"/>
  </si>
  <si>
    <t>平成27年に廃止</t>
    <rPh sb="0" eb="1">
      <t>ヒラ</t>
    </rPh>
    <rPh sb="1" eb="2">
      <t>シゲル</t>
    </rPh>
    <rPh sb="4" eb="5">
      <t>ネン</t>
    </rPh>
    <rPh sb="6" eb="7">
      <t>ハイ</t>
    </rPh>
    <rPh sb="7" eb="8">
      <t>トメ</t>
    </rPh>
    <phoneticPr fontId="1"/>
  </si>
  <si>
    <t>平成27年に
廃止</t>
    <rPh sb="0" eb="2">
      <t>ヘイセイ</t>
    </rPh>
    <phoneticPr fontId="1"/>
  </si>
  <si>
    <t>Ｓ55</t>
    <phoneticPr fontId="1"/>
  </si>
  <si>
    <t>川崎市幸区柳町58先</t>
    <phoneticPr fontId="1"/>
  </si>
  <si>
    <t>№974</t>
    <phoneticPr fontId="1"/>
  </si>
  <si>
    <t>横浜市港北区新横浜</t>
    <rPh sb="0" eb="3">
      <t>ヨコハマシ</t>
    </rPh>
    <rPh sb="3" eb="6">
      <t>コウホクク</t>
    </rPh>
    <phoneticPr fontId="1"/>
  </si>
  <si>
    <t>川崎市川崎区東扇島</t>
    <rPh sb="0" eb="3">
      <t>カワサキシ</t>
    </rPh>
    <phoneticPr fontId="1"/>
  </si>
  <si>
    <t>川崎市川崎区南渡田町1</t>
    <rPh sb="0" eb="3">
      <t>カワサキシ</t>
    </rPh>
    <phoneticPr fontId="1"/>
  </si>
  <si>
    <t>注3　大原観測所の標高値算出のための水準測量値を平成29年結果より変更したため、平成28年結果との
　　　 継続性はない。</t>
    <rPh sb="0" eb="1">
      <t>チュウ</t>
    </rPh>
    <rPh sb="3" eb="5">
      <t>オオハラ</t>
    </rPh>
    <rPh sb="5" eb="7">
      <t>カンソク</t>
    </rPh>
    <rPh sb="7" eb="8">
      <t>ジョ</t>
    </rPh>
    <rPh sb="9" eb="11">
      <t>ヒョウコウ</t>
    </rPh>
    <rPh sb="11" eb="12">
      <t>チ</t>
    </rPh>
    <rPh sb="12" eb="14">
      <t>サンシュツ</t>
    </rPh>
    <rPh sb="18" eb="20">
      <t>スイジュン</t>
    </rPh>
    <rPh sb="20" eb="22">
      <t>ソクリョウ</t>
    </rPh>
    <rPh sb="22" eb="23">
      <t>チ</t>
    </rPh>
    <rPh sb="24" eb="26">
      <t>ヘイセイ</t>
    </rPh>
    <rPh sb="28" eb="29">
      <t>ネン</t>
    </rPh>
    <rPh sb="29" eb="31">
      <t>ケッカ</t>
    </rPh>
    <rPh sb="33" eb="35">
      <t>ヘンコウ</t>
    </rPh>
    <rPh sb="40" eb="42">
      <t>ヘイセイ</t>
    </rPh>
    <rPh sb="44" eb="45">
      <t>ネン</t>
    </rPh>
    <rPh sb="45" eb="47">
      <t>ケッカ</t>
    </rPh>
    <phoneticPr fontId="1"/>
  </si>
  <si>
    <t>R1</t>
    <phoneticPr fontId="1"/>
  </si>
  <si>
    <t xml:space="preserve">      </t>
    <phoneticPr fontId="1"/>
  </si>
  <si>
    <t>神奈川区三ツ沢西町</t>
    <rPh sb="0" eb="4">
      <t>カナガワク</t>
    </rPh>
    <rPh sb="4" eb="5">
      <t>ミ</t>
    </rPh>
    <rPh sb="6" eb="7">
      <t>ザワ</t>
    </rPh>
    <rPh sb="7" eb="8">
      <t>ニシ</t>
    </rPh>
    <rPh sb="8" eb="9">
      <t>チョウ</t>
    </rPh>
    <phoneticPr fontId="1"/>
  </si>
  <si>
    <t>横浜基準点金属標</t>
    <rPh sb="0" eb="2">
      <t>ヨコハマ</t>
    </rPh>
    <rPh sb="2" eb="5">
      <t>キジュンテン</t>
    </rPh>
    <rPh sb="5" eb="7">
      <t>キンゾク</t>
    </rPh>
    <rPh sb="7" eb="8">
      <t>ヒョウ</t>
    </rPh>
    <phoneticPr fontId="1"/>
  </si>
  <si>
    <t>川崎区宮本町7-8</t>
    <rPh sb="3" eb="6">
      <t>ミヤモトチョウ</t>
    </rPh>
    <phoneticPr fontId="1"/>
  </si>
  <si>
    <t>No.11A</t>
    <phoneticPr fontId="1"/>
  </si>
  <si>
    <t>大神</t>
    <rPh sb="0" eb="2">
      <t>オオガミ</t>
    </rPh>
    <phoneticPr fontId="1"/>
  </si>
  <si>
    <t>No.61</t>
    <phoneticPr fontId="1"/>
  </si>
  <si>
    <t>柳島</t>
    <rPh sb="0" eb="2">
      <t>ヤナギシマ</t>
    </rPh>
    <phoneticPr fontId="1"/>
  </si>
  <si>
    <t>No.茅52</t>
    <phoneticPr fontId="1"/>
  </si>
  <si>
    <t>大谷南</t>
    <rPh sb="0" eb="2">
      <t>オオタニ</t>
    </rPh>
    <rPh sb="2" eb="3">
      <t>ミナミ</t>
    </rPh>
    <phoneticPr fontId="1"/>
  </si>
  <si>
    <t>No.24</t>
    <phoneticPr fontId="1"/>
  </si>
  <si>
    <t>No.F-34</t>
    <phoneticPr fontId="1"/>
  </si>
  <si>
    <t>辻堂西海岸</t>
    <rPh sb="0" eb="2">
      <t>ツジドウ</t>
    </rPh>
    <rPh sb="2" eb="5">
      <t>ニシカイガン</t>
    </rPh>
    <phoneticPr fontId="1"/>
  </si>
  <si>
    <t>No.茅20</t>
    <rPh sb="3" eb="4">
      <t>チ</t>
    </rPh>
    <phoneticPr fontId="1"/>
  </si>
  <si>
    <t>川崎市川崎区水江町6</t>
  </si>
  <si>
    <t>No.61</t>
    <phoneticPr fontId="1"/>
  </si>
  <si>
    <t>平塚市大神</t>
    <rPh sb="0" eb="3">
      <t>ヒラツカシ</t>
    </rPh>
    <rPh sb="3" eb="5">
      <t>オオガミ</t>
    </rPh>
    <phoneticPr fontId="1"/>
  </si>
  <si>
    <t>令和元年</t>
    <rPh sb="0" eb="2">
      <t>レイワ</t>
    </rPh>
    <rPh sb="2" eb="3">
      <t>ガン</t>
    </rPh>
    <rPh sb="3" eb="4">
      <t>ネン</t>
    </rPh>
    <phoneticPr fontId="1"/>
  </si>
  <si>
    <t>注2　年平均値は数値処理のため、一致しない場合がある。</t>
    <rPh sb="0" eb="1">
      <t>チュウ</t>
    </rPh>
    <rPh sb="3" eb="6">
      <t>ネンヘイキン</t>
    </rPh>
    <rPh sb="6" eb="7">
      <t>チ</t>
    </rPh>
    <rPh sb="8" eb="10">
      <t>スウチ</t>
    </rPh>
    <rPh sb="10" eb="12">
      <t>ショリ</t>
    </rPh>
    <rPh sb="16" eb="18">
      <t>イッチ</t>
    </rPh>
    <rPh sb="21" eb="23">
      <t>バアイ</t>
    </rPh>
    <phoneticPr fontId="1"/>
  </si>
  <si>
    <t>30年</t>
    <rPh sb="2" eb="3">
      <t>ネン</t>
    </rPh>
    <phoneticPr fontId="1"/>
  </si>
  <si>
    <r>
      <t>808.0</t>
    </r>
    <r>
      <rPr>
        <vertAlign val="superscript"/>
        <sz val="20"/>
        <rFont val="ＭＳ Ｐゴシック"/>
        <family val="3"/>
        <charset val="128"/>
      </rPr>
      <t>注2</t>
    </r>
    <rPh sb="5" eb="6">
      <t>チュウ</t>
    </rPh>
    <phoneticPr fontId="1"/>
  </si>
  <si>
    <t>注2　１月から８月までの降水量。</t>
    <rPh sb="0" eb="1">
      <t>チュウ</t>
    </rPh>
    <rPh sb="4" eb="5">
      <t>ガツ</t>
    </rPh>
    <rPh sb="8" eb="9">
      <t>ガツ</t>
    </rPh>
    <rPh sb="12" eb="15">
      <t>コウスイリョウ</t>
    </rPh>
    <phoneticPr fontId="1"/>
  </si>
  <si>
    <t>R2</t>
  </si>
  <si>
    <t>R2</t>
    <phoneticPr fontId="1"/>
  </si>
  <si>
    <t>高津区向ヶ丘1-3</t>
    <rPh sb="0" eb="1">
      <t>タカ</t>
    </rPh>
    <rPh sb="1" eb="2">
      <t>ツ</t>
    </rPh>
    <rPh sb="2" eb="3">
      <t>ク</t>
    </rPh>
    <rPh sb="3" eb="6">
      <t>ムコウガオカ</t>
    </rPh>
    <phoneticPr fontId="1"/>
  </si>
  <si>
    <t>No.60A</t>
    <phoneticPr fontId="1"/>
  </si>
  <si>
    <t>川崎市高津区向ヶ丘1-3</t>
    <rPh sb="0" eb="3">
      <t>カワサキシ</t>
    </rPh>
    <rPh sb="3" eb="6">
      <t>タカツク</t>
    </rPh>
    <rPh sb="6" eb="9">
      <t>ムコウガオカ</t>
    </rPh>
    <phoneticPr fontId="1"/>
  </si>
  <si>
    <t>令和２年</t>
    <rPh sb="0" eb="2">
      <t>レイワ</t>
    </rPh>
    <rPh sb="3" eb="4">
      <t>ネン</t>
    </rPh>
    <phoneticPr fontId="1"/>
  </si>
  <si>
    <t xml:space="preserve"> </t>
    <phoneticPr fontId="1"/>
  </si>
  <si>
    <t>最近6年間</t>
    <rPh sb="0" eb="2">
      <t>サイキン</t>
    </rPh>
    <rPh sb="3" eb="5">
      <t>ネンカン</t>
    </rPh>
    <phoneticPr fontId="1"/>
  </si>
  <si>
    <t>No.60A</t>
    <phoneticPr fontId="1"/>
  </si>
  <si>
    <t>102.0～107.5</t>
    <phoneticPr fontId="1"/>
  </si>
  <si>
    <t>R 1</t>
    <phoneticPr fontId="1"/>
  </si>
  <si>
    <t>R 2</t>
    <phoneticPr fontId="1"/>
  </si>
  <si>
    <t>R　1</t>
    <phoneticPr fontId="1"/>
  </si>
  <si>
    <t>R　2</t>
    <phoneticPr fontId="1"/>
  </si>
  <si>
    <t>R3</t>
    <phoneticPr fontId="1"/>
  </si>
  <si>
    <t>R　3</t>
    <phoneticPr fontId="1"/>
  </si>
  <si>
    <t>R3</t>
    <phoneticPr fontId="1"/>
  </si>
  <si>
    <t>茅ケ崎</t>
    <rPh sb="0" eb="3">
      <t>チガサキ</t>
    </rPh>
    <phoneticPr fontId="1"/>
  </si>
  <si>
    <t>No.茅20</t>
    <rPh sb="3" eb="4">
      <t>ボウ</t>
    </rPh>
    <phoneticPr fontId="1"/>
  </si>
  <si>
    <t>上町屋</t>
    <rPh sb="0" eb="3">
      <t>カミマチヤ</t>
    </rPh>
    <phoneticPr fontId="1"/>
  </si>
  <si>
    <t>No.2</t>
    <phoneticPr fontId="1"/>
  </si>
  <si>
    <t>八千代町</t>
    <rPh sb="0" eb="3">
      <t>ヤチヨ</t>
    </rPh>
    <rPh sb="3" eb="4">
      <t>マチ</t>
    </rPh>
    <phoneticPr fontId="1"/>
  </si>
  <si>
    <t>No.31</t>
    <phoneticPr fontId="1"/>
  </si>
  <si>
    <t>岡田</t>
    <rPh sb="0" eb="2">
      <t>オカダ</t>
    </rPh>
    <phoneticPr fontId="1"/>
  </si>
  <si>
    <t>No.34</t>
    <phoneticPr fontId="1"/>
  </si>
  <si>
    <t>杉久保北1</t>
    <rPh sb="0" eb="3">
      <t>スギクボ</t>
    </rPh>
    <rPh sb="3" eb="4">
      <t>キタ</t>
    </rPh>
    <phoneticPr fontId="1"/>
  </si>
  <si>
    <t>No.32</t>
    <phoneticPr fontId="1"/>
  </si>
  <si>
    <t>No.F-39</t>
    <phoneticPr fontId="1"/>
  </si>
  <si>
    <t>西俣野</t>
    <rPh sb="0" eb="3">
      <t>ニシマタノ</t>
    </rPh>
    <phoneticPr fontId="1"/>
  </si>
  <si>
    <t>No.F-24</t>
    <phoneticPr fontId="1"/>
  </si>
  <si>
    <t>小杉陣屋町1-24-1</t>
    <rPh sb="0" eb="2">
      <t>コスギ</t>
    </rPh>
    <rPh sb="2" eb="4">
      <t>ジンヤ</t>
    </rPh>
    <rPh sb="4" eb="5">
      <t>マチ</t>
    </rPh>
    <phoneticPr fontId="1"/>
  </si>
  <si>
    <t>No.104B</t>
    <phoneticPr fontId="1"/>
  </si>
  <si>
    <t>R 3</t>
    <phoneticPr fontId="1"/>
  </si>
  <si>
    <t>R3</t>
    <phoneticPr fontId="1"/>
  </si>
  <si>
    <t>R3</t>
    <phoneticPr fontId="1"/>
  </si>
  <si>
    <t>令和３年</t>
    <rPh sb="0" eb="2">
      <t>レイワ</t>
    </rPh>
    <rPh sb="3" eb="4">
      <t>ネン</t>
    </rPh>
    <phoneticPr fontId="1"/>
  </si>
  <si>
    <t>栄区上郷町</t>
  </si>
  <si>
    <t>栄区上郷町</t>
    <rPh sb="0" eb="2">
      <t>サカエク</t>
    </rPh>
    <rPh sb="2" eb="5">
      <t>カミゴウチョウ</t>
    </rPh>
    <phoneticPr fontId="1"/>
  </si>
  <si>
    <t>No.T-73</t>
    <phoneticPr fontId="1"/>
  </si>
  <si>
    <t>R4</t>
    <phoneticPr fontId="1"/>
  </si>
  <si>
    <t>R　4</t>
    <phoneticPr fontId="1"/>
  </si>
  <si>
    <t>R 4</t>
    <phoneticPr fontId="1"/>
  </si>
  <si>
    <t>R4</t>
    <phoneticPr fontId="1"/>
  </si>
  <si>
    <t>R4</t>
  </si>
  <si>
    <t>令和４年</t>
    <rPh sb="0" eb="2">
      <t>レイワ</t>
    </rPh>
    <rPh sb="3" eb="4">
      <t>ネン</t>
    </rPh>
    <phoneticPr fontId="1"/>
  </si>
  <si>
    <t>注1　横浜市、川崎市を除く市町は、水準測量調査を隔年（藤沢市は平成23年から、その他の市町は平成25年から）で実施しているため、令和４年は調査未実施。
　　　また、調査実施年の水準測量調査結果（※付）は前年との2年間の沈下量を表示。</t>
    <rPh sb="0" eb="1">
      <t>チュウ</t>
    </rPh>
    <rPh sb="3" eb="6">
      <t>ヨコハマシ</t>
    </rPh>
    <rPh sb="7" eb="10">
      <t>カワサキシ</t>
    </rPh>
    <rPh sb="11" eb="12">
      <t>ノゾ</t>
    </rPh>
    <rPh sb="64" eb="66">
      <t>レイワ</t>
    </rPh>
    <rPh sb="98" eb="99">
      <t>ツキ</t>
    </rPh>
    <rPh sb="109" eb="111">
      <t>チンカ</t>
    </rPh>
    <rPh sb="111" eb="112">
      <t>リョウ</t>
    </rPh>
    <phoneticPr fontId="1"/>
  </si>
  <si>
    <t>小川町1-26 先</t>
  </si>
  <si>
    <t>No.72C</t>
    <phoneticPr fontId="1"/>
  </si>
  <si>
    <t>港北区小机町</t>
    <rPh sb="0" eb="3">
      <t>コウホクク</t>
    </rPh>
    <rPh sb="3" eb="5">
      <t>コヅクエ</t>
    </rPh>
    <rPh sb="5" eb="6">
      <t>チョウ</t>
    </rPh>
    <phoneticPr fontId="1"/>
  </si>
  <si>
    <t>川崎区小川町1-26先</t>
    <phoneticPr fontId="1"/>
  </si>
  <si>
    <t>72C</t>
    <phoneticPr fontId="1"/>
  </si>
  <si>
    <t>（単位　万㎥/年）</t>
    <rPh sb="4" eb="5">
      <t>マン</t>
    </rPh>
    <rPh sb="7" eb="8">
      <t>ネン</t>
    </rPh>
    <phoneticPr fontId="1"/>
  </si>
  <si>
    <t>H 19</t>
    <phoneticPr fontId="1"/>
  </si>
  <si>
    <t>R　5</t>
    <phoneticPr fontId="1"/>
  </si>
  <si>
    <t>表1　令和５年沈下面積等（市町別）</t>
    <rPh sb="0" eb="1">
      <t>ヒョウ</t>
    </rPh>
    <rPh sb="3" eb="5">
      <t>レイワ</t>
    </rPh>
    <rPh sb="6" eb="7">
      <t>ネン</t>
    </rPh>
    <rPh sb="7" eb="9">
      <t>チンカ</t>
    </rPh>
    <rPh sb="9" eb="12">
      <t>メンセキトウ</t>
    </rPh>
    <rPh sb="13" eb="15">
      <t>シチョウ</t>
    </rPh>
    <rPh sb="15" eb="16">
      <t>ベツ</t>
    </rPh>
    <phoneticPr fontId="1"/>
  </si>
  <si>
    <t>注2　上段は令和５年分、下段（　）は令和４年分を表示。</t>
    <rPh sb="0" eb="1">
      <t>チュウ</t>
    </rPh>
    <rPh sb="3" eb="5">
      <t>ジョウダン</t>
    </rPh>
    <rPh sb="6" eb="8">
      <t>レイワ</t>
    </rPh>
    <rPh sb="9" eb="10">
      <t>ネン</t>
    </rPh>
    <rPh sb="10" eb="11">
      <t>ブン</t>
    </rPh>
    <rPh sb="12" eb="14">
      <t>ゲダン</t>
    </rPh>
    <rPh sb="18" eb="20">
      <t>レイワ</t>
    </rPh>
    <rPh sb="21" eb="23">
      <t>ネンブン</t>
    </rPh>
    <rPh sb="24" eb="26">
      <t>ヒョウジ</t>
    </rPh>
    <phoneticPr fontId="1"/>
  </si>
  <si>
    <t>3㎝以上</t>
    <rPh sb="2" eb="4">
      <t>イジョウ</t>
    </rPh>
    <phoneticPr fontId="1"/>
  </si>
  <si>
    <t>(km²)</t>
    <phoneticPr fontId="1"/>
  </si>
  <si>
    <t>(km)</t>
    <phoneticPr fontId="1"/>
  </si>
  <si>
    <t>工業用水法指定地域</t>
    <rPh sb="0" eb="3">
      <t>コウギョウヨウ</t>
    </rPh>
    <rPh sb="3" eb="5">
      <t>スイホウ</t>
    </rPh>
    <rPh sb="5" eb="7">
      <t>シテイ</t>
    </rPh>
    <rPh sb="7" eb="9">
      <t>チイキ</t>
    </rPh>
    <phoneticPr fontId="1"/>
  </si>
  <si>
    <t>県条例指定地域</t>
    <rPh sb="0" eb="1">
      <t>ケン</t>
    </rPh>
    <rPh sb="1" eb="3">
      <t>ジョウレイ</t>
    </rPh>
    <rPh sb="3" eb="4">
      <t>ユビ</t>
    </rPh>
    <rPh sb="4" eb="5">
      <t>サダム</t>
    </rPh>
    <rPh sb="5" eb="7">
      <t>チイキ</t>
    </rPh>
    <phoneticPr fontId="1"/>
  </si>
  <si>
    <t>県条例周辺地域</t>
    <rPh sb="0" eb="1">
      <t>ケン</t>
    </rPh>
    <rPh sb="1" eb="3">
      <t>ジョウレイ</t>
    </rPh>
    <rPh sb="3" eb="4">
      <t>シュウ</t>
    </rPh>
    <rPh sb="4" eb="5">
      <t>ヘン</t>
    </rPh>
    <rPh sb="5" eb="6">
      <t>チ</t>
    </rPh>
    <rPh sb="6" eb="7">
      <t>イキ</t>
    </rPh>
    <phoneticPr fontId="1"/>
  </si>
  <si>
    <t>県央・湘南地域</t>
    <rPh sb="0" eb="2">
      <t>ケンオウ</t>
    </rPh>
    <rPh sb="3" eb="5">
      <t>ショウナン</t>
    </rPh>
    <rPh sb="5" eb="7">
      <t>チイキ</t>
    </rPh>
    <phoneticPr fontId="1"/>
  </si>
  <si>
    <t>注3  川崎市の工業用水法指定地域の調査面積は川崎市条例（川崎市全域）調査面積に含まれている。</t>
    <rPh sb="0" eb="1">
      <t>チュウ</t>
    </rPh>
    <rPh sb="4" eb="6">
      <t>カワサキ</t>
    </rPh>
    <rPh sb="6" eb="7">
      <t>シ</t>
    </rPh>
    <phoneticPr fontId="1"/>
  </si>
  <si>
    <t>川崎市一部</t>
    <rPh sb="0" eb="1">
      <t>カワ</t>
    </rPh>
    <rPh sb="1" eb="2">
      <t>ザキ</t>
    </rPh>
    <rPh sb="2" eb="3">
      <t>シ</t>
    </rPh>
    <rPh sb="3" eb="5">
      <t>イチブ</t>
    </rPh>
    <phoneticPr fontId="1"/>
  </si>
  <si>
    <t>川崎市全域
（川崎市条例）</t>
    <rPh sb="0" eb="1">
      <t>カワ</t>
    </rPh>
    <rPh sb="1" eb="2">
      <t>ザキ</t>
    </rPh>
    <rPh sb="2" eb="3">
      <t>シ</t>
    </rPh>
    <rPh sb="3" eb="5">
      <t>ゼンイキ</t>
    </rPh>
    <rPh sb="7" eb="9">
      <t>カワサキ</t>
    </rPh>
    <rPh sb="9" eb="10">
      <t>シ</t>
    </rPh>
    <rPh sb="10" eb="12">
      <t>ジョウレイ</t>
    </rPh>
    <phoneticPr fontId="1"/>
  </si>
  <si>
    <t>注2　上段は令和５年分、下段（　）は令和４年分を示す。</t>
    <rPh sb="0" eb="1">
      <t>チュウ</t>
    </rPh>
    <rPh sb="3" eb="5">
      <t>ジョウダン</t>
    </rPh>
    <rPh sb="6" eb="8">
      <t>レイワ</t>
    </rPh>
    <rPh sb="9" eb="10">
      <t>ネン</t>
    </rPh>
    <rPh sb="10" eb="11">
      <t>ブン</t>
    </rPh>
    <rPh sb="12" eb="14">
      <t>ゲダン</t>
    </rPh>
    <rPh sb="18" eb="20">
      <t>レイワ</t>
    </rPh>
    <rPh sb="21" eb="22">
      <t>ネン</t>
    </rPh>
    <rPh sb="22" eb="23">
      <t>ブン</t>
    </rPh>
    <rPh sb="24" eb="25">
      <t>シメ</t>
    </rPh>
    <phoneticPr fontId="1"/>
  </si>
  <si>
    <t>注3   県条例対象地域及び県条例周辺地域の市町は、水準測量調査を隔年で実施しているため、令和４年は調査未実施。
　　　　また、令和５年の水準測量調査変動量は前年との2年分に該当し、これを基に沈下及び隆起の水準点数を表示。</t>
    <rPh sb="0" eb="1">
      <t>チュウ</t>
    </rPh>
    <rPh sb="45" eb="47">
      <t>レイワ</t>
    </rPh>
    <rPh sb="64" eb="66">
      <t>レイワ</t>
    </rPh>
    <rPh sb="103" eb="105">
      <t>スイジュン</t>
    </rPh>
    <rPh sb="105" eb="107">
      <t>テンスウ</t>
    </rPh>
    <phoneticPr fontId="1"/>
  </si>
  <si>
    <t>表2　令和５年沈下水準点数等（市町別）</t>
    <rPh sb="0" eb="1">
      <t>ヒョウ</t>
    </rPh>
    <rPh sb="3" eb="5">
      <t>レイワ</t>
    </rPh>
    <rPh sb="6" eb="7">
      <t>ネン</t>
    </rPh>
    <rPh sb="7" eb="9">
      <t>チンカ</t>
    </rPh>
    <rPh sb="9" eb="11">
      <t>スイジュン</t>
    </rPh>
    <rPh sb="11" eb="13">
      <t>テンスウ</t>
    </rPh>
    <rPh sb="13" eb="14">
      <t>トウ</t>
    </rPh>
    <rPh sb="15" eb="17">
      <t>シチョウ</t>
    </rPh>
    <rPh sb="17" eb="18">
      <t>ベツ</t>
    </rPh>
    <phoneticPr fontId="1"/>
  </si>
  <si>
    <t>R5</t>
    <phoneticPr fontId="1"/>
  </si>
  <si>
    <t>0.52　※</t>
  </si>
  <si>
    <t>最　大　沈　下　地　点</t>
    <rPh sb="0" eb="1">
      <t>サイ</t>
    </rPh>
    <rPh sb="2" eb="3">
      <t>ダイ</t>
    </rPh>
    <rPh sb="4" eb="5">
      <t>チン</t>
    </rPh>
    <rPh sb="6" eb="7">
      <t>シタ</t>
    </rPh>
    <rPh sb="8" eb="9">
      <t>チ</t>
    </rPh>
    <rPh sb="10" eb="11">
      <t>テン</t>
    </rPh>
    <phoneticPr fontId="1"/>
  </si>
  <si>
    <t>-</t>
    <phoneticPr fontId="1"/>
  </si>
  <si>
    <t>大神</t>
    <rPh sb="0" eb="2">
      <t>オオカミ</t>
    </rPh>
    <phoneticPr fontId="1"/>
  </si>
  <si>
    <t>№平61</t>
    <rPh sb="1" eb="2">
      <t>ヒラ</t>
    </rPh>
    <phoneticPr fontId="1"/>
  </si>
  <si>
    <t>東真土　No.平128</t>
    <rPh sb="0" eb="1">
      <t>ヒガシ</t>
    </rPh>
    <rPh sb="1" eb="3">
      <t>シンド</t>
    </rPh>
    <rPh sb="7" eb="8">
      <t>ヒラ</t>
    </rPh>
    <phoneticPr fontId="1"/>
  </si>
  <si>
    <t>四之宮　No.平52</t>
    <rPh sb="0" eb="3">
      <t>シノミヤ</t>
    </rPh>
    <rPh sb="7" eb="8">
      <t>ヒラ</t>
    </rPh>
    <phoneticPr fontId="1"/>
  </si>
  <si>
    <t>下寺尾1660</t>
    <rPh sb="0" eb="3">
      <t>シモテラオ</t>
    </rPh>
    <phoneticPr fontId="1"/>
  </si>
  <si>
    <t>No.茅46</t>
    <rPh sb="3" eb="4">
      <t>チガヤ</t>
    </rPh>
    <phoneticPr fontId="1"/>
  </si>
  <si>
    <t>注3　横浜市は、平成27年に水準測量調査地点を半減したため、沈下面積算出が不能となった。</t>
    <phoneticPr fontId="1"/>
  </si>
  <si>
    <t>注4　沈下面積、沈下量は、小数点第3桁以下を四捨五入した値を表示。</t>
    <phoneticPr fontId="1"/>
  </si>
  <si>
    <t>下津古久602-1</t>
    <rPh sb="0" eb="4">
      <t>シモツコク</t>
    </rPh>
    <phoneticPr fontId="1"/>
  </si>
  <si>
    <t>No.31</t>
    <phoneticPr fontId="1"/>
  </si>
  <si>
    <t>岡田</t>
    <rPh sb="0" eb="2">
      <t>オカダ</t>
    </rPh>
    <phoneticPr fontId="1"/>
  </si>
  <si>
    <t>No.寒12</t>
    <rPh sb="3" eb="4">
      <t>カン</t>
    </rPh>
    <phoneticPr fontId="1"/>
  </si>
  <si>
    <t>湘南台</t>
    <rPh sb="0" eb="2">
      <t>ショウナン</t>
    </rPh>
    <rPh sb="2" eb="3">
      <t>ダイ</t>
    </rPh>
    <phoneticPr fontId="1"/>
  </si>
  <si>
    <t>F-30</t>
    <phoneticPr fontId="1"/>
  </si>
  <si>
    <t>注2　横浜市、川崎市以外の市町の最近6年間累計最大沈下量については、平成30年から令和５年の6年間の累計最大沈下量を表示。</t>
    <rPh sb="0" eb="1">
      <t>チュウ</t>
    </rPh>
    <rPh sb="10" eb="12">
      <t>イガイ</t>
    </rPh>
    <rPh sb="13" eb="14">
      <t>シ</t>
    </rPh>
    <rPh sb="14" eb="15">
      <t>マチ</t>
    </rPh>
    <rPh sb="16" eb="18">
      <t>サイキン</t>
    </rPh>
    <rPh sb="34" eb="36">
      <t>ヘイセイ</t>
    </rPh>
    <rPh sb="38" eb="39">
      <t>ネン</t>
    </rPh>
    <rPh sb="41" eb="43">
      <t>レイワ</t>
    </rPh>
    <rPh sb="44" eb="45">
      <t>ネン</t>
    </rPh>
    <rPh sb="47" eb="49">
      <t>ネンカン</t>
    </rPh>
    <rPh sb="50" eb="52">
      <t>ルイケイ</t>
    </rPh>
    <rPh sb="52" eb="54">
      <t>サイダイ</t>
    </rPh>
    <rPh sb="54" eb="56">
      <t>チンカ</t>
    </rPh>
    <rPh sb="56" eb="57">
      <t>リョウ</t>
    </rPh>
    <rPh sb="58" eb="60">
      <t>ヒョウジ</t>
    </rPh>
    <phoneticPr fontId="1"/>
  </si>
  <si>
    <t>中瀬</t>
    <rPh sb="0" eb="2">
      <t>ナカセ</t>
    </rPh>
    <phoneticPr fontId="1"/>
  </si>
  <si>
    <t>No.寒7</t>
    <phoneticPr fontId="1"/>
  </si>
  <si>
    <t>No.　寒6</t>
    <phoneticPr fontId="1"/>
  </si>
  <si>
    <t>No.寒4</t>
    <rPh sb="3" eb="4">
      <t>サム</t>
    </rPh>
    <phoneticPr fontId="1"/>
  </si>
  <si>
    <t>No.32</t>
    <phoneticPr fontId="1"/>
  </si>
  <si>
    <t>片瀬</t>
    <rPh sb="0" eb="2">
      <t>カタセ</t>
    </rPh>
    <phoneticPr fontId="1"/>
  </si>
  <si>
    <t>R 5</t>
  </si>
  <si>
    <t>R5</t>
    <phoneticPr fontId="1"/>
  </si>
  <si>
    <t>令和５年</t>
    <rPh sb="0" eb="2">
      <t>レイワ</t>
    </rPh>
    <rPh sb="3" eb="4">
      <t>ネン</t>
    </rPh>
    <phoneticPr fontId="1"/>
  </si>
  <si>
    <t>注1　地下水位は、東京湾平均海面（T.P）を基準とし、各月の平均値及び令和５年の年平均値を示した。</t>
    <rPh sb="0" eb="1">
      <t>チュウ</t>
    </rPh>
    <rPh sb="3" eb="5">
      <t>チカ</t>
    </rPh>
    <rPh sb="5" eb="7">
      <t>スイイ</t>
    </rPh>
    <rPh sb="9" eb="12">
      <t>トウキョウワン</t>
    </rPh>
    <rPh sb="12" eb="14">
      <t>ヘイキン</t>
    </rPh>
    <rPh sb="14" eb="16">
      <t>カイメン</t>
    </rPh>
    <rPh sb="22" eb="24">
      <t>キジュン</t>
    </rPh>
    <rPh sb="27" eb="29">
      <t>カクツキ</t>
    </rPh>
    <rPh sb="30" eb="33">
      <t>ヘイキンチ</t>
    </rPh>
    <rPh sb="33" eb="34">
      <t>オヨ</t>
    </rPh>
    <rPh sb="35" eb="37">
      <t>レイワ</t>
    </rPh>
    <rPh sb="38" eb="39">
      <t>ネン</t>
    </rPh>
    <rPh sb="40" eb="43">
      <t>ネンヘイキン</t>
    </rPh>
    <rPh sb="43" eb="44">
      <t>チ</t>
    </rPh>
    <rPh sb="45" eb="46">
      <t>シメ</t>
    </rPh>
    <phoneticPr fontId="1"/>
  </si>
  <si>
    <t>7,19</t>
    <phoneticPr fontId="1"/>
  </si>
  <si>
    <t>欠測</t>
    <rPh sb="0" eb="2">
      <t>ケッソク</t>
    </rPh>
    <phoneticPr fontId="1"/>
  </si>
  <si>
    <t>表12　測量地域の降水量</t>
    <rPh sb="0" eb="1">
      <t>ヒョウ</t>
    </rPh>
    <rPh sb="4" eb="6">
      <t>ソクリョウ</t>
    </rPh>
    <rPh sb="6" eb="8">
      <t>チイキ</t>
    </rPh>
    <rPh sb="9" eb="12">
      <t>コウスイリョウ</t>
    </rPh>
    <phoneticPr fontId="1"/>
  </si>
  <si>
    <t>表9　地下水位等の観測所の諸元</t>
    <rPh sb="0" eb="1">
      <t>ヒョウ</t>
    </rPh>
    <rPh sb="3" eb="5">
      <t>チカ</t>
    </rPh>
    <rPh sb="5" eb="7">
      <t>スイイ</t>
    </rPh>
    <rPh sb="7" eb="8">
      <t>トウ</t>
    </rPh>
    <rPh sb="9" eb="11">
      <t>カンソク</t>
    </rPh>
    <rPh sb="11" eb="12">
      <t>ショ</t>
    </rPh>
    <rPh sb="13" eb="14">
      <t>ショ</t>
    </rPh>
    <rPh sb="14" eb="15">
      <t>ゲン</t>
    </rPh>
    <phoneticPr fontId="1"/>
  </si>
  <si>
    <t>表11-1　地下水位の経年変化（川崎市）</t>
    <rPh sb="0" eb="1">
      <t>ヒョウ</t>
    </rPh>
    <rPh sb="6" eb="8">
      <t>チカ</t>
    </rPh>
    <rPh sb="8" eb="10">
      <t>スイイ</t>
    </rPh>
    <rPh sb="11" eb="13">
      <t>ケイネン</t>
    </rPh>
    <rPh sb="13" eb="15">
      <t>ヘンカ</t>
    </rPh>
    <rPh sb="16" eb="19">
      <t>カワサキシ</t>
    </rPh>
    <phoneticPr fontId="1"/>
  </si>
  <si>
    <t>表11-2-1　地下水位の経年変化（横浜市1）</t>
    <rPh sb="0" eb="1">
      <t>ヒョウ</t>
    </rPh>
    <rPh sb="8" eb="10">
      <t>チカ</t>
    </rPh>
    <rPh sb="10" eb="12">
      <t>スイイ</t>
    </rPh>
    <rPh sb="13" eb="15">
      <t>ケイネン</t>
    </rPh>
    <rPh sb="15" eb="17">
      <t>ヘンカ</t>
    </rPh>
    <rPh sb="18" eb="21">
      <t>ヨコハマシ</t>
    </rPh>
    <phoneticPr fontId="1"/>
  </si>
  <si>
    <t>表11-2-2　地下水位の経年変化（横浜市2）</t>
    <rPh sb="0" eb="1">
      <t>ヒョウ</t>
    </rPh>
    <rPh sb="8" eb="10">
      <t>チカ</t>
    </rPh>
    <rPh sb="10" eb="12">
      <t>スイイ</t>
    </rPh>
    <rPh sb="13" eb="15">
      <t>ケイネン</t>
    </rPh>
    <rPh sb="15" eb="17">
      <t>ヘンカ</t>
    </rPh>
    <rPh sb="18" eb="21">
      <t>ヨコハマシ</t>
    </rPh>
    <phoneticPr fontId="1"/>
  </si>
  <si>
    <t>表11-3　地下水位の経年変化（平塚市、海老名市、寒川町）</t>
    <rPh sb="0" eb="1">
      <t>ヒョウ</t>
    </rPh>
    <rPh sb="6" eb="8">
      <t>チカ</t>
    </rPh>
    <rPh sb="8" eb="10">
      <t>スイイ</t>
    </rPh>
    <rPh sb="11" eb="13">
      <t>ケイネン</t>
    </rPh>
    <rPh sb="13" eb="15">
      <t>ヘンカ</t>
    </rPh>
    <rPh sb="16" eb="19">
      <t>ヒラツカシ</t>
    </rPh>
    <rPh sb="20" eb="24">
      <t>エビナシ</t>
    </rPh>
    <rPh sb="25" eb="28">
      <t>サムカワマチ</t>
    </rPh>
    <phoneticPr fontId="1"/>
  </si>
  <si>
    <t>注1　上段は令和５年分、下段(　）は令和４年分を示す。</t>
    <rPh sb="0" eb="1">
      <t>チュウ</t>
    </rPh>
    <rPh sb="3" eb="5">
      <t>ジョウダン</t>
    </rPh>
    <rPh sb="6" eb="8">
      <t>レイワ</t>
    </rPh>
    <rPh sb="9" eb="10">
      <t>ネン</t>
    </rPh>
    <rPh sb="10" eb="11">
      <t>ブン</t>
    </rPh>
    <rPh sb="12" eb="14">
      <t>ゲダン</t>
    </rPh>
    <rPh sb="18" eb="20">
      <t>レイワ</t>
    </rPh>
    <rPh sb="21" eb="23">
      <t>ネンブン</t>
    </rPh>
    <rPh sb="24" eb="25">
      <t>シメ</t>
    </rPh>
    <phoneticPr fontId="1"/>
  </si>
  <si>
    <t>R5</t>
  </si>
  <si>
    <t>表6　令和５年地下水採取量の用途別経月変化</t>
    <rPh sb="0" eb="1">
      <t>ヒョウ</t>
    </rPh>
    <rPh sb="3" eb="5">
      <t>レイワ</t>
    </rPh>
    <rPh sb="6" eb="7">
      <t>ネン</t>
    </rPh>
    <rPh sb="7" eb="10">
      <t>チカスイ</t>
    </rPh>
    <rPh sb="10" eb="12">
      <t>サイシュ</t>
    </rPh>
    <rPh sb="12" eb="13">
      <t>リョウ</t>
    </rPh>
    <rPh sb="14" eb="16">
      <t>ヨウト</t>
    </rPh>
    <rPh sb="16" eb="17">
      <t>ベツ</t>
    </rPh>
    <rPh sb="17" eb="18">
      <t>ケイ</t>
    </rPh>
    <rPh sb="18" eb="19">
      <t>ゲツ</t>
    </rPh>
    <rPh sb="19" eb="21">
      <t>ヘンカ</t>
    </rPh>
    <phoneticPr fontId="1"/>
  </si>
  <si>
    <t>表7　地下水採取量の経年変化</t>
    <phoneticPr fontId="1"/>
  </si>
  <si>
    <t>表8　井戸数の用途別経年変化</t>
    <rPh sb="0" eb="1">
      <t>ヒョウ</t>
    </rPh>
    <rPh sb="3" eb="5">
      <t>イド</t>
    </rPh>
    <rPh sb="5" eb="6">
      <t>スウ</t>
    </rPh>
    <rPh sb="7" eb="9">
      <t>ヨウト</t>
    </rPh>
    <rPh sb="9" eb="10">
      <t>ベツ</t>
    </rPh>
    <rPh sb="10" eb="11">
      <t>ケイ</t>
    </rPh>
    <rPh sb="11" eb="12">
      <t>ネン</t>
    </rPh>
    <rPh sb="12" eb="14">
      <t>ヘンカ</t>
    </rPh>
    <phoneticPr fontId="1"/>
  </si>
  <si>
    <r>
      <t>（単位　m</t>
    </r>
    <r>
      <rPr>
        <vertAlign val="superscript"/>
        <sz val="20"/>
        <rFont val="ＭＳ Ｐゴシック"/>
        <family val="3"/>
        <charset val="128"/>
        <scheme val="minor"/>
      </rPr>
      <t>3</t>
    </r>
    <r>
      <rPr>
        <sz val="20"/>
        <rFont val="ＭＳ Ｐゴシック"/>
        <family val="3"/>
        <charset val="128"/>
        <scheme val="minor"/>
      </rPr>
      <t>/月）</t>
    </r>
    <rPh sb="1" eb="3">
      <t>タンイ</t>
    </rPh>
    <rPh sb="7" eb="8">
      <t>ツキ</t>
    </rPh>
    <phoneticPr fontId="1"/>
  </si>
  <si>
    <t>No.60A</t>
  </si>
  <si>
    <t>高津区下作延5-1-10</t>
    <rPh sb="0" eb="2">
      <t>タカツ</t>
    </rPh>
    <phoneticPr fontId="1"/>
  </si>
  <si>
    <t>No.85C</t>
    <phoneticPr fontId="1"/>
  </si>
  <si>
    <t>川崎区浮島町7-210先</t>
    <rPh sb="0" eb="3">
      <t>カワサキク</t>
    </rPh>
    <rPh sb="3" eb="5">
      <t>ウキシマ</t>
    </rPh>
    <rPh sb="5" eb="6">
      <t>マチ</t>
    </rPh>
    <rPh sb="11" eb="12">
      <t>サキ</t>
    </rPh>
    <phoneticPr fontId="29"/>
  </si>
  <si>
    <t>№264　S38～</t>
    <phoneticPr fontId="1"/>
  </si>
  <si>
    <t>都筑区勝田町</t>
    <rPh sb="0" eb="3">
      <t>ツヅキク</t>
    </rPh>
    <rPh sb="3" eb="6">
      <t>カツタチョウ</t>
    </rPh>
    <phoneticPr fontId="1"/>
  </si>
  <si>
    <t>No.953</t>
    <phoneticPr fontId="1"/>
  </si>
  <si>
    <t>海老名市杉久保北1</t>
    <rPh sb="0" eb="4">
      <t>エビナシ</t>
    </rPh>
    <rPh sb="4" eb="7">
      <t>スギクボ</t>
    </rPh>
    <rPh sb="7" eb="8">
      <t>キタ</t>
    </rPh>
    <phoneticPr fontId="1"/>
  </si>
  <si>
    <t>欠測</t>
    <rPh sb="0" eb="2">
      <t>ケッソク</t>
    </rPh>
    <phoneticPr fontId="1"/>
  </si>
  <si>
    <r>
      <t>横浜市一部</t>
    </r>
    <r>
      <rPr>
        <vertAlign val="superscript"/>
        <sz val="22"/>
        <rFont val="ＭＳ Ｐゴシック"/>
        <family val="3"/>
        <charset val="128"/>
      </rPr>
      <t>※</t>
    </r>
    <rPh sb="0" eb="1">
      <t>ヨコ</t>
    </rPh>
    <rPh sb="1" eb="2">
      <t>ハマ</t>
    </rPh>
    <rPh sb="2" eb="3">
      <t>シ</t>
    </rPh>
    <rPh sb="3" eb="5">
      <t>イチブ</t>
    </rPh>
    <phoneticPr fontId="1"/>
  </si>
  <si>
    <r>
      <t>横浜市全域</t>
    </r>
    <r>
      <rPr>
        <sz val="16"/>
        <rFont val="ＭＳ Ｐゴシック"/>
        <family val="3"/>
        <charset val="128"/>
      </rPr>
      <t>※</t>
    </r>
    <r>
      <rPr>
        <sz val="22"/>
        <rFont val="ＭＳ Ｐゴシック"/>
        <family val="3"/>
        <charset val="128"/>
      </rPr>
      <t xml:space="preserve">
（横浜市条例）</t>
    </r>
    <rPh sb="0" eb="1">
      <t>ヨコ</t>
    </rPh>
    <rPh sb="1" eb="2">
      <t>ハマ</t>
    </rPh>
    <rPh sb="2" eb="3">
      <t>シ</t>
    </rPh>
    <rPh sb="3" eb="5">
      <t>ゼンイキ</t>
    </rPh>
    <phoneticPr fontId="1"/>
  </si>
  <si>
    <t>注4   県条例対象地域及び県条例周辺地域の市町は、水準測量調査を隔年で実施しているため、令和４年は調査未実施。
　　　 また、令和５年の水準測量調査変動量は前年との2年分に該当し、これを基に沈下面積及び隆起面積を表示。</t>
    <rPh sb="0" eb="1">
      <t>チュウ</t>
    </rPh>
    <rPh sb="45" eb="47">
      <t>レイワ</t>
    </rPh>
    <rPh sb="64" eb="66">
      <t>レイワ</t>
    </rPh>
    <rPh sb="102" eb="104">
      <t>リュウキ</t>
    </rPh>
    <rPh sb="104" eb="106">
      <t>メンセキ</t>
    </rPh>
    <phoneticPr fontId="1"/>
  </si>
  <si>
    <t>注5　厚木市は、県条例指定地域のみ水準測量調査を実施。</t>
    <rPh sb="0" eb="1">
      <t>チュウ</t>
    </rPh>
    <rPh sb="3" eb="6">
      <t>アツギシ</t>
    </rPh>
    <rPh sb="8" eb="9">
      <t>ケン</t>
    </rPh>
    <rPh sb="9" eb="11">
      <t>ジョウレイ</t>
    </rPh>
    <rPh sb="11" eb="13">
      <t>シテイ</t>
    </rPh>
    <rPh sb="13" eb="15">
      <t>チイキ</t>
    </rPh>
    <rPh sb="17" eb="19">
      <t>スイジュン</t>
    </rPh>
    <rPh sb="19" eb="21">
      <t>ソクリョウ</t>
    </rPh>
    <rPh sb="21" eb="23">
      <t>チョウサ</t>
    </rPh>
    <rPh sb="24" eb="26">
      <t>ジッシ</t>
    </rPh>
    <phoneticPr fontId="1"/>
  </si>
  <si>
    <t>表3　沈下状況の経年変化、最大沈下量（年間、累計）</t>
    <rPh sb="0" eb="1">
      <t>ヒョウ</t>
    </rPh>
    <rPh sb="3" eb="5">
      <t>チンカ</t>
    </rPh>
    <rPh sb="5" eb="7">
      <t>ジョウキョウ</t>
    </rPh>
    <rPh sb="8" eb="10">
      <t>ケイネン</t>
    </rPh>
    <rPh sb="10" eb="12">
      <t>ヘンカ</t>
    </rPh>
    <rPh sb="13" eb="15">
      <t>サイダイ</t>
    </rPh>
    <rPh sb="15" eb="17">
      <t>チンカ</t>
    </rPh>
    <rPh sb="17" eb="18">
      <t>リョウ</t>
    </rPh>
    <rPh sb="19" eb="21">
      <t>ネンカン</t>
    </rPh>
    <rPh sb="22" eb="24">
      <t>ルイケイ</t>
    </rPh>
    <phoneticPr fontId="1"/>
  </si>
  <si>
    <t>№32　S48～</t>
    <phoneticPr fontId="1"/>
  </si>
  <si>
    <t>№F-41　S59～</t>
    <phoneticPr fontId="1"/>
  </si>
  <si>
    <t>表4　沈下状況の経年変化（1cm以上、全域）</t>
    <rPh sb="0" eb="1">
      <t>ヒョウ</t>
    </rPh>
    <rPh sb="3" eb="5">
      <t>チンカ</t>
    </rPh>
    <rPh sb="5" eb="7">
      <t>ジョウキョウ</t>
    </rPh>
    <rPh sb="8" eb="10">
      <t>ケイネン</t>
    </rPh>
    <rPh sb="10" eb="12">
      <t>ヘンカ</t>
    </rPh>
    <rPh sb="16" eb="18">
      <t>イジョウ</t>
    </rPh>
    <rPh sb="19" eb="21">
      <t>ゼンイキ</t>
    </rPh>
    <phoneticPr fontId="1"/>
  </si>
  <si>
    <t>注2　令和元年、令和５年の最大沈下点は、隔年調査地域の沈下量を1/2として比較した結果を表示。　</t>
    <rPh sb="0" eb="1">
      <t>チュウ</t>
    </rPh>
    <rPh sb="3" eb="5">
      <t>レイワ</t>
    </rPh>
    <rPh sb="5" eb="7">
      <t>ガンネン</t>
    </rPh>
    <rPh sb="8" eb="10">
      <t>レイワ</t>
    </rPh>
    <rPh sb="11" eb="12">
      <t>ネン</t>
    </rPh>
    <rPh sb="13" eb="15">
      <t>サイダイ</t>
    </rPh>
    <rPh sb="15" eb="17">
      <t>チンカ</t>
    </rPh>
    <rPh sb="17" eb="18">
      <t>テン</t>
    </rPh>
    <rPh sb="20" eb="22">
      <t>カクネン</t>
    </rPh>
    <rPh sb="22" eb="24">
      <t>チョウサ</t>
    </rPh>
    <rPh sb="24" eb="26">
      <t>チイキ</t>
    </rPh>
    <rPh sb="27" eb="29">
      <t>チンカ</t>
    </rPh>
    <rPh sb="29" eb="30">
      <t>リョウ</t>
    </rPh>
    <rPh sb="37" eb="39">
      <t>ヒカク</t>
    </rPh>
    <rPh sb="41" eb="43">
      <t>ケッカ</t>
    </rPh>
    <rPh sb="44" eb="46">
      <t>ヒョウジ</t>
    </rPh>
    <phoneticPr fontId="1"/>
  </si>
  <si>
    <t>表５　令和５年地下水採取量調査結果の概要</t>
    <rPh sb="0" eb="1">
      <t>ヒョウ</t>
    </rPh>
    <rPh sb="3" eb="5">
      <t>レイワ</t>
    </rPh>
    <rPh sb="6" eb="7">
      <t>ネン</t>
    </rPh>
    <rPh sb="7" eb="13">
      <t>チカスイサイシュリョウ</t>
    </rPh>
    <rPh sb="13" eb="15">
      <t>チョウサ</t>
    </rPh>
    <rPh sb="15" eb="17">
      <t>ケッカ</t>
    </rPh>
    <rPh sb="18" eb="20">
      <t>ガイヨウ</t>
    </rPh>
    <phoneticPr fontId="1"/>
  </si>
  <si>
    <t>表10-1　令和５年地下水位の経月変化（川崎市）</t>
    <rPh sb="0" eb="1">
      <t>ヒョウ</t>
    </rPh>
    <rPh sb="6" eb="8">
      <t>レイワ</t>
    </rPh>
    <rPh sb="9" eb="10">
      <t>ネン</t>
    </rPh>
    <rPh sb="10" eb="12">
      <t>チカ</t>
    </rPh>
    <rPh sb="12" eb="14">
      <t>スイイ</t>
    </rPh>
    <rPh sb="15" eb="16">
      <t>キョウ</t>
    </rPh>
    <rPh sb="16" eb="17">
      <t>ツキ</t>
    </rPh>
    <rPh sb="17" eb="19">
      <t>ヘンカ</t>
    </rPh>
    <rPh sb="20" eb="22">
      <t>カワサキ</t>
    </rPh>
    <rPh sb="22" eb="23">
      <t>シ</t>
    </rPh>
    <phoneticPr fontId="1"/>
  </si>
  <si>
    <t>(2）令和５年　測量地域の降水量の年経月変化</t>
    <rPh sb="3" eb="5">
      <t>レイワ</t>
    </rPh>
    <rPh sb="6" eb="7">
      <t>ネン</t>
    </rPh>
    <rPh sb="8" eb="10">
      <t>ソクリョウ</t>
    </rPh>
    <rPh sb="10" eb="12">
      <t>チイキ</t>
    </rPh>
    <rPh sb="13" eb="16">
      <t>コウスイリョウ</t>
    </rPh>
    <rPh sb="17" eb="18">
      <t>ネン</t>
    </rPh>
    <rPh sb="18" eb="19">
      <t>ケイ</t>
    </rPh>
    <rPh sb="19" eb="20">
      <t>ゲツ</t>
    </rPh>
    <rPh sb="20" eb="22">
      <t>ヘンカ</t>
    </rPh>
    <phoneticPr fontId="1"/>
  </si>
  <si>
    <t>注1　沈下面積等は、小数点第３位で四捨五入した値を表示。</t>
    <rPh sb="0" eb="1">
      <t>チュウ</t>
    </rPh>
    <rPh sb="3" eb="5">
      <t>チンカ</t>
    </rPh>
    <rPh sb="5" eb="8">
      <t>メンセキトウ</t>
    </rPh>
    <rPh sb="10" eb="13">
      <t>ショウスウテン</t>
    </rPh>
    <rPh sb="13" eb="14">
      <t>ダイ</t>
    </rPh>
    <rPh sb="15" eb="16">
      <t>イ</t>
    </rPh>
    <rPh sb="17" eb="21">
      <t>シシャゴニュウ</t>
    </rPh>
    <rPh sb="23" eb="24">
      <t>アタイ</t>
    </rPh>
    <rPh sb="25" eb="27">
      <t>ヒョウジ</t>
    </rPh>
    <phoneticPr fontId="1"/>
  </si>
  <si>
    <t>表10-2　令和５年地下水位の経月変化（横浜市１）</t>
    <rPh sb="0" eb="1">
      <t>ヒョウ</t>
    </rPh>
    <rPh sb="6" eb="8">
      <t>レイワ</t>
    </rPh>
    <rPh sb="9" eb="10">
      <t>ネン</t>
    </rPh>
    <rPh sb="10" eb="12">
      <t>チカ</t>
    </rPh>
    <rPh sb="12" eb="14">
      <t>スイイ</t>
    </rPh>
    <rPh sb="15" eb="16">
      <t>キョウ</t>
    </rPh>
    <rPh sb="16" eb="17">
      <t>ツキ</t>
    </rPh>
    <rPh sb="17" eb="19">
      <t>ヘンカ</t>
    </rPh>
    <rPh sb="20" eb="22">
      <t>ヨコハマ</t>
    </rPh>
    <rPh sb="22" eb="23">
      <t>シ</t>
    </rPh>
    <phoneticPr fontId="1"/>
  </si>
  <si>
    <t>表10-3　令和５年地下水位の経月変化（横浜市2）</t>
    <rPh sb="0" eb="1">
      <t>ヒョウ</t>
    </rPh>
    <rPh sb="6" eb="8">
      <t>レイワ</t>
    </rPh>
    <rPh sb="9" eb="10">
      <t>ネン</t>
    </rPh>
    <rPh sb="10" eb="12">
      <t>チカ</t>
    </rPh>
    <rPh sb="12" eb="14">
      <t>スイイ</t>
    </rPh>
    <rPh sb="15" eb="16">
      <t>キョウ</t>
    </rPh>
    <rPh sb="16" eb="17">
      <t>ツキ</t>
    </rPh>
    <rPh sb="17" eb="19">
      <t>ヘンカ</t>
    </rPh>
    <rPh sb="20" eb="22">
      <t>ヨコハマ</t>
    </rPh>
    <rPh sb="22" eb="23">
      <t>シ</t>
    </rPh>
    <phoneticPr fontId="1"/>
  </si>
  <si>
    <t>表10-4　令和５年地下水位の経月変化（平塚市）</t>
    <rPh sb="0" eb="1">
      <t>ヒョウ</t>
    </rPh>
    <rPh sb="6" eb="8">
      <t>レイワ</t>
    </rPh>
    <rPh sb="9" eb="10">
      <t>ネン</t>
    </rPh>
    <rPh sb="10" eb="12">
      <t>チカ</t>
    </rPh>
    <rPh sb="12" eb="14">
      <t>スイイ</t>
    </rPh>
    <rPh sb="15" eb="16">
      <t>キョウ</t>
    </rPh>
    <rPh sb="16" eb="17">
      <t>ツキ</t>
    </rPh>
    <rPh sb="17" eb="19">
      <t>ヘンカ</t>
    </rPh>
    <rPh sb="20" eb="22">
      <t>ヒラツカ</t>
    </rPh>
    <rPh sb="22" eb="23">
      <t>シ</t>
    </rPh>
    <phoneticPr fontId="1"/>
  </si>
  <si>
    <t>廃止</t>
    <rPh sb="0" eb="2">
      <t>ハイシ</t>
    </rPh>
    <phoneticPr fontId="1"/>
  </si>
  <si>
    <t>（T.P. m）</t>
    <phoneticPr fontId="1"/>
  </si>
  <si>
    <t>横浜市都筑区佐江戸町276</t>
    <rPh sb="0" eb="3">
      <t>ヨコハマシ</t>
    </rPh>
    <rPh sb="3" eb="5">
      <t>ツヅキ</t>
    </rPh>
    <rPh sb="5" eb="6">
      <t>ク</t>
    </rPh>
    <rPh sb="6" eb="7">
      <t>サ</t>
    </rPh>
    <rPh sb="7" eb="9">
      <t>エド</t>
    </rPh>
    <rPh sb="9" eb="10">
      <t>チョウ</t>
    </rPh>
    <phoneticPr fontId="1"/>
  </si>
  <si>
    <t>都筑観測所</t>
    <rPh sb="0" eb="2">
      <t>ツヅキ</t>
    </rPh>
    <rPh sb="2" eb="4">
      <t>カンソク</t>
    </rPh>
    <rPh sb="4" eb="5">
      <t>ショ</t>
    </rPh>
    <phoneticPr fontId="1"/>
  </si>
  <si>
    <t>横浜市都筑区佐江戸町25　
都筑水再生センター</t>
    <rPh sb="0" eb="3">
      <t>ヨコハマシ</t>
    </rPh>
    <rPh sb="3" eb="5">
      <t>ツヅキ</t>
    </rPh>
    <rPh sb="5" eb="6">
      <t>ク</t>
    </rPh>
    <rPh sb="6" eb="7">
      <t>サ</t>
    </rPh>
    <rPh sb="7" eb="9">
      <t>エド</t>
    </rPh>
    <rPh sb="9" eb="10">
      <t>チョウ</t>
    </rPh>
    <rPh sb="14" eb="16">
      <t>ツヅキ</t>
    </rPh>
    <rPh sb="16" eb="17">
      <t>ミズ</t>
    </rPh>
    <rPh sb="17" eb="19">
      <t>サイセイ</t>
    </rPh>
    <phoneticPr fontId="1"/>
  </si>
  <si>
    <t>横浜市都筑区佐江戸町</t>
    <rPh sb="0" eb="3">
      <t>ヨコハマシ</t>
    </rPh>
    <rPh sb="3" eb="5">
      <t>ツヅキ</t>
    </rPh>
    <rPh sb="5" eb="6">
      <t>ク</t>
    </rPh>
    <rPh sb="6" eb="7">
      <t>サ</t>
    </rPh>
    <rPh sb="7" eb="9">
      <t>エド</t>
    </rPh>
    <rPh sb="9" eb="10">
      <t>チョウ</t>
    </rPh>
    <phoneticPr fontId="1"/>
  </si>
  <si>
    <t>都筑
観測所</t>
    <rPh sb="0" eb="2">
      <t>ツヅキ</t>
    </rPh>
    <rPh sb="3" eb="5">
      <t>カンソク</t>
    </rPh>
    <rPh sb="5" eb="6">
      <t>ショ</t>
    </rPh>
    <phoneticPr fontId="1"/>
  </si>
  <si>
    <t>注１ 県央・湘南地域における県条例指定地域及び県条例周辺地域の地下水採取量は、県条例に基づく報告。</t>
    <rPh sb="0" eb="1">
      <t>チュウ</t>
    </rPh>
    <rPh sb="3" eb="5">
      <t>ケンオウ</t>
    </rPh>
    <rPh sb="6" eb="8">
      <t>ショウナン</t>
    </rPh>
    <rPh sb="8" eb="10">
      <t>チイキ</t>
    </rPh>
    <rPh sb="14" eb="15">
      <t>ケン</t>
    </rPh>
    <rPh sb="15" eb="17">
      <t>ジョウレイ</t>
    </rPh>
    <rPh sb="17" eb="19">
      <t>シテイ</t>
    </rPh>
    <rPh sb="19" eb="21">
      <t>チイキ</t>
    </rPh>
    <rPh sb="21" eb="22">
      <t>オヨ</t>
    </rPh>
    <rPh sb="23" eb="24">
      <t>ケン</t>
    </rPh>
    <rPh sb="24" eb="26">
      <t>ジョウレイ</t>
    </rPh>
    <rPh sb="26" eb="28">
      <t>シュウヘン</t>
    </rPh>
    <rPh sb="28" eb="30">
      <t>チイキ</t>
    </rPh>
    <rPh sb="31" eb="34">
      <t>チカスイ</t>
    </rPh>
    <rPh sb="34" eb="36">
      <t>サイシュ</t>
    </rPh>
    <rPh sb="36" eb="37">
      <t>リョウ</t>
    </rPh>
    <rPh sb="39" eb="40">
      <t>ケン</t>
    </rPh>
    <rPh sb="40" eb="42">
      <t>ジョウレイ</t>
    </rPh>
    <rPh sb="43" eb="44">
      <t>モト</t>
    </rPh>
    <rPh sb="46" eb="48">
      <t>ホウコク</t>
    </rPh>
    <phoneticPr fontId="1"/>
  </si>
  <si>
    <t xml:space="preserve">注２　平成27年から平成28年にかけての川崎市の地下水採取量の大幅な減少は、浄水場の整備運用により、水道用の地下水採取量が減少したことが要因。
</t>
    <rPh sb="0" eb="1">
      <t>チュウ</t>
    </rPh>
    <rPh sb="3" eb="5">
      <t>ヘイセイ</t>
    </rPh>
    <rPh sb="7" eb="8">
      <t>ネン</t>
    </rPh>
    <rPh sb="10" eb="12">
      <t>ヘイセイ</t>
    </rPh>
    <rPh sb="14" eb="15">
      <t>ネン</t>
    </rPh>
    <rPh sb="20" eb="23">
      <t>カワサキシ</t>
    </rPh>
    <rPh sb="24" eb="29">
      <t>チカスイサイシュ</t>
    </rPh>
    <rPh sb="29" eb="30">
      <t>リョウ</t>
    </rPh>
    <rPh sb="31" eb="33">
      <t>オオハバ</t>
    </rPh>
    <rPh sb="34" eb="36">
      <t>ゲンショウ</t>
    </rPh>
    <rPh sb="38" eb="41">
      <t>ジョウスイジョウ</t>
    </rPh>
    <rPh sb="50" eb="53">
      <t>スイドウヨウ</t>
    </rPh>
    <rPh sb="59" eb="60">
      <t>リョウ</t>
    </rPh>
    <rPh sb="61" eb="63">
      <t>ゲンショウ</t>
    </rPh>
    <rPh sb="68" eb="70">
      <t>ヨウイン</t>
    </rPh>
    <phoneticPr fontId="1"/>
  </si>
  <si>
    <t>注１ 横浜市の市条例指定地域の地下水採取量は、平成15年4月1日からは横浜市条例に基づく報告、それ以前は県条例に基づく報告。県条例周辺地域の地下水採取量は、平成13年4月1日から報告。</t>
    <rPh sb="3" eb="5">
      <t>ヨコハマ</t>
    </rPh>
    <rPh sb="7" eb="8">
      <t>シ</t>
    </rPh>
    <rPh sb="8" eb="10">
      <t>ジョウレイ</t>
    </rPh>
    <rPh sb="10" eb="12">
      <t>シテイ</t>
    </rPh>
    <rPh sb="12" eb="14">
      <t>チイキ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</si>
</sst>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0.0_ "/>
    <numFmt numFmtId="177" formatCode="#,##0_ "/>
    <numFmt numFmtId="178" formatCode="#,##0.00_ "/>
    <numFmt numFmtId="179" formatCode="0.00_ "/>
    <numFmt numFmtId="180" formatCode="#,##0_);[Red]\(#,##0\)"/>
    <numFmt numFmtId="181" formatCode="0_ "/>
    <numFmt numFmtId="182" formatCode="0.0_ "/>
    <numFmt numFmtId="183" formatCode="#,##0.00_);\(#,##0.00\)"/>
    <numFmt numFmtId="184" formatCode="0_);\(0\)"/>
    <numFmt numFmtId="185" formatCode="#,##0_);\(#,##0\)"/>
    <numFmt numFmtId="186" formatCode="#,##0.0_);\(#,##0.0\)"/>
    <numFmt numFmtId="187" formatCode="0.00_);\(0.00\)"/>
    <numFmt numFmtId="188" formatCode="0.0%"/>
    <numFmt numFmtId="189" formatCode="0.00&quot;　※&quot;"/>
    <numFmt numFmtId="190" formatCode="\(0.00\)"/>
    <numFmt numFmtId="191" formatCode="\(0\)"/>
    <numFmt numFmtId="192" formatCode="0.000_ "/>
    <numFmt numFmtId="193" formatCode="\(#,##0.0\)"/>
    <numFmt numFmtId="194" formatCode="#,##0.000_);\(#,##0.000\)"/>
  </numFmts>
  <fonts count="39" x14ac:knownFonts="1">
    <font>
      <sz val="12"/>
      <color theme="1"/>
      <name val="ＭＳ 明朝"/>
      <family val="2"/>
      <charset val="128"/>
    </font>
    <font>
      <sz val="6"/>
      <name val="ＭＳ 明朝"/>
      <family val="2"/>
      <charset val="128"/>
    </font>
    <font>
      <sz val="12"/>
      <color theme="1"/>
      <name val="ＭＳ Ｐゴシック"/>
      <family val="3"/>
      <charset val="128"/>
    </font>
    <font>
      <sz val="20"/>
      <name val="ＭＳ Ｐゴシック"/>
      <family val="3"/>
      <charset val="128"/>
    </font>
    <font>
      <sz val="14"/>
      <name val="ＭＳ Ｐゴシック"/>
      <family val="3"/>
      <charset val="128"/>
    </font>
    <font>
      <sz val="20"/>
      <name val="ＭＳ 明朝"/>
      <family val="2"/>
      <charset val="128"/>
    </font>
    <font>
      <sz val="20"/>
      <name val="ＭＳ Ｐゴシック"/>
      <family val="3"/>
      <charset val="128"/>
      <scheme val="minor"/>
    </font>
    <font>
      <sz val="16"/>
      <name val="ＭＳ Ｐゴシック"/>
      <family val="3"/>
      <charset val="128"/>
      <scheme val="minor"/>
    </font>
    <font>
      <vertAlign val="superscript"/>
      <sz val="20"/>
      <name val="ＭＳ Ｐゴシック"/>
      <family val="3"/>
      <charset val="128"/>
      <scheme val="minor"/>
    </font>
    <font>
      <sz val="12"/>
      <name val="ＭＳ Ｐゴシック"/>
      <family val="3"/>
      <charset val="128"/>
      <scheme val="minor"/>
    </font>
    <font>
      <sz val="12"/>
      <name val="ＭＳ Ｐゴシック"/>
      <family val="3"/>
      <charset val="128"/>
    </font>
    <font>
      <sz val="10"/>
      <name val="ＭＳ Ｐゴシック"/>
      <family val="3"/>
      <charset val="128"/>
    </font>
    <font>
      <sz val="18"/>
      <name val="ＭＳ Ｐゴシック"/>
      <family val="3"/>
      <charset val="128"/>
    </font>
    <font>
      <sz val="22"/>
      <name val="ＭＳ Ｐゴシック"/>
      <family val="3"/>
      <charset val="128"/>
    </font>
    <font>
      <sz val="24"/>
      <name val="ＭＳ Ｐゴシック"/>
      <family val="3"/>
      <charset val="128"/>
    </font>
    <font>
      <sz val="26"/>
      <name val="ＭＳ Ｐゴシック"/>
      <family val="3"/>
      <charset val="128"/>
    </font>
    <font>
      <sz val="22"/>
      <name val="ＭＳ Ｐゴシック"/>
      <family val="3"/>
      <charset val="128"/>
      <scheme val="minor"/>
    </font>
    <font>
      <sz val="22"/>
      <name val="ＭＳ 明朝"/>
      <family val="2"/>
      <charset val="128"/>
    </font>
    <font>
      <sz val="11"/>
      <name val="ＭＳ Ｐゴシック"/>
      <family val="3"/>
      <charset val="128"/>
    </font>
    <font>
      <sz val="16"/>
      <name val="ＭＳ 明朝"/>
      <family val="2"/>
      <charset val="128"/>
    </font>
    <font>
      <sz val="26"/>
      <name val="ＭＳ Ｐゴシック"/>
      <family val="3"/>
      <charset val="128"/>
      <scheme val="minor"/>
    </font>
    <font>
      <sz val="12"/>
      <name val="ＭＳ 明朝"/>
      <family val="2"/>
      <charset val="128"/>
    </font>
    <font>
      <sz val="60"/>
      <name val="ＭＳ Ｐゴシック"/>
      <family val="3"/>
      <charset val="128"/>
    </font>
    <font>
      <sz val="40"/>
      <name val="ＭＳ Ｐゴシック"/>
      <family val="3"/>
      <charset val="128"/>
    </font>
    <font>
      <sz val="50"/>
      <name val="ＭＳ Ｐゴシック"/>
      <family val="3"/>
      <charset val="128"/>
    </font>
    <font>
      <sz val="50"/>
      <name val="ＭＳ 明朝"/>
      <family val="2"/>
      <charset val="128"/>
    </font>
    <font>
      <sz val="40"/>
      <name val="ＭＳ 明朝"/>
      <family val="2"/>
      <charset val="128"/>
    </font>
    <font>
      <sz val="16"/>
      <name val="ＭＳ Ｐゴシック"/>
      <family val="3"/>
      <charset val="128"/>
    </font>
    <font>
      <sz val="12"/>
      <color theme="1"/>
      <name val="ＭＳ 明朝"/>
      <family val="2"/>
      <charset val="128"/>
    </font>
    <font>
      <b/>
      <sz val="13"/>
      <color theme="3"/>
      <name val="ＭＳ 明朝"/>
      <family val="2"/>
      <charset val="128"/>
    </font>
    <font>
      <sz val="14"/>
      <color rgb="FFFF0000"/>
      <name val="ＭＳ Ｐゴシック"/>
      <family val="3"/>
      <charset val="128"/>
    </font>
    <font>
      <sz val="20"/>
      <color theme="1"/>
      <name val="ＭＳ Ｐゴシック"/>
      <family val="3"/>
      <charset val="128"/>
    </font>
    <font>
      <sz val="24"/>
      <name val="ＭＳ Ｐゴシック"/>
      <family val="3"/>
      <charset val="128"/>
      <scheme val="minor"/>
    </font>
    <font>
      <vertAlign val="superscript"/>
      <sz val="20"/>
      <name val="ＭＳ Ｐゴシック"/>
      <family val="3"/>
      <charset val="128"/>
    </font>
    <font>
      <sz val="18"/>
      <name val="ＭＳ Ｐゴシック"/>
      <family val="3"/>
      <charset val="128"/>
      <scheme val="minor"/>
    </font>
    <font>
      <sz val="8"/>
      <name val="ＭＳ Ｐゴシック"/>
      <family val="3"/>
      <charset val="128"/>
    </font>
    <font>
      <sz val="23"/>
      <name val="ＭＳ Ｐゴシック"/>
      <family val="3"/>
      <charset val="128"/>
    </font>
    <font>
      <sz val="50"/>
      <name val="ＭＳ Ｐゴシック"/>
      <family val="3"/>
      <charset val="128"/>
      <scheme val="major"/>
    </font>
    <font>
      <vertAlign val="superscript"/>
      <sz val="22"/>
      <name val="ＭＳ Ｐゴシック"/>
      <family val="3"/>
      <charset val="128"/>
    </font>
  </fonts>
  <fills count="2">
    <fill>
      <patternFill patternType="none"/>
    </fill>
    <fill>
      <patternFill patternType="gray125"/>
    </fill>
  </fills>
  <borders count="59">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dashed">
        <color auto="1"/>
      </bottom>
      <diagonal/>
    </border>
    <border>
      <left style="thin">
        <color auto="1"/>
      </left>
      <right style="thin">
        <color auto="1"/>
      </right>
      <top/>
      <bottom style="dotted">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top style="thin">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dotted">
        <color auto="1"/>
      </bottom>
      <diagonal/>
    </border>
    <border>
      <left style="thin">
        <color auto="1"/>
      </left>
      <right style="medium">
        <color auto="1"/>
      </right>
      <top style="dotted">
        <color auto="1"/>
      </top>
      <bottom style="thin">
        <color auto="1"/>
      </bottom>
      <diagonal/>
    </border>
    <border>
      <left style="thin">
        <color auto="1"/>
      </left>
      <right style="medium">
        <color auto="1"/>
      </right>
      <top style="thin">
        <color auto="1"/>
      </top>
      <bottom style="dashed">
        <color auto="1"/>
      </bottom>
      <diagonal/>
    </border>
    <border>
      <left style="thin">
        <color auto="1"/>
      </left>
      <right style="medium">
        <color auto="1"/>
      </right>
      <top/>
      <bottom style="dotted">
        <color auto="1"/>
      </bottom>
      <diagonal/>
    </border>
    <border>
      <left style="thin">
        <color auto="1"/>
      </left>
      <right style="medium">
        <color auto="1"/>
      </right>
      <top/>
      <bottom style="medium">
        <color auto="1"/>
      </bottom>
      <diagonal/>
    </border>
  </borders>
  <cellStyleXfs count="4">
    <xf numFmtId="0" fontId="0" fillId="0" borderId="0">
      <alignment vertical="center"/>
    </xf>
    <xf numFmtId="38" fontId="18" fillId="0" borderId="0" applyFont="0" applyFill="0" applyBorder="0" applyAlignment="0" applyProtection="0"/>
    <xf numFmtId="9" fontId="28" fillId="0" borderId="0" applyFont="0" applyFill="0" applyBorder="0" applyAlignment="0" applyProtection="0">
      <alignment vertical="center"/>
    </xf>
    <xf numFmtId="0" fontId="18" fillId="0" borderId="0"/>
  </cellStyleXfs>
  <cellXfs count="511">
    <xf numFmtId="0" fontId="0" fillId="0" borderId="0" xfId="0">
      <alignment vertical="center"/>
    </xf>
    <xf numFmtId="0" fontId="4" fillId="0" borderId="0" xfId="0" applyFont="1">
      <alignment vertical="center"/>
    </xf>
    <xf numFmtId="0" fontId="7" fillId="0" borderId="0" xfId="0" applyFont="1">
      <alignment vertical="center"/>
    </xf>
    <xf numFmtId="0" fontId="6" fillId="0" borderId="0" xfId="0" applyFont="1">
      <alignment vertical="center"/>
    </xf>
    <xf numFmtId="177" fontId="6" fillId="0" borderId="0" xfId="0" applyNumberFormat="1" applyFont="1">
      <alignment vertical="center"/>
    </xf>
    <xf numFmtId="177" fontId="7" fillId="0" borderId="0" xfId="0" applyNumberFormat="1" applyFont="1">
      <alignment vertical="center"/>
    </xf>
    <xf numFmtId="180" fontId="6" fillId="0" borderId="0" xfId="0" applyNumberFormat="1" applyFont="1">
      <alignment vertical="center"/>
    </xf>
    <xf numFmtId="180" fontId="6" fillId="0" borderId="0" xfId="0" applyNumberFormat="1" applyFont="1" applyAlignment="1">
      <alignment horizontal="center" vertical="center"/>
    </xf>
    <xf numFmtId="180" fontId="9" fillId="0" borderId="0" xfId="0" applyNumberFormat="1" applyFont="1">
      <alignment vertical="center"/>
    </xf>
    <xf numFmtId="0" fontId="7" fillId="0" borderId="0" xfId="0" applyFont="1" applyAlignment="1">
      <alignment horizontal="center" vertical="center"/>
    </xf>
    <xf numFmtId="0" fontId="10" fillId="0" borderId="0" xfId="0" applyFont="1">
      <alignment vertical="center"/>
    </xf>
    <xf numFmtId="177" fontId="10" fillId="0" borderId="0" xfId="0" applyNumberFormat="1" applyFont="1">
      <alignment vertical="center"/>
    </xf>
    <xf numFmtId="0" fontId="12" fillId="0" borderId="0" xfId="0" applyFont="1">
      <alignment vertical="center"/>
    </xf>
    <xf numFmtId="181" fontId="10" fillId="0" borderId="0" xfId="0" applyNumberFormat="1" applyFont="1">
      <alignment vertical="center"/>
    </xf>
    <xf numFmtId="181" fontId="4" fillId="0" borderId="0" xfId="0" applyNumberFormat="1" applyFont="1">
      <alignment vertical="center"/>
    </xf>
    <xf numFmtId="177" fontId="4" fillId="0" borderId="0" xfId="0" applyNumberFormat="1" applyFont="1" applyAlignment="1">
      <alignment vertical="center"/>
    </xf>
    <xf numFmtId="178" fontId="4" fillId="0" borderId="0" xfId="0" applyNumberFormat="1" applyFont="1" applyAlignment="1">
      <alignment vertical="center"/>
    </xf>
    <xf numFmtId="0" fontId="4" fillId="0" borderId="0" xfId="0" applyFont="1" applyAlignment="1">
      <alignment horizontal="left" vertical="center" indent="1"/>
    </xf>
    <xf numFmtId="0" fontId="4" fillId="0" borderId="0" xfId="0" applyFont="1" applyAlignment="1">
      <alignment vertical="center"/>
    </xf>
    <xf numFmtId="179" fontId="10" fillId="0" borderId="0" xfId="0" applyNumberFormat="1" applyFont="1" applyAlignment="1">
      <alignment vertical="center"/>
    </xf>
    <xf numFmtId="0" fontId="3" fillId="0" borderId="0" xfId="0" applyFont="1" applyAlignment="1">
      <alignment horizontal="right" vertical="center"/>
    </xf>
    <xf numFmtId="0" fontId="14" fillId="0" borderId="0" xfId="0" applyFont="1">
      <alignment vertical="center"/>
    </xf>
    <xf numFmtId="186" fontId="6" fillId="0" borderId="0" xfId="0" applyNumberFormat="1" applyFont="1">
      <alignment vertical="center"/>
    </xf>
    <xf numFmtId="0" fontId="9" fillId="0" borderId="0" xfId="0" applyNumberFormat="1" applyFont="1">
      <alignment vertical="center"/>
    </xf>
    <xf numFmtId="180" fontId="9" fillId="0" borderId="0" xfId="0" applyNumberFormat="1" applyFont="1" applyAlignment="1">
      <alignment horizontal="center" vertical="center"/>
    </xf>
    <xf numFmtId="179" fontId="10" fillId="0" borderId="0" xfId="0" applyNumberFormat="1" applyFont="1" applyAlignment="1">
      <alignment horizontal="center" vertical="center"/>
    </xf>
    <xf numFmtId="179" fontId="10" fillId="0" borderId="0" xfId="0" applyNumberFormat="1" applyFont="1" applyAlignment="1">
      <alignment horizontal="center" vertical="top"/>
    </xf>
    <xf numFmtId="0" fontId="10" fillId="0" borderId="0" xfId="0" applyFont="1" applyAlignment="1">
      <alignment horizontal="left" vertical="center"/>
    </xf>
    <xf numFmtId="181" fontId="10" fillId="0" borderId="0" xfId="0" applyNumberFormat="1" applyFont="1" applyAlignment="1">
      <alignment horizontal="center" vertical="center"/>
    </xf>
    <xf numFmtId="180" fontId="20" fillId="0" borderId="34" xfId="0" applyNumberFormat="1" applyFont="1" applyBorder="1">
      <alignment vertical="center"/>
    </xf>
    <xf numFmtId="180" fontId="9" fillId="0" borderId="0" xfId="0" applyNumberFormat="1" applyFont="1" applyFill="1">
      <alignment vertical="center"/>
    </xf>
    <xf numFmtId="0" fontId="12" fillId="0" borderId="0" xfId="0" applyFont="1" applyAlignment="1">
      <alignment vertical="center" wrapText="1"/>
    </xf>
    <xf numFmtId="177" fontId="6" fillId="0" borderId="8" xfId="0" applyNumberFormat="1" applyFont="1" applyFill="1" applyBorder="1">
      <alignment vertical="center"/>
    </xf>
    <xf numFmtId="177" fontId="3" fillId="0" borderId="8" xfId="0" applyNumberFormat="1" applyFont="1" applyFill="1" applyBorder="1">
      <alignment vertical="center"/>
    </xf>
    <xf numFmtId="0" fontId="12" fillId="0" borderId="2" xfId="0" applyFont="1" applyFill="1" applyBorder="1" applyAlignment="1">
      <alignment horizontal="center" vertical="center"/>
    </xf>
    <xf numFmtId="180" fontId="6" fillId="0" borderId="0" xfId="0" applyNumberFormat="1" applyFont="1" applyFill="1">
      <alignment vertical="center"/>
    </xf>
    <xf numFmtId="0" fontId="10" fillId="0" borderId="0" xfId="0" applyFont="1" applyFill="1">
      <alignment vertical="center"/>
    </xf>
    <xf numFmtId="180" fontId="9" fillId="0" borderId="23" xfId="0" applyNumberFormat="1" applyFont="1" applyFill="1" applyBorder="1">
      <alignment vertical="center"/>
    </xf>
    <xf numFmtId="176" fontId="3" fillId="0" borderId="0" xfId="0" applyNumberFormat="1" applyFont="1">
      <alignment vertical="center"/>
    </xf>
    <xf numFmtId="177" fontId="3" fillId="0" borderId="0" xfId="0" applyNumberFormat="1" applyFont="1" applyFill="1">
      <alignment vertical="center"/>
    </xf>
    <xf numFmtId="177" fontId="10" fillId="0" borderId="0" xfId="0" applyNumberFormat="1" applyFont="1" applyFill="1">
      <alignment vertical="center"/>
    </xf>
    <xf numFmtId="188" fontId="14" fillId="0" borderId="0" xfId="2" applyNumberFormat="1" applyFont="1" applyFill="1">
      <alignment vertical="center"/>
    </xf>
    <xf numFmtId="0" fontId="3" fillId="0" borderId="0" xfId="0" applyFont="1" applyFill="1" applyAlignment="1">
      <alignment horizontal="right" vertical="center"/>
    </xf>
    <xf numFmtId="0" fontId="15" fillId="0" borderId="0" xfId="0" applyFont="1" applyFill="1" applyAlignment="1">
      <alignment horizontal="left" vertical="center"/>
    </xf>
    <xf numFmtId="177" fontId="3" fillId="0" borderId="11" xfId="0" applyNumberFormat="1" applyFont="1" applyFill="1" applyBorder="1">
      <alignment vertical="center"/>
    </xf>
    <xf numFmtId="0" fontId="11" fillId="0" borderId="0" xfId="0" applyFont="1" applyFill="1">
      <alignment vertical="center"/>
    </xf>
    <xf numFmtId="0" fontId="3" fillId="0" borderId="8" xfId="0" applyFont="1" applyFill="1" applyBorder="1" applyAlignment="1">
      <alignment horizontal="right" vertical="center"/>
    </xf>
    <xf numFmtId="0" fontId="3" fillId="0" borderId="0" xfId="0" applyFont="1" applyFill="1" applyAlignment="1">
      <alignment horizontal="left" vertical="center"/>
    </xf>
    <xf numFmtId="177" fontId="11" fillId="0" borderId="0" xfId="0" applyNumberFormat="1" applyFont="1" applyFill="1">
      <alignment vertical="center"/>
    </xf>
    <xf numFmtId="177" fontId="6" fillId="0" borderId="3" xfId="0" applyNumberFormat="1" applyFont="1" applyFill="1" applyBorder="1">
      <alignment vertical="center"/>
    </xf>
    <xf numFmtId="177" fontId="6" fillId="0" borderId="18" xfId="0" applyNumberFormat="1" applyFont="1" applyFill="1" applyBorder="1">
      <alignment vertical="center"/>
    </xf>
    <xf numFmtId="0" fontId="6" fillId="0" borderId="0" xfId="0" applyFont="1" applyFill="1" applyBorder="1" applyAlignment="1">
      <alignment vertical="top"/>
    </xf>
    <xf numFmtId="0" fontId="6" fillId="0" borderId="0" xfId="0" applyFont="1" applyFill="1" applyBorder="1">
      <alignment vertical="center"/>
    </xf>
    <xf numFmtId="0" fontId="6" fillId="0" borderId="0" xfId="0" applyFont="1" applyFill="1">
      <alignment vertical="center"/>
    </xf>
    <xf numFmtId="177" fontId="6" fillId="0" borderId="0" xfId="0" applyNumberFormat="1" applyFont="1" applyFill="1" applyBorder="1">
      <alignment vertical="center"/>
    </xf>
    <xf numFmtId="186" fontId="6" fillId="0" borderId="0" xfId="0" applyNumberFormat="1" applyFont="1" applyFill="1" applyBorder="1">
      <alignment vertical="center"/>
    </xf>
    <xf numFmtId="177" fontId="7" fillId="0" borderId="2" xfId="0" applyNumberFormat="1" applyFont="1" applyFill="1" applyBorder="1" applyAlignment="1">
      <alignment horizontal="center" vertical="center"/>
    </xf>
    <xf numFmtId="177" fontId="7" fillId="0" borderId="2" xfId="0" applyNumberFormat="1" applyFont="1" applyFill="1" applyBorder="1">
      <alignment vertical="center"/>
    </xf>
    <xf numFmtId="0" fontId="7" fillId="0" borderId="0" xfId="0" applyFont="1" applyFill="1">
      <alignment vertical="center"/>
    </xf>
    <xf numFmtId="177" fontId="7" fillId="0" borderId="0" xfId="0" applyNumberFormat="1" applyFont="1" applyFill="1">
      <alignment vertical="center"/>
    </xf>
    <xf numFmtId="186" fontId="7" fillId="0" borderId="0" xfId="0" applyNumberFormat="1" applyFont="1" applyFill="1">
      <alignment vertical="center"/>
    </xf>
    <xf numFmtId="180" fontId="6" fillId="0" borderId="0" xfId="0" applyNumberFormat="1" applyFont="1" applyFill="1" applyAlignment="1">
      <alignment horizontal="center" vertical="center"/>
    </xf>
    <xf numFmtId="180" fontId="9" fillId="0" borderId="0" xfId="0" applyNumberFormat="1" applyFont="1" applyFill="1" applyAlignment="1">
      <alignment horizontal="center" vertical="center"/>
    </xf>
    <xf numFmtId="180" fontId="20" fillId="0" borderId="30" xfId="0" applyNumberFormat="1" applyFont="1" applyFill="1" applyBorder="1" applyAlignment="1">
      <alignment horizontal="left" vertical="top"/>
    </xf>
    <xf numFmtId="180" fontId="6" fillId="0" borderId="0" xfId="0" applyNumberFormat="1" applyFont="1" applyFill="1" applyBorder="1" applyAlignment="1">
      <alignment horizontal="center" vertical="center"/>
    </xf>
    <xf numFmtId="180" fontId="16" fillId="0" borderId="42" xfId="0" applyNumberFormat="1" applyFont="1" applyFill="1" applyBorder="1" applyAlignment="1">
      <alignment horizontal="center" vertical="center"/>
    </xf>
    <xf numFmtId="180" fontId="16" fillId="0" borderId="43" xfId="0" applyNumberFormat="1" applyFont="1" applyFill="1" applyBorder="1" applyAlignment="1">
      <alignment horizontal="center" vertical="center"/>
    </xf>
    <xf numFmtId="180" fontId="6" fillId="0" borderId="23" xfId="0" applyNumberFormat="1" applyFont="1" applyFill="1" applyBorder="1">
      <alignment vertical="center"/>
    </xf>
    <xf numFmtId="0" fontId="9" fillId="0" borderId="0" xfId="0" applyNumberFormat="1" applyFont="1" applyFill="1">
      <alignment vertical="center"/>
    </xf>
    <xf numFmtId="0" fontId="16" fillId="0" borderId="8" xfId="0" applyNumberFormat="1" applyFont="1" applyFill="1" applyBorder="1" applyAlignment="1">
      <alignment horizontal="center" vertical="center" shrinkToFit="1"/>
    </xf>
    <xf numFmtId="180" fontId="20" fillId="0" borderId="8" xfId="0" applyNumberFormat="1" applyFont="1" applyFill="1" applyBorder="1" applyAlignment="1">
      <alignment horizontal="right" vertical="center"/>
    </xf>
    <xf numFmtId="180" fontId="20" fillId="0" borderId="36" xfId="0" applyNumberFormat="1" applyFont="1" applyFill="1" applyBorder="1" applyAlignment="1">
      <alignment horizontal="right" vertical="center"/>
    </xf>
    <xf numFmtId="0" fontId="9" fillId="0" borderId="23" xfId="0" applyNumberFormat="1" applyFont="1" applyFill="1" applyBorder="1">
      <alignment vertical="center"/>
    </xf>
    <xf numFmtId="180" fontId="16" fillId="0" borderId="33" xfId="0" applyNumberFormat="1" applyFont="1" applyFill="1" applyBorder="1" applyAlignment="1">
      <alignment horizontal="center" vertical="center" shrinkToFit="1"/>
    </xf>
    <xf numFmtId="180" fontId="20" fillId="0" borderId="33" xfId="0" applyNumberFormat="1" applyFont="1" applyFill="1" applyBorder="1" applyAlignment="1">
      <alignment horizontal="right" vertical="center"/>
    </xf>
    <xf numFmtId="180" fontId="20" fillId="0" borderId="34" xfId="0" applyNumberFormat="1" applyFont="1" applyFill="1" applyBorder="1" applyAlignment="1">
      <alignment horizontal="right" vertical="center"/>
    </xf>
    <xf numFmtId="0" fontId="6" fillId="0" borderId="0" xfId="0" applyFont="1" applyFill="1" applyAlignment="1">
      <alignment horizontal="center" vertical="center"/>
    </xf>
    <xf numFmtId="0" fontId="16" fillId="0" borderId="0" xfId="0" applyFont="1" applyFill="1">
      <alignment vertical="center"/>
    </xf>
    <xf numFmtId="0" fontId="6" fillId="0" borderId="0" xfId="0" applyNumberFormat="1" applyFont="1" applyFill="1" applyBorder="1" applyAlignment="1">
      <alignment horizontal="right" vertical="center"/>
    </xf>
    <xf numFmtId="177" fontId="6" fillId="0" borderId="8" xfId="0" applyNumberFormat="1" applyFont="1" applyFill="1" applyBorder="1" applyAlignment="1">
      <alignment horizontal="right" vertical="center"/>
    </xf>
    <xf numFmtId="0" fontId="12" fillId="0" borderId="0" xfId="0" applyFont="1" applyFill="1">
      <alignment vertical="center"/>
    </xf>
    <xf numFmtId="0" fontId="15" fillId="0" borderId="0" xfId="0" applyFont="1" applyFill="1">
      <alignment vertical="center"/>
    </xf>
    <xf numFmtId="0" fontId="12" fillId="0" borderId="0" xfId="0" applyFont="1" applyFill="1" applyAlignment="1">
      <alignment horizontal="right" vertical="center"/>
    </xf>
    <xf numFmtId="0" fontId="13" fillId="0" borderId="0" xfId="0" applyFont="1" applyFill="1">
      <alignment vertical="center"/>
    </xf>
    <xf numFmtId="0" fontId="3" fillId="0" borderId="0" xfId="0" applyFont="1" applyFill="1">
      <alignment vertical="center"/>
    </xf>
    <xf numFmtId="0" fontId="10" fillId="0" borderId="0" xfId="0" applyFont="1" applyFill="1" applyAlignment="1">
      <alignment horizontal="center" vertical="center"/>
    </xf>
    <xf numFmtId="0" fontId="3" fillId="0" borderId="0" xfId="0" applyFont="1" applyFill="1" applyAlignment="1">
      <alignment horizontal="center" vertical="center"/>
    </xf>
    <xf numFmtId="0" fontId="12" fillId="0" borderId="0" xfId="0" applyFont="1" applyFill="1" applyAlignment="1">
      <alignment vertical="center"/>
    </xf>
    <xf numFmtId="0" fontId="4" fillId="0" borderId="0" xfId="0" applyFont="1" applyFill="1">
      <alignment vertical="center"/>
    </xf>
    <xf numFmtId="178" fontId="3" fillId="0" borderId="8" xfId="0" applyNumberFormat="1" applyFont="1" applyFill="1" applyBorder="1" applyAlignment="1">
      <alignment horizontal="right" vertical="center"/>
    </xf>
    <xf numFmtId="181" fontId="31" fillId="0" borderId="0" xfId="0" applyNumberFormat="1" applyFont="1" applyFill="1">
      <alignment vertical="center"/>
    </xf>
    <xf numFmtId="0" fontId="2" fillId="0" borderId="0" xfId="0" applyFont="1" applyFill="1">
      <alignment vertical="center"/>
    </xf>
    <xf numFmtId="181" fontId="2" fillId="0" borderId="0" xfId="0" applyNumberFormat="1" applyFont="1" applyFill="1" applyAlignment="1">
      <alignment horizontal="center" vertical="center"/>
    </xf>
    <xf numFmtId="179" fontId="2" fillId="0" borderId="0" xfId="0" applyNumberFormat="1" applyFont="1" applyFill="1" applyAlignment="1">
      <alignment horizontal="center" vertical="center"/>
    </xf>
    <xf numFmtId="0" fontId="10" fillId="0" borderId="0" xfId="0" applyNumberFormat="1" applyFont="1" applyFill="1">
      <alignment vertical="center"/>
    </xf>
    <xf numFmtId="179" fontId="10" fillId="0" borderId="0" xfId="0" applyNumberFormat="1" applyFont="1" applyFill="1" applyAlignment="1">
      <alignment horizontal="center" vertical="center"/>
    </xf>
    <xf numFmtId="181" fontId="3" fillId="0" borderId="0" xfId="0" applyNumberFormat="1" applyFont="1" applyFill="1">
      <alignment vertical="center"/>
    </xf>
    <xf numFmtId="179" fontId="3" fillId="0" borderId="0" xfId="0" applyNumberFormat="1" applyFont="1" applyFill="1" applyAlignment="1">
      <alignment horizontal="center" vertical="center"/>
    </xf>
    <xf numFmtId="0" fontId="3" fillId="0" borderId="0" xfId="0" applyNumberFormat="1" applyFont="1" applyFill="1" applyAlignment="1">
      <alignment horizontal="center" vertical="center"/>
    </xf>
    <xf numFmtId="179" fontId="3" fillId="0" borderId="8" xfId="0" applyNumberFormat="1" applyFont="1" applyFill="1" applyBorder="1" applyAlignment="1">
      <alignment horizontal="center" vertical="center"/>
    </xf>
    <xf numFmtId="0" fontId="21" fillId="0" borderId="16" xfId="0" applyFont="1" applyFill="1" applyBorder="1" applyAlignment="1">
      <alignment vertical="center"/>
    </xf>
    <xf numFmtId="0" fontId="3" fillId="0" borderId="8" xfId="0" applyNumberFormat="1" applyFont="1" applyFill="1" applyBorder="1" applyAlignment="1">
      <alignment horizontal="right" vertical="center"/>
    </xf>
    <xf numFmtId="181" fontId="3" fillId="0" borderId="8" xfId="0" applyNumberFormat="1" applyFont="1" applyFill="1" applyBorder="1" applyAlignment="1">
      <alignment horizontal="center" vertical="center"/>
    </xf>
    <xf numFmtId="0" fontId="12" fillId="0" borderId="0" xfId="0" applyNumberFormat="1" applyFont="1" applyFill="1">
      <alignment vertical="center"/>
    </xf>
    <xf numFmtId="176" fontId="3" fillId="0" borderId="8" xfId="0" applyNumberFormat="1" applyFont="1" applyFill="1" applyBorder="1">
      <alignment vertical="center"/>
    </xf>
    <xf numFmtId="0" fontId="10" fillId="0" borderId="0" xfId="0" quotePrefix="1" applyFont="1">
      <alignment vertical="center"/>
    </xf>
    <xf numFmtId="180" fontId="32" fillId="0" borderId="0" xfId="0" applyNumberFormat="1" applyFont="1">
      <alignment vertical="center"/>
    </xf>
    <xf numFmtId="177" fontId="32" fillId="0" borderId="0" xfId="0" applyNumberFormat="1" applyFont="1">
      <alignment vertical="center"/>
    </xf>
    <xf numFmtId="181" fontId="13" fillId="0" borderId="0" xfId="0" applyNumberFormat="1" applyFont="1" applyFill="1">
      <alignment vertical="center"/>
    </xf>
    <xf numFmtId="177" fontId="3" fillId="0" borderId="0" xfId="0" applyNumberFormat="1" applyFont="1" applyFill="1" applyAlignment="1">
      <alignment vertical="center"/>
    </xf>
    <xf numFmtId="178" fontId="3" fillId="0" borderId="0" xfId="0" applyNumberFormat="1" applyFont="1" applyFill="1" applyAlignment="1">
      <alignment vertical="center"/>
    </xf>
    <xf numFmtId="0" fontId="3" fillId="0" borderId="0" xfId="0" applyFont="1" applyFill="1" applyAlignment="1">
      <alignment horizontal="left" vertical="center" indent="1"/>
    </xf>
    <xf numFmtId="177" fontId="3" fillId="0" borderId="8" xfId="0" applyNumberFormat="1" applyFont="1" applyFill="1" applyBorder="1" applyAlignment="1">
      <alignment horizontal="center" vertical="center" wrapText="1"/>
    </xf>
    <xf numFmtId="17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vertical="center"/>
    </xf>
    <xf numFmtId="178" fontId="3" fillId="0" borderId="8" xfId="0" applyNumberFormat="1" applyFont="1" applyFill="1" applyBorder="1" applyAlignment="1">
      <alignment vertical="center"/>
    </xf>
    <xf numFmtId="0" fontId="3" fillId="0" borderId="8" xfId="0" applyFont="1" applyFill="1" applyBorder="1" applyAlignment="1">
      <alignment horizontal="left" vertical="center" indent="1"/>
    </xf>
    <xf numFmtId="0" fontId="3" fillId="0" borderId="8" xfId="0" applyFont="1" applyFill="1" applyBorder="1" applyAlignment="1">
      <alignment vertical="center" wrapText="1"/>
    </xf>
    <xf numFmtId="177" fontId="4" fillId="0" borderId="0" xfId="0" applyNumberFormat="1" applyFont="1" applyFill="1" applyAlignment="1">
      <alignment vertical="center"/>
    </xf>
    <xf numFmtId="178" fontId="4" fillId="0" borderId="0" xfId="0" applyNumberFormat="1" applyFont="1" applyFill="1" applyAlignment="1">
      <alignment vertical="center"/>
    </xf>
    <xf numFmtId="0" fontId="4" fillId="0" borderId="0" xfId="0" applyFont="1" applyFill="1" applyAlignment="1">
      <alignment horizontal="left" vertical="center" indent="1"/>
    </xf>
    <xf numFmtId="0" fontId="4" fillId="0" borderId="0" xfId="0" applyFont="1" applyFill="1" applyAlignment="1">
      <alignment vertical="center"/>
    </xf>
    <xf numFmtId="176" fontId="3" fillId="0" borderId="8" xfId="0" applyNumberFormat="1" applyFont="1" applyFill="1" applyBorder="1" applyAlignment="1">
      <alignment horizontal="right" vertical="center"/>
    </xf>
    <xf numFmtId="180" fontId="34" fillId="0" borderId="0" xfId="0" applyNumberFormat="1" applyFont="1">
      <alignment vertical="center"/>
    </xf>
    <xf numFmtId="180" fontId="6" fillId="0" borderId="23" xfId="0" applyNumberFormat="1" applyFont="1" applyFill="1" applyBorder="1" applyAlignment="1">
      <alignment vertical="center"/>
    </xf>
    <xf numFmtId="0" fontId="35" fillId="0" borderId="0" xfId="0" applyFont="1" applyBorder="1" applyAlignment="1"/>
    <xf numFmtId="1" fontId="35" fillId="0" borderId="0" xfId="0" applyNumberFormat="1" applyFont="1" applyBorder="1" applyAlignment="1"/>
    <xf numFmtId="179" fontId="3" fillId="0" borderId="1" xfId="0" applyNumberFormat="1" applyFont="1" applyFill="1" applyBorder="1" applyAlignment="1">
      <alignment horizontal="center" vertical="center"/>
    </xf>
    <xf numFmtId="179" fontId="3" fillId="0" borderId="2" xfId="0" applyNumberFormat="1" applyFont="1" applyFill="1" applyBorder="1" applyAlignment="1">
      <alignment horizontal="center" vertical="center"/>
    </xf>
    <xf numFmtId="181" fontId="10" fillId="0" borderId="0" xfId="0" applyNumberFormat="1" applyFont="1" applyFill="1">
      <alignment vertical="center"/>
    </xf>
    <xf numFmtId="179" fontId="10" fillId="0" borderId="0" xfId="0" applyNumberFormat="1" applyFont="1" applyFill="1" applyAlignment="1">
      <alignment vertical="center"/>
    </xf>
    <xf numFmtId="179" fontId="3" fillId="0" borderId="0" xfId="0" applyNumberFormat="1" applyFont="1" applyFill="1" applyAlignment="1">
      <alignment vertical="center"/>
    </xf>
    <xf numFmtId="0" fontId="3" fillId="0" borderId="0" xfId="0" applyNumberFormat="1" applyFont="1" applyFill="1" applyAlignment="1">
      <alignment horizontal="right" vertical="center"/>
    </xf>
    <xf numFmtId="179" fontId="3" fillId="0" borderId="2" xfId="0" applyNumberFormat="1" applyFont="1" applyFill="1" applyBorder="1" applyAlignment="1">
      <alignment horizontal="center" vertical="center" wrapText="1"/>
    </xf>
    <xf numFmtId="0" fontId="10" fillId="0" borderId="17" xfId="0" applyFont="1" applyFill="1" applyBorder="1">
      <alignment vertical="center"/>
    </xf>
    <xf numFmtId="179" fontId="3" fillId="0" borderId="8" xfId="0" applyNumberFormat="1" applyFont="1" applyFill="1" applyBorder="1" applyAlignment="1">
      <alignment vertical="center"/>
    </xf>
    <xf numFmtId="0" fontId="3" fillId="0" borderId="0" xfId="0" applyNumberFormat="1" applyFont="1" applyFill="1" applyAlignment="1">
      <alignment horizontal="left" vertical="center"/>
    </xf>
    <xf numFmtId="0" fontId="3" fillId="0" borderId="0" xfId="0" applyNumberFormat="1" applyFont="1" applyFill="1">
      <alignment vertical="center"/>
    </xf>
    <xf numFmtId="192" fontId="3" fillId="0" borderId="8" xfId="0" applyNumberFormat="1" applyFont="1" applyFill="1" applyBorder="1" applyAlignment="1">
      <alignment vertical="center"/>
    </xf>
    <xf numFmtId="0" fontId="13" fillId="0" borderId="8" xfId="0" applyNumberFormat="1" applyFont="1" applyFill="1" applyBorder="1" applyAlignment="1">
      <alignment horizontal="right" vertical="center"/>
    </xf>
    <xf numFmtId="179" fontId="36" fillId="0" borderId="8" xfId="0" applyNumberFormat="1" applyFont="1" applyFill="1" applyBorder="1" applyAlignment="1">
      <alignment vertical="center"/>
    </xf>
    <xf numFmtId="179" fontId="36" fillId="0" borderId="5" xfId="0" applyNumberFormat="1" applyFont="1" applyFill="1" applyBorder="1" applyAlignment="1">
      <alignment vertical="center"/>
    </xf>
    <xf numFmtId="179" fontId="36" fillId="0" borderId="6" xfId="0" applyNumberFormat="1" applyFont="1" applyFill="1" applyBorder="1" applyAlignment="1">
      <alignment vertical="center"/>
    </xf>
    <xf numFmtId="179" fontId="13" fillId="0" borderId="5" xfId="0" applyNumberFormat="1" applyFont="1" applyFill="1" applyBorder="1" applyAlignment="1">
      <alignment horizontal="center" vertical="center"/>
    </xf>
    <xf numFmtId="179" fontId="13" fillId="0" borderId="8" xfId="0" applyNumberFormat="1" applyFont="1" applyFill="1" applyBorder="1" applyAlignment="1">
      <alignment horizontal="center" vertical="center"/>
    </xf>
    <xf numFmtId="2" fontId="3" fillId="0" borderId="8" xfId="0" applyNumberFormat="1" applyFont="1" applyFill="1" applyBorder="1" applyAlignment="1">
      <alignment horizontal="center" vertical="center"/>
    </xf>
    <xf numFmtId="179" fontId="13" fillId="0" borderId="0" xfId="0" applyNumberFormat="1" applyFont="1" applyFill="1" applyAlignment="1">
      <alignment horizontal="center" vertical="center"/>
    </xf>
    <xf numFmtId="181" fontId="22" fillId="0" borderId="0" xfId="0" applyNumberFormat="1" applyFont="1" applyFill="1" applyAlignment="1">
      <alignment horizontal="left" vertical="center"/>
    </xf>
    <xf numFmtId="0" fontId="23" fillId="0" borderId="0" xfId="0" applyFont="1" applyFill="1">
      <alignment vertical="center"/>
    </xf>
    <xf numFmtId="0" fontId="23" fillId="0" borderId="0" xfId="0" applyFont="1" applyFill="1" applyAlignment="1">
      <alignment horizontal="center" vertical="center"/>
    </xf>
    <xf numFmtId="0" fontId="23" fillId="0" borderId="0" xfId="0" applyNumberFormat="1" applyFont="1" applyFill="1" applyAlignment="1">
      <alignment horizontal="center" vertical="center"/>
    </xf>
    <xf numFmtId="0" fontId="24" fillId="0" borderId="2" xfId="0" applyNumberFormat="1" applyFont="1" applyFill="1" applyBorder="1" applyAlignment="1">
      <alignment horizontal="center" vertical="center"/>
    </xf>
    <xf numFmtId="181" fontId="24" fillId="0" borderId="8" xfId="0" applyNumberFormat="1" applyFont="1" applyFill="1" applyBorder="1" applyAlignment="1">
      <alignment horizontal="center" vertical="center"/>
    </xf>
    <xf numFmtId="0" fontId="24" fillId="0" borderId="8" xfId="0" applyFont="1" applyFill="1" applyBorder="1" applyAlignment="1">
      <alignment vertical="center"/>
    </xf>
    <xf numFmtId="0" fontId="24" fillId="0" borderId="8" xfId="0" applyFont="1" applyFill="1" applyBorder="1" applyAlignment="1">
      <alignment vertical="center" wrapText="1"/>
    </xf>
    <xf numFmtId="182" fontId="24" fillId="0" borderId="8" xfId="0" applyNumberFormat="1" applyFont="1" applyFill="1" applyBorder="1" applyAlignment="1">
      <alignment horizontal="center" vertical="center"/>
    </xf>
    <xf numFmtId="0" fontId="24" fillId="0" borderId="8" xfId="0" applyNumberFormat="1" applyFont="1" applyFill="1" applyBorder="1" applyAlignment="1">
      <alignment horizontal="center" vertical="center"/>
    </xf>
    <xf numFmtId="0" fontId="24" fillId="0" borderId="8" xfId="0" applyFont="1" applyFill="1" applyBorder="1" applyAlignment="1">
      <alignment horizontal="center" vertical="center" wrapText="1"/>
    </xf>
    <xf numFmtId="0" fontId="24" fillId="0" borderId="8" xfId="0" applyFont="1" applyFill="1" applyBorder="1">
      <alignment vertical="center"/>
    </xf>
    <xf numFmtId="0" fontId="24" fillId="0" borderId="8" xfId="0" applyFont="1" applyFill="1" applyBorder="1" applyAlignment="1">
      <alignment vertical="center" wrapText="1" shrinkToFit="1"/>
    </xf>
    <xf numFmtId="181" fontId="23" fillId="0" borderId="0" xfId="0" applyNumberFormat="1" applyFont="1" applyFill="1" applyAlignment="1">
      <alignment horizontal="center" vertical="center"/>
    </xf>
    <xf numFmtId="0" fontId="26" fillId="0" borderId="0" xfId="0" applyFont="1" applyFill="1" applyAlignment="1">
      <alignment horizontal="center" vertical="center"/>
    </xf>
    <xf numFmtId="2" fontId="24" fillId="0" borderId="8" xfId="0" applyNumberFormat="1" applyFont="1" applyFill="1" applyBorder="1" applyAlignment="1">
      <alignment horizontal="center" vertical="center"/>
    </xf>
    <xf numFmtId="0" fontId="37" fillId="0" borderId="8" xfId="0" applyNumberFormat="1" applyFont="1" applyFill="1" applyBorder="1" applyAlignment="1">
      <alignment horizontal="center" vertical="center"/>
    </xf>
    <xf numFmtId="0" fontId="37" fillId="0" borderId="8" xfId="0" applyFont="1" applyFill="1" applyBorder="1" applyAlignment="1">
      <alignment horizontal="center" vertical="center"/>
    </xf>
    <xf numFmtId="183" fontId="10" fillId="0" borderId="0" xfId="0" applyNumberFormat="1" applyFont="1">
      <alignment vertical="center"/>
    </xf>
    <xf numFmtId="178" fontId="10" fillId="0" borderId="0" xfId="0" applyNumberFormat="1" applyFont="1">
      <alignment vertical="center"/>
    </xf>
    <xf numFmtId="183" fontId="13" fillId="0" borderId="0" xfId="0" applyNumberFormat="1" applyFont="1" applyFill="1" applyBorder="1" applyAlignment="1">
      <alignment horizontal="center" vertical="center"/>
    </xf>
    <xf numFmtId="0" fontId="21" fillId="0" borderId="0" xfId="0" applyFont="1" applyFill="1" applyAlignment="1">
      <alignment vertical="center"/>
    </xf>
    <xf numFmtId="179" fontId="3" fillId="0" borderId="9" xfId="0" applyNumberFormat="1" applyFont="1" applyFill="1" applyBorder="1" applyAlignment="1">
      <alignment horizontal="center" vertical="center" wrapText="1"/>
    </xf>
    <xf numFmtId="179" fontId="12" fillId="0" borderId="9" xfId="0" applyNumberFormat="1" applyFont="1" applyFill="1" applyBorder="1" applyAlignment="1">
      <alignment horizontal="center" vertical="center" wrapText="1"/>
    </xf>
    <xf numFmtId="181" fontId="14" fillId="0" borderId="0" xfId="0" applyNumberFormat="1" applyFont="1" applyFill="1">
      <alignment vertical="center"/>
    </xf>
    <xf numFmtId="0" fontId="13" fillId="0" borderId="0" xfId="0" applyNumberFormat="1" applyFont="1" applyFill="1">
      <alignment vertical="center"/>
    </xf>
    <xf numFmtId="179" fontId="13" fillId="0" borderId="2" xfId="0" applyNumberFormat="1" applyFont="1" applyFill="1" applyBorder="1" applyAlignment="1">
      <alignment horizontal="center" vertical="center"/>
    </xf>
    <xf numFmtId="181" fontId="13" fillId="0" borderId="8" xfId="0" applyNumberFormat="1" applyFont="1" applyFill="1" applyBorder="1" applyAlignment="1">
      <alignment horizontal="center" vertical="center"/>
    </xf>
    <xf numFmtId="0" fontId="3" fillId="0" borderId="0" xfId="0" applyFont="1" applyFill="1" applyAlignment="1">
      <alignment vertical="center"/>
    </xf>
    <xf numFmtId="0" fontId="5" fillId="0" borderId="0" xfId="0" applyFont="1" applyAlignment="1">
      <alignment vertical="top"/>
    </xf>
    <xf numFmtId="0" fontId="6" fillId="0" borderId="0" xfId="0" applyFont="1" applyAlignment="1">
      <alignment vertical="top" wrapText="1"/>
    </xf>
    <xf numFmtId="0" fontId="6" fillId="0" borderId="11" xfId="0" applyNumberFormat="1" applyFont="1" applyFill="1" applyBorder="1" applyAlignment="1">
      <alignment horizontal="right" vertical="center"/>
    </xf>
    <xf numFmtId="0" fontId="3" fillId="0" borderId="11" xfId="0" applyNumberFormat="1" applyFont="1" applyFill="1" applyBorder="1" applyAlignment="1">
      <alignment horizontal="right" vertical="center"/>
    </xf>
    <xf numFmtId="0" fontId="10" fillId="0" borderId="0" xfId="0" applyFont="1" applyAlignment="1">
      <alignment horizontal="center" vertical="center"/>
    </xf>
    <xf numFmtId="191" fontId="6" fillId="0" borderId="4" xfId="0" applyNumberFormat="1" applyFont="1" applyFill="1" applyBorder="1">
      <alignment vertical="center"/>
    </xf>
    <xf numFmtId="191" fontId="6" fillId="0" borderId="19" xfId="0" applyNumberFormat="1" applyFont="1" applyFill="1" applyBorder="1">
      <alignment vertical="center"/>
    </xf>
    <xf numFmtId="191" fontId="6" fillId="0" borderId="32" xfId="0" applyNumberFormat="1" applyFont="1" applyFill="1" applyBorder="1">
      <alignment vertical="center"/>
    </xf>
    <xf numFmtId="178" fontId="10" fillId="0" borderId="0" xfId="0" applyNumberFormat="1" applyFont="1" applyFill="1">
      <alignment vertical="center"/>
    </xf>
    <xf numFmtId="0" fontId="12" fillId="0" borderId="1" xfId="0" applyFont="1" applyFill="1" applyBorder="1" applyAlignment="1">
      <alignment horizontal="center" vertical="center"/>
    </xf>
    <xf numFmtId="179" fontId="12" fillId="0" borderId="8" xfId="0" applyNumberFormat="1" applyFont="1" applyFill="1" applyBorder="1" applyAlignment="1">
      <alignment horizontal="center" vertical="center"/>
    </xf>
    <xf numFmtId="189" fontId="12" fillId="0" borderId="8" xfId="0" applyNumberFormat="1" applyFont="1" applyFill="1" applyBorder="1" applyAlignment="1">
      <alignment horizontal="center" vertical="center"/>
    </xf>
    <xf numFmtId="0" fontId="12" fillId="0" borderId="5" xfId="0" applyFont="1" applyFill="1" applyBorder="1" applyAlignment="1">
      <alignment horizontal="center" vertical="center"/>
    </xf>
    <xf numFmtId="179" fontId="12" fillId="0" borderId="5" xfId="0" applyNumberFormat="1" applyFont="1" applyFill="1" applyBorder="1" applyAlignment="1">
      <alignment horizontal="center" vertical="center"/>
    </xf>
    <xf numFmtId="0" fontId="12" fillId="0" borderId="45" xfId="0" applyFont="1" applyFill="1" applyBorder="1" applyAlignment="1">
      <alignment horizontal="center" vertical="center"/>
    </xf>
    <xf numFmtId="179" fontId="12" fillId="0" borderId="45" xfId="0" applyNumberFormat="1" applyFont="1" applyFill="1" applyBorder="1" applyAlignment="1">
      <alignment horizontal="center" vertical="center"/>
    </xf>
    <xf numFmtId="0" fontId="12" fillId="0" borderId="47" xfId="0" applyFont="1" applyFill="1" applyBorder="1" applyAlignment="1">
      <alignment horizontal="center" vertical="center"/>
    </xf>
    <xf numFmtId="0" fontId="12" fillId="0" borderId="48" xfId="0" applyFont="1" applyFill="1" applyBorder="1" applyAlignment="1">
      <alignment horizontal="center" vertical="center"/>
    </xf>
    <xf numFmtId="181" fontId="4" fillId="0" borderId="0" xfId="0" applyNumberFormat="1" applyFont="1" applyFill="1">
      <alignment vertical="center"/>
    </xf>
    <xf numFmtId="177" fontId="30" fillId="0" borderId="0" xfId="0" applyNumberFormat="1" applyFont="1" applyFill="1" applyAlignment="1">
      <alignment vertical="center"/>
    </xf>
    <xf numFmtId="178" fontId="30" fillId="0" borderId="0" xfId="0" applyNumberFormat="1" applyFont="1" applyFill="1" applyAlignment="1">
      <alignment vertical="center"/>
    </xf>
    <xf numFmtId="0" fontId="30" fillId="0" borderId="0" xfId="0" applyFont="1" applyFill="1" applyAlignment="1">
      <alignment horizontal="left" vertical="center" indent="1"/>
    </xf>
    <xf numFmtId="0" fontId="30" fillId="0" borderId="0" xfId="0" applyFont="1" applyFill="1" applyAlignment="1">
      <alignment vertical="center"/>
    </xf>
    <xf numFmtId="0" fontId="30" fillId="0" borderId="0" xfId="0" applyFont="1" applyFill="1">
      <alignment vertical="center"/>
    </xf>
    <xf numFmtId="0" fontId="13" fillId="0" borderId="1" xfId="0" applyNumberFormat="1" applyFont="1" applyFill="1" applyBorder="1" applyAlignment="1">
      <alignment horizontal="right" vertical="center"/>
    </xf>
    <xf numFmtId="179" fontId="36" fillId="0" borderId="1" xfId="0" applyNumberFormat="1" applyFont="1" applyFill="1" applyBorder="1" applyAlignment="1">
      <alignment vertical="center"/>
    </xf>
    <xf numFmtId="177" fontId="7" fillId="0" borderId="1" xfId="0" applyNumberFormat="1" applyFont="1" applyFill="1" applyBorder="1" applyAlignment="1">
      <alignment horizontal="center" vertical="center" readingOrder="1"/>
    </xf>
    <xf numFmtId="191" fontId="3" fillId="0" borderId="16"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8" xfId="0" applyNumberFormat="1" applyFont="1" applyFill="1" applyBorder="1" applyAlignment="1">
      <alignment horizontal="center" vertical="center"/>
    </xf>
    <xf numFmtId="177" fontId="3" fillId="0" borderId="8" xfId="0" applyNumberFormat="1" applyFont="1" applyFill="1" applyBorder="1" applyAlignment="1">
      <alignment horizontal="center" vertical="center"/>
    </xf>
    <xf numFmtId="177" fontId="3" fillId="0" borderId="6" xfId="0" applyNumberFormat="1" applyFont="1" applyFill="1" applyBorder="1" applyAlignment="1">
      <alignment horizontal="center" vertical="center"/>
    </xf>
    <xf numFmtId="177" fontId="3" fillId="0" borderId="2" xfId="0" applyNumberFormat="1" applyFont="1" applyFill="1" applyBorder="1" applyAlignment="1">
      <alignment horizontal="center" vertical="center"/>
    </xf>
    <xf numFmtId="177" fontId="3" fillId="0" borderId="13" xfId="0" applyNumberFormat="1" applyFont="1" applyFill="1" applyBorder="1" applyAlignment="1">
      <alignment horizontal="center" vertical="center"/>
    </xf>
    <xf numFmtId="179" fontId="13" fillId="0" borderId="1" xfId="0" applyNumberFormat="1" applyFont="1" applyFill="1" applyBorder="1" applyAlignment="1">
      <alignment horizontal="center" vertical="center"/>
    </xf>
    <xf numFmtId="187" fontId="16" fillId="0" borderId="3" xfId="0" applyNumberFormat="1" applyFont="1" applyFill="1" applyBorder="1" applyAlignment="1">
      <alignment horizontal="center" vertical="center"/>
    </xf>
    <xf numFmtId="178" fontId="13" fillId="0" borderId="3" xfId="0" applyNumberFormat="1" applyFont="1" applyFill="1" applyBorder="1" applyAlignment="1">
      <alignment horizontal="center" vertical="center"/>
    </xf>
    <xf numFmtId="187" fontId="16" fillId="0" borderId="4" xfId="0" applyNumberFormat="1" applyFont="1" applyFill="1" applyBorder="1" applyAlignment="1">
      <alignment horizontal="center" vertical="center"/>
    </xf>
    <xf numFmtId="190" fontId="13" fillId="0" borderId="19" xfId="0" applyNumberFormat="1" applyFont="1" applyFill="1" applyBorder="1" applyAlignment="1">
      <alignment horizontal="center" vertical="center"/>
    </xf>
    <xf numFmtId="178" fontId="13" fillId="0" borderId="19" xfId="0" applyNumberFormat="1" applyFont="1" applyFill="1" applyBorder="1" applyAlignment="1">
      <alignment horizontal="center" vertical="center"/>
    </xf>
    <xf numFmtId="2" fontId="13" fillId="0" borderId="3" xfId="0" applyNumberFormat="1" applyFont="1" applyFill="1" applyBorder="1" applyAlignment="1">
      <alignment horizontal="center" vertical="center"/>
    </xf>
    <xf numFmtId="183" fontId="13" fillId="0" borderId="3" xfId="0" quotePrefix="1" applyNumberFormat="1" applyFont="1" applyFill="1" applyBorder="1" applyAlignment="1">
      <alignment horizontal="center" vertical="center"/>
    </xf>
    <xf numFmtId="190" fontId="13" fillId="0" borderId="19" xfId="0" quotePrefix="1" applyNumberFormat="1" applyFont="1" applyFill="1" applyBorder="1" applyAlignment="1">
      <alignment horizontal="center" vertical="center"/>
    </xf>
    <xf numFmtId="187" fontId="16" fillId="0" borderId="3" xfId="0" applyNumberFormat="1" applyFont="1" applyFill="1" applyBorder="1" applyAlignment="1">
      <alignment vertical="center"/>
    </xf>
    <xf numFmtId="190" fontId="16" fillId="0" borderId="4" xfId="0" applyNumberFormat="1" applyFont="1" applyFill="1" applyBorder="1" applyAlignment="1">
      <alignment vertical="center"/>
    </xf>
    <xf numFmtId="190" fontId="16" fillId="0" borderId="4" xfId="0" applyNumberFormat="1" applyFont="1" applyFill="1" applyBorder="1" applyAlignment="1">
      <alignment horizontal="center" vertical="center"/>
    </xf>
    <xf numFmtId="187" fontId="16" fillId="0" borderId="1" xfId="0" applyNumberFormat="1" applyFont="1" applyFill="1" applyBorder="1" applyAlignment="1">
      <alignment horizontal="center" vertical="center"/>
    </xf>
    <xf numFmtId="187" fontId="16" fillId="0" borderId="19" xfId="0" applyNumberFormat="1" applyFont="1" applyFill="1" applyBorder="1" applyAlignment="1">
      <alignment horizontal="center" vertical="center"/>
    </xf>
    <xf numFmtId="190" fontId="16" fillId="0" borderId="2" xfId="0" applyNumberFormat="1" applyFont="1" applyFill="1" applyBorder="1" applyAlignment="1">
      <alignment horizontal="center" vertical="center"/>
    </xf>
    <xf numFmtId="187" fontId="13" fillId="0" borderId="3" xfId="0" applyNumberFormat="1" applyFont="1" applyFill="1" applyBorder="1" applyAlignment="1">
      <alignment horizontal="center" vertical="center"/>
    </xf>
    <xf numFmtId="190" fontId="16" fillId="0" borderId="19" xfId="0" applyNumberFormat="1" applyFont="1" applyFill="1" applyBorder="1" applyAlignment="1">
      <alignment horizontal="center" vertical="center"/>
    </xf>
    <xf numFmtId="187" fontId="13" fillId="0" borderId="44" xfId="0" applyNumberFormat="1" applyFont="1" applyFill="1" applyBorder="1" applyAlignment="1">
      <alignment horizontal="center" vertical="center"/>
    </xf>
    <xf numFmtId="190" fontId="16" fillId="0" borderId="32" xfId="0" applyNumberFormat="1" applyFont="1" applyFill="1" applyBorder="1" applyAlignment="1">
      <alignment horizontal="center" vertical="center"/>
    </xf>
    <xf numFmtId="181" fontId="3" fillId="0" borderId="3" xfId="0" applyNumberFormat="1" applyFont="1" applyFill="1" applyBorder="1" applyAlignment="1">
      <alignment horizontal="center" vertical="center"/>
    </xf>
    <xf numFmtId="191" fontId="3" fillId="0" borderId="3" xfId="0" applyNumberFormat="1" applyFont="1" applyFill="1" applyBorder="1" applyAlignment="1">
      <alignment horizontal="center" vertical="center"/>
    </xf>
    <xf numFmtId="184" fontId="3" fillId="0" borderId="3" xfId="0" applyNumberFormat="1" applyFont="1" applyFill="1" applyBorder="1" applyAlignment="1">
      <alignment horizontal="center" vertical="center"/>
    </xf>
    <xf numFmtId="185" fontId="3" fillId="0" borderId="3" xfId="0" applyNumberFormat="1" applyFont="1" applyFill="1" applyBorder="1" applyAlignment="1">
      <alignment horizontal="center" vertical="center"/>
    </xf>
    <xf numFmtId="191" fontId="3" fillId="0" borderId="8" xfId="0" applyNumberFormat="1" applyFont="1" applyFill="1" applyBorder="1" applyAlignment="1">
      <alignment horizontal="center" vertical="center"/>
    </xf>
    <xf numFmtId="185" fontId="20" fillId="0" borderId="8" xfId="0" applyNumberFormat="1" applyFont="1" applyFill="1" applyBorder="1" applyAlignment="1">
      <alignment horizontal="right" vertical="center"/>
    </xf>
    <xf numFmtId="180" fontId="20" fillId="0" borderId="5" xfId="0" applyNumberFormat="1" applyFont="1" applyFill="1" applyBorder="1" applyAlignment="1">
      <alignment horizontal="right" vertical="center"/>
    </xf>
    <xf numFmtId="180" fontId="15" fillId="0" borderId="8" xfId="0" applyNumberFormat="1" applyFont="1" applyFill="1" applyBorder="1" applyAlignment="1">
      <alignment horizontal="right" vertical="center"/>
    </xf>
    <xf numFmtId="180" fontId="15" fillId="0" borderId="36" xfId="0" applyNumberFormat="1" applyFont="1" applyFill="1" applyBorder="1" applyAlignment="1">
      <alignment horizontal="right" vertical="center"/>
    </xf>
    <xf numFmtId="0" fontId="6" fillId="0" borderId="8" xfId="0" applyFont="1" applyFill="1" applyBorder="1">
      <alignment vertical="center"/>
    </xf>
    <xf numFmtId="0" fontId="6" fillId="0" borderId="8" xfId="0" applyFont="1" applyBorder="1">
      <alignment vertical="center"/>
    </xf>
    <xf numFmtId="0" fontId="13" fillId="0" borderId="2" xfId="0" applyNumberFormat="1" applyFont="1" applyFill="1" applyBorder="1" applyAlignment="1">
      <alignment horizontal="center" vertical="center"/>
    </xf>
    <xf numFmtId="0" fontId="10" fillId="0" borderId="16" xfId="0" applyFont="1" applyFill="1" applyBorder="1">
      <alignment vertical="center"/>
    </xf>
    <xf numFmtId="181" fontId="10" fillId="0" borderId="0" xfId="0" applyNumberFormat="1" applyFont="1" applyFill="1" applyAlignment="1">
      <alignment horizontal="center" vertical="center"/>
    </xf>
    <xf numFmtId="181" fontId="3" fillId="0" borderId="0" xfId="0" applyNumberFormat="1" applyFont="1" applyFill="1" applyAlignment="1">
      <alignment horizontal="left" vertical="center"/>
    </xf>
    <xf numFmtId="179" fontId="3" fillId="0" borderId="9" xfId="0" applyNumberFormat="1" applyFont="1" applyFill="1" applyBorder="1" applyAlignment="1">
      <alignment horizontal="center" vertical="center"/>
    </xf>
    <xf numFmtId="0" fontId="10" fillId="0" borderId="0" xfId="0" applyFont="1" applyFill="1" applyAlignment="1">
      <alignment horizontal="left" vertical="center"/>
    </xf>
    <xf numFmtId="179" fontId="3" fillId="0" borderId="0" xfId="0" applyNumberFormat="1" applyFont="1" applyFill="1" applyAlignment="1">
      <alignment horizontal="left" vertical="center"/>
    </xf>
    <xf numFmtId="0" fontId="3" fillId="0" borderId="0" xfId="0" applyNumberFormat="1" applyFont="1" applyFill="1" applyAlignment="1">
      <alignment horizontal="left" vertical="top"/>
    </xf>
    <xf numFmtId="0" fontId="13" fillId="0" borderId="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8" xfId="0" applyFont="1" applyFill="1" applyBorder="1" applyAlignment="1">
      <alignment vertical="center"/>
    </xf>
    <xf numFmtId="0" fontId="12" fillId="0" borderId="12"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8" xfId="0" applyFont="1" applyFill="1" applyBorder="1" applyAlignment="1">
      <alignment horizontal="center" vertical="center"/>
    </xf>
    <xf numFmtId="177" fontId="3" fillId="0" borderId="8" xfId="0" applyNumberFormat="1" applyFont="1" applyFill="1" applyBorder="1" applyAlignment="1">
      <alignment horizontal="center" vertical="center"/>
    </xf>
    <xf numFmtId="178" fontId="3" fillId="0" borderId="8" xfId="0" applyNumberFormat="1" applyFont="1" applyFill="1" applyBorder="1" applyAlignment="1">
      <alignment horizontal="center" vertical="center"/>
    </xf>
    <xf numFmtId="180" fontId="16" fillId="0" borderId="8" xfId="0" applyNumberFormat="1" applyFont="1" applyFill="1" applyBorder="1" applyAlignment="1">
      <alignment horizontal="center" vertical="center" shrinkToFit="1"/>
    </xf>
    <xf numFmtId="180" fontId="6" fillId="0" borderId="8" xfId="0" applyNumberFormat="1" applyFont="1" applyFill="1" applyBorder="1" applyAlignment="1">
      <alignment horizontal="center" vertical="center" shrinkToFit="1"/>
    </xf>
    <xf numFmtId="0" fontId="6" fillId="0" borderId="8"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1" xfId="0" applyNumberFormat="1" applyFont="1" applyFill="1" applyBorder="1" applyAlignment="1">
      <alignment horizontal="center" vertical="center"/>
    </xf>
    <xf numFmtId="179" fontId="3" fillId="0" borderId="1" xfId="0" applyNumberFormat="1" applyFont="1" applyFill="1" applyBorder="1" applyAlignment="1">
      <alignment vertical="center"/>
    </xf>
    <xf numFmtId="179" fontId="3" fillId="0" borderId="1" xfId="0" applyNumberFormat="1" applyFont="1" applyFill="1" applyBorder="1" applyAlignment="1">
      <alignment horizontal="center" vertical="center"/>
    </xf>
    <xf numFmtId="179" fontId="3" fillId="0" borderId="2" xfId="0" applyNumberFormat="1" applyFont="1" applyFill="1" applyBorder="1" applyAlignment="1">
      <alignment horizontal="center" vertical="center"/>
    </xf>
    <xf numFmtId="186" fontId="7" fillId="0" borderId="52" xfId="0" applyNumberFormat="1" applyFont="1" applyFill="1" applyBorder="1" applyAlignment="1">
      <alignment horizontal="center" vertical="center" readingOrder="1"/>
    </xf>
    <xf numFmtId="186" fontId="7" fillId="0" borderId="53" xfId="0" applyNumberFormat="1" applyFont="1" applyFill="1" applyBorder="1" applyAlignment="1">
      <alignment horizontal="center" vertical="center"/>
    </xf>
    <xf numFmtId="194" fontId="6" fillId="0" borderId="54" xfId="0" applyNumberFormat="1" applyFont="1" applyFill="1" applyBorder="1">
      <alignment vertical="center"/>
    </xf>
    <xf numFmtId="190" fontId="6" fillId="0" borderId="55" xfId="0" quotePrefix="1" applyNumberFormat="1" applyFont="1" applyFill="1" applyBorder="1" applyAlignment="1">
      <alignment horizontal="right" vertical="center"/>
    </xf>
    <xf numFmtId="183" fontId="6" fillId="0" borderId="54" xfId="0" applyNumberFormat="1" applyFont="1" applyFill="1" applyBorder="1">
      <alignment vertical="center"/>
    </xf>
    <xf numFmtId="186" fontId="6" fillId="0" borderId="54" xfId="0" applyNumberFormat="1" applyFont="1" applyFill="1" applyBorder="1">
      <alignment vertical="center"/>
    </xf>
    <xf numFmtId="193" fontId="6" fillId="0" borderId="55" xfId="0" applyNumberFormat="1" applyFont="1" applyFill="1" applyBorder="1">
      <alignment vertical="center"/>
    </xf>
    <xf numFmtId="176" fontId="6" fillId="0" borderId="56" xfId="0" applyNumberFormat="1" applyFont="1" applyFill="1" applyBorder="1">
      <alignment vertical="center"/>
    </xf>
    <xf numFmtId="193" fontId="6" fillId="0" borderId="57" xfId="0" applyNumberFormat="1" applyFont="1" applyFill="1" applyBorder="1">
      <alignment vertical="center"/>
    </xf>
    <xf numFmtId="186" fontId="6" fillId="0" borderId="56" xfId="0" applyNumberFormat="1" applyFont="1" applyFill="1" applyBorder="1">
      <alignment vertical="center"/>
    </xf>
    <xf numFmtId="193" fontId="6" fillId="0" borderId="58" xfId="0" applyNumberFormat="1" applyFont="1" applyFill="1" applyBorder="1">
      <alignment vertical="center"/>
    </xf>
    <xf numFmtId="180" fontId="16" fillId="0" borderId="0" xfId="0" applyNumberFormat="1" applyFont="1" applyFill="1" applyBorder="1" applyAlignment="1">
      <alignment vertical="center"/>
    </xf>
    <xf numFmtId="180" fontId="17" fillId="0" borderId="0" xfId="0" applyNumberFormat="1" applyFont="1" applyFill="1" applyBorder="1" applyAlignment="1">
      <alignment vertical="center"/>
    </xf>
    <xf numFmtId="0" fontId="13" fillId="0" borderId="0" xfId="0" applyFont="1" applyFill="1" applyAlignment="1">
      <alignment horizontal="left" vertical="center" wrapText="1"/>
    </xf>
    <xf numFmtId="0" fontId="13" fillId="0" borderId="12"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 xfId="0" applyFont="1" applyFill="1" applyBorder="1" applyAlignment="1">
      <alignment horizontal="center" vertical="center" textRotation="255"/>
    </xf>
    <xf numFmtId="0" fontId="13" fillId="0" borderId="2" xfId="0" applyFont="1" applyFill="1" applyBorder="1" applyAlignment="1">
      <alignment horizontal="center" vertical="center" textRotation="255"/>
    </xf>
    <xf numFmtId="0" fontId="13" fillId="0" borderId="8" xfId="0" applyFont="1" applyFill="1" applyBorder="1" applyAlignment="1">
      <alignment horizontal="center" vertical="center" textRotation="255"/>
    </xf>
    <xf numFmtId="0" fontId="13" fillId="0" borderId="9"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9" xfId="0" applyFont="1" applyFill="1" applyBorder="1" applyAlignment="1">
      <alignment horizontal="center" vertical="center" textRotation="255"/>
    </xf>
    <xf numFmtId="178" fontId="16" fillId="0" borderId="1" xfId="0" applyNumberFormat="1" applyFont="1" applyFill="1" applyBorder="1" applyAlignment="1">
      <alignment vertical="center"/>
    </xf>
    <xf numFmtId="0" fontId="17" fillId="0" borderId="2" xfId="0" applyFont="1" applyFill="1" applyBorder="1" applyAlignment="1">
      <alignment vertical="center"/>
    </xf>
    <xf numFmtId="0" fontId="17" fillId="0" borderId="14" xfId="0" applyFont="1" applyFill="1" applyBorder="1" applyAlignment="1">
      <alignment vertical="center"/>
    </xf>
    <xf numFmtId="0" fontId="17" fillId="0" borderId="9" xfId="0" applyFont="1" applyFill="1" applyBorder="1" applyAlignment="1">
      <alignment vertical="center"/>
    </xf>
    <xf numFmtId="178" fontId="16" fillId="0" borderId="1" xfId="0" applyNumberFormat="1" applyFont="1" applyFill="1" applyBorder="1" applyAlignment="1">
      <alignment horizontal="center" vertical="center"/>
    </xf>
    <xf numFmtId="0" fontId="17" fillId="0" borderId="2" xfId="0" applyFont="1" applyFill="1" applyBorder="1" applyAlignment="1">
      <alignment horizontal="center" vertical="center"/>
    </xf>
    <xf numFmtId="178" fontId="16" fillId="0" borderId="1" xfId="0" applyNumberFormat="1" applyFont="1" applyFill="1" applyBorder="1" applyAlignment="1">
      <alignment horizontal="right" vertical="center"/>
    </xf>
    <xf numFmtId="0" fontId="17" fillId="0" borderId="2" xfId="0" applyFont="1" applyFill="1" applyBorder="1" applyAlignment="1">
      <alignment horizontal="right" vertical="center"/>
    </xf>
    <xf numFmtId="0" fontId="17" fillId="0" borderId="32" xfId="0" applyFont="1" applyFill="1" applyBorder="1" applyAlignment="1">
      <alignment horizontal="right" vertical="center"/>
    </xf>
    <xf numFmtId="0" fontId="13" fillId="0" borderId="8" xfId="0" applyFont="1" applyFill="1" applyBorder="1" applyAlignment="1">
      <alignment horizontal="center" vertical="center" wrapText="1"/>
    </xf>
    <xf numFmtId="0" fontId="12" fillId="0" borderId="0" xfId="0" applyFont="1" applyFill="1" applyAlignment="1">
      <alignment vertical="center" wrapText="1"/>
    </xf>
    <xf numFmtId="0" fontId="3"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8" xfId="0" applyFont="1" applyFill="1" applyBorder="1" applyAlignment="1">
      <alignment vertical="center"/>
    </xf>
    <xf numFmtId="0" fontId="3" fillId="0" borderId="8" xfId="0" applyFont="1" applyFill="1" applyBorder="1" applyAlignment="1">
      <alignment horizontal="center" vertical="center" textRotation="255"/>
    </xf>
    <xf numFmtId="0" fontId="5" fillId="0" borderId="8" xfId="0" applyFont="1" applyFill="1" applyBorder="1" applyAlignment="1">
      <alignment horizontal="center" vertical="center" textRotation="255"/>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255" shrinkToFit="1"/>
    </xf>
    <xf numFmtId="0" fontId="3" fillId="0" borderId="9" xfId="0" applyFont="1" applyFill="1" applyBorder="1" applyAlignment="1">
      <alignment horizontal="center" vertical="center" textRotation="255" shrinkToFit="1"/>
    </xf>
    <xf numFmtId="0" fontId="3" fillId="0" borderId="2" xfId="0" applyFont="1" applyFill="1" applyBorder="1" applyAlignment="1">
      <alignment horizontal="center" vertical="center" textRotation="255" shrinkToFit="1"/>
    </xf>
    <xf numFmtId="0" fontId="3" fillId="0" borderId="2"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1" xfId="0" applyFont="1" applyFill="1" applyBorder="1" applyAlignment="1">
      <alignment horizontal="center"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12" fillId="0" borderId="46" xfId="0" applyFont="1" applyFill="1" applyBorder="1" applyAlignment="1">
      <alignment horizontal="center" vertical="center"/>
    </xf>
    <xf numFmtId="0" fontId="21" fillId="0" borderId="6" xfId="0" applyFont="1" applyBorder="1" applyAlignment="1">
      <alignment horizontal="center" vertical="center"/>
    </xf>
    <xf numFmtId="0" fontId="12" fillId="0" borderId="0" xfId="0" applyFont="1" applyAlignment="1">
      <alignment vertical="top" wrapText="1"/>
    </xf>
    <xf numFmtId="0" fontId="12" fillId="0" borderId="8" xfId="0" applyFont="1" applyFill="1" applyBorder="1" applyAlignment="1">
      <alignment horizontal="center" vertical="center"/>
    </xf>
    <xf numFmtId="0" fontId="12" fillId="0" borderId="0" xfId="0" applyFont="1" applyFill="1" applyAlignment="1">
      <alignment wrapText="1"/>
    </xf>
    <xf numFmtId="0" fontId="3" fillId="0" borderId="8" xfId="0" applyNumberFormat="1" applyFont="1" applyFill="1" applyBorder="1" applyAlignment="1">
      <alignment horizontal="center" vertical="center"/>
    </xf>
    <xf numFmtId="0" fontId="5" fillId="0" borderId="8" xfId="0" applyNumberFormat="1" applyFont="1" applyFill="1" applyBorder="1" applyAlignment="1">
      <alignment horizontal="center" vertical="center"/>
    </xf>
    <xf numFmtId="0" fontId="3" fillId="0" borderId="12"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3" xfId="0"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7" fontId="3" fillId="0" borderId="8" xfId="0" applyNumberFormat="1" applyFont="1" applyFill="1" applyBorder="1" applyAlignment="1">
      <alignment horizontal="center" vertical="center"/>
    </xf>
    <xf numFmtId="177" fontId="5" fillId="0" borderId="8"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178" fontId="3" fillId="0" borderId="8" xfId="0" applyNumberFormat="1" applyFont="1" applyFill="1" applyBorder="1" applyAlignment="1">
      <alignment horizontal="center" vertical="center"/>
    </xf>
    <xf numFmtId="178" fontId="5" fillId="0" borderId="8"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5" xfId="0" applyFont="1" applyFill="1" applyBorder="1" applyAlignment="1">
      <alignment horizontal="center" vertical="center" textRotation="255"/>
    </xf>
    <xf numFmtId="0" fontId="7" fillId="0" borderId="26" xfId="0" applyFont="1" applyFill="1" applyBorder="1" applyAlignment="1">
      <alignment horizontal="center" vertical="center" textRotation="255"/>
    </xf>
    <xf numFmtId="0" fontId="7" fillId="0" borderId="27" xfId="0" applyFont="1" applyFill="1" applyBorder="1" applyAlignment="1">
      <alignment horizontal="center" vertical="center" textRotation="255"/>
    </xf>
    <xf numFmtId="0" fontId="7" fillId="0" borderId="1" xfId="0" applyFont="1" applyFill="1" applyBorder="1" applyAlignment="1">
      <alignment horizontal="center" vertical="center" textRotation="255"/>
    </xf>
    <xf numFmtId="0" fontId="7" fillId="0" borderId="9" xfId="0" applyFont="1" applyFill="1" applyBorder="1" applyAlignment="1">
      <alignment horizontal="center" vertical="center" textRotation="255"/>
    </xf>
    <xf numFmtId="0" fontId="7" fillId="0" borderId="2" xfId="0" applyFont="1" applyFill="1" applyBorder="1" applyAlignment="1">
      <alignment horizontal="center" vertical="center" textRotation="255"/>
    </xf>
    <xf numFmtId="0" fontId="7" fillId="0" borderId="12"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3" xfId="0" applyFont="1" applyFill="1" applyBorder="1" applyAlignment="1">
      <alignment horizontal="center" vertical="center"/>
    </xf>
    <xf numFmtId="0" fontId="27" fillId="0" borderId="0" xfId="0" applyFont="1" applyFill="1" applyAlignment="1">
      <alignment horizontal="left" vertical="center" wrapText="1"/>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11" xfId="0" applyFont="1" applyFill="1" applyBorder="1" applyAlignment="1">
      <alignment horizontal="center" vertical="center"/>
    </xf>
    <xf numFmtId="177" fontId="7" fillId="0" borderId="49" xfId="0" applyNumberFormat="1" applyFont="1" applyFill="1" applyBorder="1" applyAlignment="1">
      <alignment horizontal="center" vertical="center"/>
    </xf>
    <xf numFmtId="177" fontId="7" fillId="0" borderId="50" xfId="0" applyNumberFormat="1" applyFont="1" applyFill="1" applyBorder="1" applyAlignment="1">
      <alignment horizontal="center" vertical="center"/>
    </xf>
    <xf numFmtId="177" fontId="7" fillId="0" borderId="51" xfId="0" applyNumberFormat="1" applyFont="1" applyFill="1" applyBorder="1" applyAlignment="1">
      <alignment horizontal="center" vertical="center"/>
    </xf>
    <xf numFmtId="0" fontId="7" fillId="0" borderId="1" xfId="0" applyFont="1" applyFill="1" applyBorder="1" applyAlignment="1">
      <alignment horizontal="center" vertical="center" textRotation="255" wrapText="1"/>
    </xf>
    <xf numFmtId="0" fontId="19" fillId="0" borderId="9" xfId="0" applyFont="1" applyFill="1" applyBorder="1">
      <alignment vertical="center"/>
    </xf>
    <xf numFmtId="0" fontId="19" fillId="0" borderId="2" xfId="0" applyFont="1" applyFill="1" applyBorder="1">
      <alignment vertical="center"/>
    </xf>
    <xf numFmtId="0" fontId="7" fillId="0" borderId="1" xfId="0" applyFont="1" applyFill="1" applyBorder="1" applyAlignment="1">
      <alignment horizontal="center" vertical="center" wrapText="1"/>
    </xf>
    <xf numFmtId="0" fontId="7" fillId="0" borderId="28"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31" xfId="0" applyFont="1" applyFill="1" applyBorder="1" applyAlignment="1">
      <alignment horizontal="center" vertical="center"/>
    </xf>
    <xf numFmtId="180" fontId="6" fillId="0" borderId="0" xfId="0" applyNumberFormat="1" applyFont="1" applyFill="1" applyAlignment="1">
      <alignment horizontal="left" vertical="center"/>
    </xf>
    <xf numFmtId="180" fontId="16" fillId="0" borderId="25" xfId="0" applyNumberFormat="1" applyFont="1" applyFill="1" applyBorder="1" applyAlignment="1">
      <alignment horizontal="center" vertical="center" textRotation="255" shrinkToFit="1"/>
    </xf>
    <xf numFmtId="180" fontId="16" fillId="0" borderId="26" xfId="0" applyNumberFormat="1" applyFont="1" applyFill="1" applyBorder="1" applyAlignment="1">
      <alignment horizontal="center" vertical="center" textRotation="255" shrinkToFit="1"/>
    </xf>
    <xf numFmtId="180" fontId="17" fillId="0" borderId="26" xfId="0" applyNumberFormat="1" applyFont="1" applyFill="1" applyBorder="1" applyAlignment="1">
      <alignment horizontal="center" vertical="center" textRotation="255" shrinkToFit="1"/>
    </xf>
    <xf numFmtId="180" fontId="17" fillId="0" borderId="27" xfId="0" applyNumberFormat="1" applyFont="1" applyFill="1" applyBorder="1" applyAlignment="1">
      <alignment horizontal="center" vertical="center" textRotation="255" shrinkToFit="1"/>
    </xf>
    <xf numFmtId="180" fontId="16" fillId="0" borderId="12" xfId="0" applyNumberFormat="1" applyFont="1" applyFill="1" applyBorder="1" applyAlignment="1">
      <alignment horizontal="center" vertical="center" textRotation="255" shrinkToFit="1"/>
    </xf>
    <xf numFmtId="0" fontId="17" fillId="0" borderId="15" xfId="0" applyFont="1" applyFill="1" applyBorder="1" applyAlignment="1">
      <alignment vertical="center" textRotation="255"/>
    </xf>
    <xf numFmtId="0" fontId="17" fillId="0" borderId="16" xfId="0" applyFont="1" applyFill="1" applyBorder="1" applyAlignment="1">
      <alignment vertical="center" textRotation="255"/>
    </xf>
    <xf numFmtId="0" fontId="17" fillId="0" borderId="17" xfId="0" applyFont="1" applyFill="1" applyBorder="1" applyAlignment="1">
      <alignment vertical="center" textRotation="255"/>
    </xf>
    <xf numFmtId="0" fontId="17" fillId="0" borderId="14" xfId="0" applyFont="1" applyFill="1" applyBorder="1" applyAlignment="1">
      <alignment vertical="center" textRotation="255"/>
    </xf>
    <xf numFmtId="0" fontId="17" fillId="0" borderId="13" xfId="0" applyFont="1" applyFill="1" applyBorder="1" applyAlignment="1">
      <alignment vertical="center" textRotation="255"/>
    </xf>
    <xf numFmtId="180" fontId="16" fillId="0" borderId="8" xfId="0" applyNumberFormat="1" applyFont="1" applyFill="1" applyBorder="1" applyAlignment="1">
      <alignment horizontal="center" vertical="center" shrinkToFit="1"/>
    </xf>
    <xf numFmtId="180" fontId="16" fillId="0" borderId="12" xfId="0" applyNumberFormat="1" applyFont="1" applyFill="1" applyBorder="1" applyAlignment="1">
      <alignment horizontal="center" vertical="center" textRotation="255" wrapText="1"/>
    </xf>
    <xf numFmtId="180" fontId="17" fillId="0" borderId="15" xfId="0" applyNumberFormat="1" applyFont="1" applyFill="1" applyBorder="1" applyAlignment="1">
      <alignment horizontal="center" vertical="center" textRotation="255" wrapText="1"/>
    </xf>
    <xf numFmtId="180" fontId="17" fillId="0" borderId="16" xfId="0" applyNumberFormat="1" applyFont="1" applyFill="1" applyBorder="1" applyAlignment="1">
      <alignment horizontal="center" vertical="center" textRotation="255" wrapText="1"/>
    </xf>
    <xf numFmtId="180" fontId="17" fillId="0" borderId="17" xfId="0" applyNumberFormat="1" applyFont="1" applyFill="1" applyBorder="1" applyAlignment="1">
      <alignment horizontal="center" vertical="center" textRotation="255" wrapText="1"/>
    </xf>
    <xf numFmtId="180" fontId="17" fillId="0" borderId="14" xfId="0" applyNumberFormat="1" applyFont="1" applyFill="1" applyBorder="1" applyAlignment="1">
      <alignment horizontal="center" vertical="center" textRotation="255" wrapText="1"/>
    </xf>
    <xf numFmtId="180" fontId="17" fillId="0" borderId="13" xfId="0" applyNumberFormat="1" applyFont="1" applyFill="1" applyBorder="1" applyAlignment="1">
      <alignment horizontal="center" vertical="center" textRotation="255" wrapText="1"/>
    </xf>
    <xf numFmtId="180" fontId="17" fillId="0" borderId="37" xfId="0" applyNumberFormat="1" applyFont="1" applyFill="1" applyBorder="1" applyAlignment="1">
      <alignment horizontal="center" vertical="center" textRotation="255" shrinkToFit="1"/>
    </xf>
    <xf numFmtId="180" fontId="16" fillId="0" borderId="12" xfId="0" applyNumberFormat="1" applyFont="1" applyFill="1" applyBorder="1" applyAlignment="1">
      <alignment horizontal="center" vertical="center" shrinkToFit="1"/>
    </xf>
    <xf numFmtId="180" fontId="16" fillId="0" borderId="10" xfId="0" applyNumberFormat="1" applyFont="1" applyFill="1" applyBorder="1" applyAlignment="1">
      <alignment horizontal="center" vertical="center" shrinkToFit="1"/>
    </xf>
    <xf numFmtId="180" fontId="16" fillId="0" borderId="15" xfId="0" applyNumberFormat="1" applyFont="1" applyFill="1" applyBorder="1" applyAlignment="1">
      <alignment horizontal="center" vertical="center" shrinkToFit="1"/>
    </xf>
    <xf numFmtId="180" fontId="16" fillId="0" borderId="16" xfId="0" applyNumberFormat="1" applyFont="1" applyFill="1" applyBorder="1" applyAlignment="1">
      <alignment horizontal="center" vertical="center" shrinkToFit="1"/>
    </xf>
    <xf numFmtId="180" fontId="16" fillId="0" borderId="0" xfId="0" applyNumberFormat="1" applyFont="1" applyFill="1" applyBorder="1" applyAlignment="1">
      <alignment horizontal="center" vertical="center" shrinkToFit="1"/>
    </xf>
    <xf numFmtId="180" fontId="16" fillId="0" borderId="17" xfId="0" applyNumberFormat="1" applyFont="1" applyFill="1" applyBorder="1" applyAlignment="1">
      <alignment horizontal="center" vertical="center" shrinkToFit="1"/>
    </xf>
    <xf numFmtId="180" fontId="16" fillId="0" borderId="14" xfId="0" applyNumberFormat="1" applyFont="1" applyFill="1" applyBorder="1" applyAlignment="1">
      <alignment horizontal="center" vertical="center" shrinkToFit="1"/>
    </xf>
    <xf numFmtId="180" fontId="16" fillId="0" borderId="11" xfId="0" applyNumberFormat="1" applyFont="1" applyFill="1" applyBorder="1" applyAlignment="1">
      <alignment horizontal="center" vertical="center" shrinkToFit="1"/>
    </xf>
    <xf numFmtId="180" fontId="16" fillId="0" borderId="13" xfId="0" applyNumberFormat="1" applyFont="1" applyFill="1" applyBorder="1" applyAlignment="1">
      <alignment horizontal="center" vertical="center" shrinkToFit="1"/>
    </xf>
    <xf numFmtId="180" fontId="16" fillId="0" borderId="5" xfId="0" applyNumberFormat="1" applyFont="1" applyFill="1" applyBorder="1" applyAlignment="1">
      <alignment horizontal="center" vertical="center" shrinkToFit="1"/>
    </xf>
    <xf numFmtId="180" fontId="16" fillId="0" borderId="7" xfId="0" applyNumberFormat="1" applyFont="1" applyFill="1" applyBorder="1" applyAlignment="1">
      <alignment horizontal="center" vertical="center" shrinkToFit="1"/>
    </xf>
    <xf numFmtId="180" fontId="17" fillId="0" borderId="6" xfId="0" applyNumberFormat="1" applyFont="1" applyFill="1" applyBorder="1" applyAlignment="1">
      <alignment horizontal="center" vertical="center" shrinkToFit="1"/>
    </xf>
    <xf numFmtId="180" fontId="16" fillId="0" borderId="38" xfId="0" applyNumberFormat="1" applyFont="1" applyFill="1" applyBorder="1" applyAlignment="1">
      <alignment horizontal="center" vertical="center" shrinkToFit="1"/>
    </xf>
    <xf numFmtId="180" fontId="16" fillId="0" borderId="39" xfId="0" applyNumberFormat="1" applyFont="1" applyFill="1" applyBorder="1" applyAlignment="1">
      <alignment horizontal="center" vertical="center" shrinkToFit="1"/>
    </xf>
    <xf numFmtId="180" fontId="16" fillId="0" borderId="40" xfId="0" applyNumberFormat="1" applyFont="1" applyFill="1" applyBorder="1" applyAlignment="1">
      <alignment horizontal="center" vertical="center" shrinkToFit="1"/>
    </xf>
    <xf numFmtId="180" fontId="6" fillId="0" borderId="30" xfId="0" applyNumberFormat="1" applyFont="1" applyFill="1" applyBorder="1" applyAlignment="1">
      <alignment horizontal="center" vertical="top"/>
    </xf>
    <xf numFmtId="180" fontId="16" fillId="0" borderId="41" xfId="0" applyNumberFormat="1" applyFont="1" applyFill="1" applyBorder="1" applyAlignment="1">
      <alignment horizontal="center" vertical="center" shrinkToFit="1"/>
    </xf>
    <xf numFmtId="180" fontId="16" fillId="0" borderId="42" xfId="0" applyNumberFormat="1" applyFont="1" applyFill="1" applyBorder="1" applyAlignment="1">
      <alignment horizontal="center" vertical="center" shrinkToFit="1"/>
    </xf>
    <xf numFmtId="180" fontId="16" fillId="0" borderId="35" xfId="0" applyNumberFormat="1" applyFont="1" applyFill="1" applyBorder="1" applyAlignment="1">
      <alignment horizontal="center" vertical="center" textRotation="255" shrinkToFit="1"/>
    </xf>
    <xf numFmtId="180" fontId="16" fillId="0" borderId="15" xfId="0" applyNumberFormat="1" applyFont="1" applyFill="1" applyBorder="1" applyAlignment="1">
      <alignment horizontal="center" vertical="center" textRotation="255" wrapText="1"/>
    </xf>
    <xf numFmtId="180" fontId="16" fillId="0" borderId="16" xfId="0" applyNumberFormat="1" applyFont="1" applyFill="1" applyBorder="1" applyAlignment="1">
      <alignment horizontal="center" vertical="center" textRotation="255" wrapText="1"/>
    </xf>
    <xf numFmtId="180" fontId="16" fillId="0" borderId="17" xfId="0" applyNumberFormat="1" applyFont="1" applyFill="1" applyBorder="1" applyAlignment="1">
      <alignment horizontal="center" vertical="center" textRotation="255" wrapText="1"/>
    </xf>
    <xf numFmtId="180" fontId="16" fillId="0" borderId="14" xfId="0" applyNumberFormat="1" applyFont="1" applyFill="1" applyBorder="1" applyAlignment="1">
      <alignment horizontal="center" vertical="center" textRotation="255" wrapText="1"/>
    </xf>
    <xf numFmtId="180" fontId="16" fillId="0" borderId="13" xfId="0" applyNumberFormat="1" applyFont="1" applyFill="1" applyBorder="1" applyAlignment="1">
      <alignment horizontal="center" vertical="center" textRotation="255" wrapText="1"/>
    </xf>
    <xf numFmtId="180" fontId="16" fillId="0" borderId="12" xfId="0" applyNumberFormat="1" applyFont="1" applyFill="1" applyBorder="1" applyAlignment="1">
      <alignment horizontal="center" vertical="center" wrapText="1" shrinkToFit="1"/>
    </xf>
    <xf numFmtId="0" fontId="17" fillId="0" borderId="15" xfId="0" applyFont="1" applyFill="1" applyBorder="1">
      <alignment vertical="center"/>
    </xf>
    <xf numFmtId="0" fontId="17" fillId="0" borderId="16" xfId="0" applyFont="1" applyFill="1" applyBorder="1">
      <alignment vertical="center"/>
    </xf>
    <xf numFmtId="0" fontId="17" fillId="0" borderId="17" xfId="0" applyFont="1" applyFill="1" applyBorder="1">
      <alignment vertical="center"/>
    </xf>
    <xf numFmtId="0" fontId="17" fillId="0" borderId="14" xfId="0" applyFont="1" applyFill="1" applyBorder="1">
      <alignment vertical="center"/>
    </xf>
    <xf numFmtId="0" fontId="17" fillId="0" borderId="13" xfId="0" applyFont="1" applyFill="1" applyBorder="1">
      <alignment vertical="center"/>
    </xf>
    <xf numFmtId="180" fontId="16" fillId="0" borderId="1" xfId="0" applyNumberFormat="1" applyFont="1" applyFill="1" applyBorder="1" applyAlignment="1">
      <alignment horizontal="center" vertical="center" textRotation="255"/>
    </xf>
    <xf numFmtId="180" fontId="16" fillId="0" borderId="9" xfId="0" applyNumberFormat="1" applyFont="1" applyFill="1" applyBorder="1" applyAlignment="1">
      <alignment horizontal="center" vertical="center" textRotation="255"/>
    </xf>
    <xf numFmtId="180" fontId="16" fillId="0" borderId="2" xfId="0" applyNumberFormat="1" applyFont="1" applyFill="1" applyBorder="1" applyAlignment="1">
      <alignment horizontal="center" vertical="center" textRotation="255"/>
    </xf>
    <xf numFmtId="0" fontId="3" fillId="0" borderId="0" xfId="0" applyFont="1" applyAlignment="1">
      <alignment horizontal="left" vertical="top" wrapText="1"/>
    </xf>
    <xf numFmtId="177" fontId="3" fillId="0" borderId="5" xfId="0" applyNumberFormat="1" applyFont="1" applyFill="1" applyBorder="1" applyAlignment="1">
      <alignment horizontal="center" vertical="center"/>
    </xf>
    <xf numFmtId="177" fontId="3" fillId="0" borderId="7" xfId="0" applyNumberFormat="1" applyFont="1" applyFill="1" applyBorder="1" applyAlignment="1">
      <alignment horizontal="center" vertical="center"/>
    </xf>
    <xf numFmtId="177" fontId="3" fillId="0" borderId="6"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177" fontId="3" fillId="0" borderId="9" xfId="0" applyNumberFormat="1" applyFont="1" applyFill="1" applyBorder="1" applyAlignment="1">
      <alignment horizontal="center" vertical="center"/>
    </xf>
    <xf numFmtId="177" fontId="3" fillId="0" borderId="2" xfId="0" applyNumberFormat="1" applyFont="1" applyFill="1" applyBorder="1" applyAlignment="1">
      <alignment horizontal="center" vertical="center"/>
    </xf>
    <xf numFmtId="177" fontId="3" fillId="0" borderId="14" xfId="0" applyNumberFormat="1" applyFont="1" applyFill="1" applyBorder="1" applyAlignment="1">
      <alignment horizontal="center" vertical="center"/>
    </xf>
    <xf numFmtId="177" fontId="3" fillId="0" borderId="13" xfId="0" applyNumberFormat="1" applyFont="1" applyFill="1" applyBorder="1" applyAlignment="1">
      <alignment horizontal="center" vertical="center"/>
    </xf>
    <xf numFmtId="180" fontId="6" fillId="0" borderId="1" xfId="0" applyNumberFormat="1" applyFont="1" applyFill="1" applyBorder="1" applyAlignment="1">
      <alignment horizontal="center" vertical="center" textRotation="255" shrinkToFit="1"/>
    </xf>
    <xf numFmtId="180" fontId="5" fillId="0" borderId="9" xfId="0" applyNumberFormat="1" applyFont="1" applyFill="1" applyBorder="1" applyAlignment="1">
      <alignment horizontal="center" vertical="center" textRotation="255" shrinkToFit="1"/>
    </xf>
    <xf numFmtId="180" fontId="5" fillId="0" borderId="2" xfId="0" applyNumberFormat="1" applyFont="1" applyFill="1" applyBorder="1" applyAlignment="1">
      <alignment horizontal="center" vertical="center" textRotation="255" shrinkToFit="1"/>
    </xf>
    <xf numFmtId="180" fontId="6" fillId="0" borderId="12" xfId="0" applyNumberFormat="1" applyFont="1" applyFill="1" applyBorder="1" applyAlignment="1">
      <alignment horizontal="center" vertical="center" shrinkToFit="1"/>
    </xf>
    <xf numFmtId="180" fontId="6" fillId="0" borderId="15" xfId="0" applyNumberFormat="1" applyFont="1" applyFill="1" applyBorder="1" applyAlignment="1">
      <alignment horizontal="center" vertical="center" shrinkToFit="1"/>
    </xf>
    <xf numFmtId="180" fontId="6" fillId="0" borderId="16" xfId="0" applyNumberFormat="1" applyFont="1" applyFill="1" applyBorder="1" applyAlignment="1">
      <alignment horizontal="center" vertical="center" shrinkToFit="1"/>
    </xf>
    <xf numFmtId="180" fontId="6" fillId="0" borderId="17" xfId="0" applyNumberFormat="1" applyFont="1" applyFill="1" applyBorder="1" applyAlignment="1">
      <alignment horizontal="center" vertical="center" shrinkToFit="1"/>
    </xf>
    <xf numFmtId="180" fontId="6" fillId="0" borderId="14" xfId="0" applyNumberFormat="1" applyFont="1" applyFill="1" applyBorder="1" applyAlignment="1">
      <alignment horizontal="center" vertical="center" shrinkToFit="1"/>
    </xf>
    <xf numFmtId="180" fontId="6" fillId="0" borderId="13" xfId="0" applyNumberFormat="1" applyFont="1" applyFill="1" applyBorder="1" applyAlignment="1">
      <alignment horizontal="center" vertical="center" shrinkToFit="1"/>
    </xf>
    <xf numFmtId="180" fontId="6" fillId="0" borderId="5" xfId="0" applyNumberFormat="1" applyFont="1" applyFill="1" applyBorder="1" applyAlignment="1">
      <alignment horizontal="center" vertical="center" shrinkToFit="1"/>
    </xf>
    <xf numFmtId="180" fontId="5" fillId="0" borderId="6" xfId="0" applyNumberFormat="1" applyFont="1" applyFill="1" applyBorder="1" applyAlignment="1">
      <alignment horizontal="center" vertical="center" shrinkToFit="1"/>
    </xf>
    <xf numFmtId="180" fontId="6" fillId="0" borderId="6" xfId="0" applyNumberFormat="1" applyFont="1" applyFill="1" applyBorder="1" applyAlignment="1">
      <alignment horizontal="center" vertical="center" shrinkToFit="1"/>
    </xf>
    <xf numFmtId="180" fontId="6" fillId="0" borderId="9" xfId="0" applyNumberFormat="1" applyFont="1" applyFill="1" applyBorder="1" applyAlignment="1">
      <alignment horizontal="center" vertical="center" textRotation="255" shrinkToFit="1"/>
    </xf>
    <xf numFmtId="180" fontId="6" fillId="0" borderId="12" xfId="0" applyNumberFormat="1" applyFont="1" applyFill="1" applyBorder="1" applyAlignment="1">
      <alignment horizontal="center" vertical="center" textRotation="255" shrinkToFit="1"/>
    </xf>
    <xf numFmtId="0" fontId="21" fillId="0" borderId="16" xfId="0" applyFont="1" applyFill="1" applyBorder="1" applyAlignment="1">
      <alignment vertical="center" textRotation="255"/>
    </xf>
    <xf numFmtId="0" fontId="21" fillId="0" borderId="14" xfId="0" applyFont="1" applyFill="1" applyBorder="1" applyAlignment="1">
      <alignment vertical="center" textRotation="255"/>
    </xf>
    <xf numFmtId="180" fontId="6" fillId="0" borderId="8" xfId="0" applyNumberFormat="1" applyFont="1" applyFill="1" applyBorder="1" applyAlignment="1">
      <alignment horizontal="center" vertical="center" shrinkToFit="1"/>
    </xf>
    <xf numFmtId="180" fontId="6" fillId="0" borderId="12" xfId="0" applyNumberFormat="1" applyFont="1" applyFill="1" applyBorder="1" applyAlignment="1">
      <alignment horizontal="center" vertical="center" textRotation="255" wrapText="1"/>
    </xf>
    <xf numFmtId="180" fontId="5" fillId="0" borderId="16" xfId="0" applyNumberFormat="1" applyFont="1" applyFill="1" applyBorder="1" applyAlignment="1">
      <alignment horizontal="center" vertical="center" textRotation="255" wrapText="1"/>
    </xf>
    <xf numFmtId="180" fontId="5" fillId="0" borderId="14" xfId="0" applyNumberFormat="1" applyFont="1" applyFill="1" applyBorder="1" applyAlignment="1">
      <alignment horizontal="center" vertical="center" textRotation="255" wrapText="1"/>
    </xf>
    <xf numFmtId="0" fontId="6" fillId="0" borderId="8" xfId="0" applyFont="1" applyFill="1" applyBorder="1" applyAlignment="1">
      <alignment horizontal="center" vertical="center"/>
    </xf>
    <xf numFmtId="180" fontId="6" fillId="0" borderId="8" xfId="0" applyNumberFormat="1" applyFont="1" applyFill="1" applyBorder="1" applyAlignment="1">
      <alignment horizontal="center" vertical="center" textRotation="255" shrinkToFit="1"/>
    </xf>
    <xf numFmtId="180" fontId="6" fillId="0" borderId="16" xfId="0" applyNumberFormat="1" applyFont="1" applyFill="1" applyBorder="1" applyAlignment="1">
      <alignment horizontal="center" vertical="center" textRotation="255" wrapText="1"/>
    </xf>
    <xf numFmtId="180" fontId="6" fillId="0" borderId="14" xfId="0" applyNumberFormat="1" applyFont="1" applyFill="1" applyBorder="1" applyAlignment="1">
      <alignment horizontal="center" vertical="center" textRotation="255" wrapText="1"/>
    </xf>
    <xf numFmtId="180" fontId="6" fillId="0" borderId="1" xfId="0" applyNumberFormat="1" applyFont="1" applyFill="1" applyBorder="1" applyAlignment="1">
      <alignment horizontal="center" vertical="center" textRotation="255"/>
    </xf>
    <xf numFmtId="0" fontId="21" fillId="0" borderId="9" xfId="0" applyFont="1" applyFill="1" applyBorder="1" applyAlignment="1">
      <alignment vertical="center" textRotation="255"/>
    </xf>
    <xf numFmtId="0" fontId="21" fillId="0" borderId="2" xfId="0" applyFont="1" applyFill="1" applyBorder="1" applyAlignment="1">
      <alignment vertical="center" textRotation="255"/>
    </xf>
    <xf numFmtId="180" fontId="6" fillId="0" borderId="15" xfId="0" applyNumberFormat="1" applyFont="1" applyFill="1" applyBorder="1" applyAlignment="1">
      <alignment horizontal="center" vertical="center" wrapText="1" shrinkToFit="1"/>
    </xf>
    <xf numFmtId="0" fontId="24" fillId="0" borderId="1" xfId="0" applyFont="1" applyFill="1" applyBorder="1" applyAlignment="1">
      <alignment horizontal="center" vertical="center" wrapText="1"/>
    </xf>
    <xf numFmtId="0" fontId="24" fillId="0" borderId="9"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1" xfId="0" applyFont="1" applyFill="1" applyBorder="1" applyAlignment="1">
      <alignment horizontal="center" vertical="center"/>
    </xf>
    <xf numFmtId="181" fontId="24" fillId="0" borderId="1" xfId="0" applyNumberFormat="1" applyFont="1" applyFill="1" applyBorder="1" applyAlignment="1">
      <alignment horizontal="center" vertical="center"/>
    </xf>
    <xf numFmtId="181" fontId="24" fillId="0" borderId="2" xfId="0" applyNumberFormat="1" applyFont="1" applyFill="1" applyBorder="1" applyAlignment="1">
      <alignment horizontal="center" vertical="center"/>
    </xf>
    <xf numFmtId="0" fontId="24" fillId="0" borderId="1" xfId="0" applyFont="1" applyFill="1" applyBorder="1" applyAlignment="1">
      <alignment vertical="center"/>
    </xf>
    <xf numFmtId="0" fontId="25" fillId="0" borderId="2" xfId="0" applyFont="1" applyFill="1" applyBorder="1" applyAlignment="1">
      <alignment vertical="center"/>
    </xf>
    <xf numFmtId="0" fontId="24" fillId="0" borderId="1" xfId="0" applyFont="1" applyFill="1" applyBorder="1" applyAlignment="1">
      <alignment vertical="center" wrapText="1"/>
    </xf>
    <xf numFmtId="0" fontId="24" fillId="0" borderId="2" xfId="0" applyFont="1" applyFill="1" applyBorder="1" applyAlignment="1">
      <alignment vertical="center"/>
    </xf>
    <xf numFmtId="182" fontId="24" fillId="0" borderId="1" xfId="0" applyNumberFormat="1" applyFont="1" applyFill="1" applyBorder="1" applyAlignment="1">
      <alignment horizontal="center" vertical="center"/>
    </xf>
    <xf numFmtId="182" fontId="24" fillId="0" borderId="2" xfId="0" applyNumberFormat="1" applyFont="1" applyFill="1" applyBorder="1" applyAlignment="1">
      <alignment horizontal="center" vertical="center"/>
    </xf>
    <xf numFmtId="0" fontId="24" fillId="0" borderId="1" xfId="0" applyNumberFormat="1" applyFont="1" applyFill="1" applyBorder="1" applyAlignment="1">
      <alignment horizontal="center" vertical="center"/>
    </xf>
    <xf numFmtId="0" fontId="25" fillId="0" borderId="9" xfId="0" applyFont="1" applyFill="1" applyBorder="1" applyAlignment="1">
      <alignment horizontal="center" vertical="center"/>
    </xf>
    <xf numFmtId="0" fontId="25" fillId="0" borderId="2"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9" xfId="0" applyFont="1" applyFill="1" applyBorder="1" applyAlignment="1">
      <alignment horizontal="center" vertical="center" wrapText="1"/>
    </xf>
    <xf numFmtId="0" fontId="24" fillId="0" borderId="8" xfId="0" applyFont="1" applyFill="1" applyBorder="1" applyAlignment="1">
      <alignment horizontal="center" vertical="center"/>
    </xf>
    <xf numFmtId="0" fontId="25" fillId="0" borderId="8" xfId="0" applyFont="1" applyFill="1" applyBorder="1" applyAlignment="1">
      <alignment horizontal="center" vertical="center"/>
    </xf>
    <xf numFmtId="0" fontId="21" fillId="0" borderId="2" xfId="0" applyFont="1" applyFill="1" applyBorder="1" applyAlignment="1">
      <alignment horizontal="center" vertical="center"/>
    </xf>
    <xf numFmtId="0" fontId="24" fillId="0" borderId="5" xfId="0" applyNumberFormat="1" applyFont="1" applyFill="1" applyBorder="1" applyAlignment="1">
      <alignment horizontal="distributed" vertical="center" indent="5"/>
    </xf>
    <xf numFmtId="0" fontId="25" fillId="0" borderId="7" xfId="0" applyFont="1" applyFill="1" applyBorder="1" applyAlignment="1">
      <alignment horizontal="distributed" vertical="center" indent="5"/>
    </xf>
    <xf numFmtId="0" fontId="25" fillId="0" borderId="6" xfId="0" applyFont="1" applyFill="1" applyBorder="1" applyAlignment="1">
      <alignment horizontal="distributed" vertical="center" indent="5"/>
    </xf>
    <xf numFmtId="181" fontId="24" fillId="0" borderId="9" xfId="0" applyNumberFormat="1" applyFont="1" applyFill="1" applyBorder="1" applyAlignment="1">
      <alignment horizontal="center" vertical="center"/>
    </xf>
    <xf numFmtId="0" fontId="25" fillId="0" borderId="9" xfId="0" applyFont="1" applyFill="1" applyBorder="1" applyAlignment="1">
      <alignment vertical="center"/>
    </xf>
    <xf numFmtId="0" fontId="24" fillId="0" borderId="9" xfId="0" applyFont="1" applyFill="1" applyBorder="1" applyAlignment="1">
      <alignment vertical="center"/>
    </xf>
    <xf numFmtId="0" fontId="21" fillId="0" borderId="9" xfId="0" applyFont="1" applyFill="1" applyBorder="1" applyAlignment="1">
      <alignment horizontal="center" vertical="center"/>
    </xf>
    <xf numFmtId="0" fontId="24" fillId="0" borderId="5" xfId="0" applyFont="1" applyFill="1" applyBorder="1" applyAlignment="1">
      <alignment horizontal="distributed" vertical="center" indent="5"/>
    </xf>
    <xf numFmtId="0" fontId="10" fillId="0" borderId="7" xfId="0" applyFont="1" applyFill="1" applyBorder="1" applyAlignment="1">
      <alignment horizontal="distributed" vertical="center" indent="5"/>
    </xf>
    <xf numFmtId="0" fontId="10" fillId="0" borderId="6" xfId="0" applyFont="1" applyFill="1" applyBorder="1" applyAlignment="1">
      <alignment horizontal="distributed" vertical="center" indent="5"/>
    </xf>
    <xf numFmtId="0" fontId="13" fillId="0" borderId="8"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9" xfId="0" applyNumberFormat="1" applyFont="1" applyFill="1" applyBorder="1" applyAlignment="1">
      <alignment horizontal="center" vertical="center"/>
    </xf>
    <xf numFmtId="179" fontId="3" fillId="0" borderId="1" xfId="0" applyNumberFormat="1" applyFont="1" applyFill="1" applyBorder="1" applyAlignment="1">
      <alignment horizontal="center" vertical="center"/>
    </xf>
    <xf numFmtId="179" fontId="3" fillId="0" borderId="9" xfId="0" applyNumberFormat="1" applyFont="1" applyFill="1" applyBorder="1" applyAlignment="1">
      <alignment horizontal="center" vertical="center"/>
    </xf>
    <xf numFmtId="179"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0" fontId="13" fillId="0" borderId="9" xfId="0" applyNumberFormat="1" applyFont="1" applyFill="1" applyBorder="1" applyAlignment="1">
      <alignment horizontal="center" vertical="center"/>
    </xf>
    <xf numFmtId="179" fontId="13" fillId="0" borderId="12" xfId="0" applyNumberFormat="1" applyFont="1" applyFill="1" applyBorder="1" applyAlignment="1">
      <alignment horizontal="center" vertical="center"/>
    </xf>
    <xf numFmtId="179" fontId="13" fillId="0" borderId="16" xfId="0" applyNumberFormat="1" applyFont="1" applyFill="1" applyBorder="1" applyAlignment="1">
      <alignment horizontal="center" vertical="center"/>
    </xf>
    <xf numFmtId="179" fontId="13" fillId="0" borderId="1" xfId="0" applyNumberFormat="1" applyFont="1" applyFill="1" applyBorder="1" applyAlignment="1">
      <alignment horizontal="center" vertical="center"/>
    </xf>
    <xf numFmtId="179" fontId="13" fillId="0" borderId="9" xfId="0" applyNumberFormat="1" applyFont="1" applyFill="1" applyBorder="1" applyAlignment="1">
      <alignment horizontal="center" vertical="center"/>
    </xf>
    <xf numFmtId="0" fontId="3" fillId="0" borderId="0" xfId="0" applyNumberFormat="1" applyFont="1" applyFill="1" applyAlignment="1">
      <alignment horizontal="left" vertical="top" wrapText="1"/>
    </xf>
    <xf numFmtId="0" fontId="21" fillId="0" borderId="0" xfId="0" applyFont="1" applyFill="1" applyAlignment="1">
      <alignment vertical="center"/>
    </xf>
    <xf numFmtId="0" fontId="3" fillId="0" borderId="9" xfId="0" applyFont="1" applyFill="1" applyBorder="1" applyAlignment="1">
      <alignment horizontal="center" vertical="center"/>
    </xf>
  </cellXfs>
  <cellStyles count="4">
    <cellStyle name="パーセント" xfId="2" builtinId="5"/>
    <cellStyle name="桁区切り 2" xfId="1"/>
    <cellStyle name="標準" xfId="0" builtinId="0"/>
    <cellStyle name="標準 2" xfId="3"/>
  </cellStyles>
  <dxfs count="0"/>
  <tableStyles count="0" defaultTableStyle="TableStyleMedium9" defaultPivotStyle="PivotStyleLight16"/>
  <colors>
    <mruColors>
      <color rgb="FFCCFFCC"/>
      <color rgb="FF99FF99"/>
      <color rgb="FF99FFCC"/>
      <color rgb="FFCCFFFF"/>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49"/>
  <sheetViews>
    <sheetView showGridLines="0" zoomScale="55" zoomScaleNormal="55" workbookViewId="0">
      <pane xSplit="4" ySplit="5" topLeftCell="E6" activePane="bottomRight" state="frozenSplit"/>
      <selection pane="topRight" activeCell="N1" sqref="N1"/>
      <selection pane="bottomLeft" activeCell="A7" sqref="A7"/>
      <selection pane="bottomRight" activeCell="F36" sqref="F36"/>
    </sheetView>
  </sheetViews>
  <sheetFormatPr defaultColWidth="9" defaultRowHeight="16.2" x14ac:dyDescent="0.2"/>
  <cols>
    <col min="1" max="1" width="1.3984375" style="1" customWidth="1"/>
    <col min="2" max="2" width="8.59765625" style="1" customWidth="1"/>
    <col min="3" max="3" width="9.3984375" style="1" customWidth="1"/>
    <col min="4" max="4" width="24.59765625" style="1" customWidth="1"/>
    <col min="5" max="7" width="16.59765625" style="1" customWidth="1"/>
    <col min="8" max="12" width="13.3984375" style="1" customWidth="1"/>
    <col min="13" max="13" width="14.3984375" style="1" customWidth="1"/>
    <col min="14" max="14" width="14.59765625" style="1" customWidth="1"/>
    <col min="15" max="15" width="13.296875" style="1" customWidth="1"/>
    <col min="16" max="16384" width="9" style="1"/>
  </cols>
  <sheetData>
    <row r="1" spans="1:17" x14ac:dyDescent="0.2">
      <c r="A1" s="88"/>
      <c r="B1" s="88"/>
      <c r="C1" s="88"/>
      <c r="D1" s="88"/>
      <c r="E1" s="88"/>
      <c r="F1" s="88"/>
      <c r="G1" s="88"/>
      <c r="H1" s="88"/>
      <c r="I1" s="88"/>
      <c r="J1" s="88"/>
      <c r="K1" s="88"/>
      <c r="L1" s="88"/>
      <c r="M1" s="88"/>
      <c r="N1" s="88"/>
    </row>
    <row r="2" spans="1:17" ht="32.1" customHeight="1" x14ac:dyDescent="0.2">
      <c r="A2" s="88"/>
      <c r="B2" s="81" t="s">
        <v>599</v>
      </c>
      <c r="C2" s="84"/>
      <c r="D2" s="84"/>
      <c r="E2" s="84"/>
      <c r="F2" s="84"/>
      <c r="G2" s="84"/>
      <c r="H2" s="84"/>
      <c r="I2" s="84"/>
      <c r="J2" s="84"/>
      <c r="K2" s="84"/>
      <c r="L2" s="84"/>
      <c r="M2" s="84"/>
      <c r="N2" s="36"/>
      <c r="O2" s="10"/>
    </row>
    <row r="3" spans="1:17" ht="51.9" customHeight="1" x14ac:dyDescent="0.2">
      <c r="A3" s="88"/>
      <c r="B3" s="286" t="s">
        <v>125</v>
      </c>
      <c r="C3" s="286"/>
      <c r="D3" s="286"/>
      <c r="E3" s="287" t="s">
        <v>13</v>
      </c>
      <c r="F3" s="287" t="s">
        <v>14</v>
      </c>
      <c r="G3" s="287" t="s">
        <v>15</v>
      </c>
      <c r="H3" s="283" t="s">
        <v>124</v>
      </c>
      <c r="I3" s="284"/>
      <c r="J3" s="284"/>
      <c r="K3" s="284"/>
      <c r="L3" s="284"/>
      <c r="M3" s="283" t="s">
        <v>123</v>
      </c>
      <c r="N3" s="284"/>
      <c r="O3" s="285"/>
      <c r="P3" s="36"/>
      <c r="Q3" s="10"/>
    </row>
    <row r="4" spans="1:17" ht="214.05" customHeight="1" x14ac:dyDescent="0.2">
      <c r="A4" s="88"/>
      <c r="B4" s="286"/>
      <c r="C4" s="286"/>
      <c r="D4" s="286"/>
      <c r="E4" s="292"/>
      <c r="F4" s="292"/>
      <c r="G4" s="292"/>
      <c r="H4" s="290" t="s">
        <v>113</v>
      </c>
      <c r="I4" s="287" t="s">
        <v>112</v>
      </c>
      <c r="J4" s="287" t="s">
        <v>308</v>
      </c>
      <c r="K4" s="287" t="s">
        <v>386</v>
      </c>
      <c r="L4" s="287" t="s">
        <v>601</v>
      </c>
      <c r="M4" s="292" t="s">
        <v>113</v>
      </c>
      <c r="N4" s="287" t="s">
        <v>112</v>
      </c>
      <c r="O4" s="287" t="s">
        <v>385</v>
      </c>
      <c r="P4" s="36"/>
      <c r="Q4" s="10"/>
    </row>
    <row r="5" spans="1:17" ht="38.549999999999997" customHeight="1" x14ac:dyDescent="0.2">
      <c r="A5" s="88"/>
      <c r="B5" s="286"/>
      <c r="C5" s="286"/>
      <c r="D5" s="286"/>
      <c r="E5" s="250" t="s">
        <v>602</v>
      </c>
      <c r="F5" s="250" t="s">
        <v>603</v>
      </c>
      <c r="G5" s="250" t="s">
        <v>602</v>
      </c>
      <c r="H5" s="291"/>
      <c r="I5" s="288"/>
      <c r="J5" s="288"/>
      <c r="K5" s="288"/>
      <c r="L5" s="288"/>
      <c r="M5" s="288"/>
      <c r="N5" s="288"/>
      <c r="O5" s="288"/>
      <c r="P5" s="36"/>
      <c r="Q5" s="10"/>
    </row>
    <row r="6" spans="1:17" ht="36" customHeight="1" x14ac:dyDescent="0.2">
      <c r="A6" s="88"/>
      <c r="B6" s="287" t="s">
        <v>426</v>
      </c>
      <c r="C6" s="289" t="s">
        <v>604</v>
      </c>
      <c r="D6" s="286" t="s">
        <v>666</v>
      </c>
      <c r="E6" s="293">
        <v>20.059999999999999</v>
      </c>
      <c r="F6" s="213" t="s">
        <v>313</v>
      </c>
      <c r="G6" s="214" t="s">
        <v>187</v>
      </c>
      <c r="H6" s="214" t="s">
        <v>313</v>
      </c>
      <c r="I6" s="214" t="s">
        <v>313</v>
      </c>
      <c r="J6" s="214" t="s">
        <v>313</v>
      </c>
      <c r="K6" s="214" t="s">
        <v>313</v>
      </c>
      <c r="L6" s="214" t="s">
        <v>313</v>
      </c>
      <c r="M6" s="214" t="s">
        <v>313</v>
      </c>
      <c r="N6" s="214" t="s">
        <v>313</v>
      </c>
      <c r="O6" s="214" t="s">
        <v>313</v>
      </c>
      <c r="P6" s="36"/>
      <c r="Q6" s="10"/>
    </row>
    <row r="7" spans="1:17" ht="36" customHeight="1" x14ac:dyDescent="0.2">
      <c r="A7" s="88"/>
      <c r="B7" s="292"/>
      <c r="C7" s="289"/>
      <c r="D7" s="286"/>
      <c r="E7" s="294"/>
      <c r="F7" s="215" t="s">
        <v>313</v>
      </c>
      <c r="G7" s="216" t="s">
        <v>187</v>
      </c>
      <c r="H7" s="217" t="s">
        <v>313</v>
      </c>
      <c r="I7" s="217" t="s">
        <v>313</v>
      </c>
      <c r="J7" s="217" t="s">
        <v>313</v>
      </c>
      <c r="K7" s="217" t="s">
        <v>313</v>
      </c>
      <c r="L7" s="217" t="s">
        <v>313</v>
      </c>
      <c r="M7" s="217" t="s">
        <v>313</v>
      </c>
      <c r="N7" s="217" t="s">
        <v>313</v>
      </c>
      <c r="O7" s="217" t="s">
        <v>313</v>
      </c>
      <c r="P7" s="36"/>
      <c r="Q7" s="10"/>
    </row>
    <row r="8" spans="1:17" ht="36" customHeight="1" x14ac:dyDescent="0.2">
      <c r="A8" s="88"/>
      <c r="B8" s="292"/>
      <c r="C8" s="289"/>
      <c r="D8" s="286" t="s">
        <v>609</v>
      </c>
      <c r="E8" s="293">
        <v>53.24</v>
      </c>
      <c r="F8" s="213" t="s">
        <v>313</v>
      </c>
      <c r="G8" s="214">
        <v>50.78</v>
      </c>
      <c r="H8" s="214" t="s">
        <v>187</v>
      </c>
      <c r="I8" s="214" t="s">
        <v>187</v>
      </c>
      <c r="J8" s="214" t="s">
        <v>187</v>
      </c>
      <c r="K8" s="218" t="s">
        <v>187</v>
      </c>
      <c r="L8" s="218" t="s">
        <v>187</v>
      </c>
      <c r="M8" s="214" t="s">
        <v>187</v>
      </c>
      <c r="N8" s="214" t="s">
        <v>187</v>
      </c>
      <c r="O8" s="218" t="s">
        <v>187</v>
      </c>
      <c r="P8" s="36"/>
      <c r="Q8" s="166"/>
    </row>
    <row r="9" spans="1:17" ht="36" customHeight="1" x14ac:dyDescent="0.2">
      <c r="A9" s="88"/>
      <c r="B9" s="292"/>
      <c r="C9" s="289"/>
      <c r="D9" s="286"/>
      <c r="E9" s="294"/>
      <c r="F9" s="215" t="s">
        <v>313</v>
      </c>
      <c r="G9" s="216">
        <v>50.64</v>
      </c>
      <c r="H9" s="216" t="s">
        <v>187</v>
      </c>
      <c r="I9" s="216" t="s">
        <v>187</v>
      </c>
      <c r="J9" s="216" t="s">
        <v>187</v>
      </c>
      <c r="K9" s="216" t="s">
        <v>187</v>
      </c>
      <c r="L9" s="216" t="s">
        <v>187</v>
      </c>
      <c r="M9" s="216" t="s">
        <v>187</v>
      </c>
      <c r="N9" s="216" t="s">
        <v>187</v>
      </c>
      <c r="O9" s="216" t="s">
        <v>187</v>
      </c>
      <c r="P9" s="36"/>
      <c r="Q9" s="165"/>
    </row>
    <row r="10" spans="1:17" ht="36" customHeight="1" x14ac:dyDescent="0.2">
      <c r="A10" s="88"/>
      <c r="B10" s="292"/>
      <c r="C10" s="289"/>
      <c r="D10" s="286" t="s">
        <v>387</v>
      </c>
      <c r="E10" s="293">
        <v>73.3</v>
      </c>
      <c r="F10" s="213" t="s">
        <v>313</v>
      </c>
      <c r="G10" s="214">
        <f>G8</f>
        <v>50.78</v>
      </c>
      <c r="H10" s="214" t="str">
        <f>H8</f>
        <v>-</v>
      </c>
      <c r="I10" s="214" t="str">
        <f t="shared" ref="I10:O10" si="0">I8</f>
        <v>-</v>
      </c>
      <c r="J10" s="214" t="str">
        <f t="shared" si="0"/>
        <v>-</v>
      </c>
      <c r="K10" s="214" t="str">
        <f t="shared" si="0"/>
        <v>-</v>
      </c>
      <c r="L10" s="214" t="str">
        <f t="shared" si="0"/>
        <v>-</v>
      </c>
      <c r="M10" s="214" t="str">
        <f t="shared" si="0"/>
        <v>-</v>
      </c>
      <c r="N10" s="214" t="str">
        <f t="shared" si="0"/>
        <v>-</v>
      </c>
      <c r="O10" s="219" t="str">
        <f t="shared" si="0"/>
        <v>-</v>
      </c>
      <c r="P10" s="36"/>
      <c r="Q10" s="10"/>
    </row>
    <row r="11" spans="1:17" ht="52.5" customHeight="1" x14ac:dyDescent="0.2">
      <c r="A11" s="88"/>
      <c r="B11" s="292"/>
      <c r="C11" s="289"/>
      <c r="D11" s="286"/>
      <c r="E11" s="294"/>
      <c r="F11" s="215" t="s">
        <v>313</v>
      </c>
      <c r="G11" s="216">
        <f>G9</f>
        <v>50.64</v>
      </c>
      <c r="H11" s="216" t="str">
        <f>H9</f>
        <v>-</v>
      </c>
      <c r="I11" s="216" t="str">
        <f t="shared" ref="I11:O11" si="1">I9</f>
        <v>-</v>
      </c>
      <c r="J11" s="220" t="str">
        <f t="shared" si="1"/>
        <v>-</v>
      </c>
      <c r="K11" s="220" t="str">
        <f t="shared" si="1"/>
        <v>-</v>
      </c>
      <c r="L11" s="220" t="str">
        <f t="shared" si="1"/>
        <v>-</v>
      </c>
      <c r="M11" s="216" t="str">
        <f t="shared" si="1"/>
        <v>-</v>
      </c>
      <c r="N11" s="216" t="str">
        <f t="shared" si="1"/>
        <v>-</v>
      </c>
      <c r="O11" s="220" t="str">
        <f t="shared" si="1"/>
        <v>-</v>
      </c>
      <c r="P11" s="36"/>
      <c r="Q11" s="10"/>
    </row>
    <row r="12" spans="1:17" ht="36" customHeight="1" x14ac:dyDescent="0.2">
      <c r="A12" s="88"/>
      <c r="B12" s="292"/>
      <c r="C12" s="289" t="s">
        <v>2</v>
      </c>
      <c r="D12" s="302" t="s">
        <v>667</v>
      </c>
      <c r="E12" s="293">
        <v>434.98</v>
      </c>
      <c r="F12" s="221">
        <v>140</v>
      </c>
      <c r="G12" s="214">
        <v>171.9</v>
      </c>
      <c r="H12" s="214" t="s">
        <v>454</v>
      </c>
      <c r="I12" s="214" t="s">
        <v>454</v>
      </c>
      <c r="J12" s="214" t="s">
        <v>454</v>
      </c>
      <c r="K12" s="214" t="s">
        <v>454</v>
      </c>
      <c r="L12" s="214" t="s">
        <v>454</v>
      </c>
      <c r="M12" s="214" t="s">
        <v>454</v>
      </c>
      <c r="N12" s="214" t="s">
        <v>455</v>
      </c>
      <c r="O12" s="214" t="s">
        <v>313</v>
      </c>
      <c r="P12" s="36"/>
      <c r="Q12" s="10"/>
    </row>
    <row r="13" spans="1:17" ht="36" customHeight="1" x14ac:dyDescent="0.2">
      <c r="A13" s="88"/>
      <c r="B13" s="292"/>
      <c r="C13" s="289"/>
      <c r="D13" s="286"/>
      <c r="E13" s="294"/>
      <c r="F13" s="222">
        <v>136</v>
      </c>
      <c r="G13" s="216">
        <v>171.9</v>
      </c>
      <c r="H13" s="217" t="s">
        <v>454</v>
      </c>
      <c r="I13" s="217" t="s">
        <v>454</v>
      </c>
      <c r="J13" s="217" t="s">
        <v>454</v>
      </c>
      <c r="K13" s="217" t="s">
        <v>454</v>
      </c>
      <c r="L13" s="217" t="s">
        <v>454</v>
      </c>
      <c r="M13" s="217" t="s">
        <v>454</v>
      </c>
      <c r="N13" s="217" t="s">
        <v>454</v>
      </c>
      <c r="O13" s="217" t="s">
        <v>454</v>
      </c>
      <c r="P13" s="36"/>
      <c r="Q13" s="10"/>
    </row>
    <row r="14" spans="1:17" ht="36" customHeight="1" x14ac:dyDescent="0.2">
      <c r="A14" s="88"/>
      <c r="B14" s="292"/>
      <c r="C14" s="289"/>
      <c r="D14" s="302" t="s">
        <v>610</v>
      </c>
      <c r="E14" s="293">
        <v>144.35</v>
      </c>
      <c r="F14" s="221">
        <v>206.51</v>
      </c>
      <c r="G14" s="214">
        <v>135.59</v>
      </c>
      <c r="H14" s="214">
        <v>128.15</v>
      </c>
      <c r="I14" s="214">
        <v>128.13</v>
      </c>
      <c r="J14" s="214">
        <v>0.02</v>
      </c>
      <c r="K14" s="218">
        <v>0</v>
      </c>
      <c r="L14" s="218">
        <v>0</v>
      </c>
      <c r="M14" s="214">
        <v>7.44</v>
      </c>
      <c r="N14" s="214">
        <v>7.44</v>
      </c>
      <c r="O14" s="218">
        <v>0</v>
      </c>
      <c r="P14" s="36"/>
      <c r="Q14" s="166"/>
    </row>
    <row r="15" spans="1:17" ht="36" customHeight="1" x14ac:dyDescent="0.2">
      <c r="A15" s="88"/>
      <c r="B15" s="292"/>
      <c r="C15" s="289"/>
      <c r="D15" s="286"/>
      <c r="E15" s="294"/>
      <c r="F15" s="222">
        <v>180.5</v>
      </c>
      <c r="G15" s="216">
        <v>135.59</v>
      </c>
      <c r="H15" s="216">
        <v>33.61</v>
      </c>
      <c r="I15" s="216">
        <v>33.61</v>
      </c>
      <c r="J15" s="216">
        <v>0</v>
      </c>
      <c r="K15" s="216">
        <v>0</v>
      </c>
      <c r="L15" s="216">
        <v>0</v>
      </c>
      <c r="M15" s="216">
        <v>101.98</v>
      </c>
      <c r="N15" s="216">
        <v>101.98</v>
      </c>
      <c r="O15" s="216">
        <v>0</v>
      </c>
      <c r="P15" s="36"/>
      <c r="Q15" s="165"/>
    </row>
    <row r="16" spans="1:17" ht="36" customHeight="1" x14ac:dyDescent="0.2">
      <c r="A16" s="88"/>
      <c r="B16" s="292"/>
      <c r="C16" s="289"/>
      <c r="D16" s="286" t="s">
        <v>387</v>
      </c>
      <c r="E16" s="293">
        <v>579.33000000000004</v>
      </c>
      <c r="F16" s="221">
        <f>F12+F14</f>
        <v>346.51</v>
      </c>
      <c r="G16" s="214">
        <f>G12+G14</f>
        <v>307.49</v>
      </c>
      <c r="H16" s="214">
        <f>H14</f>
        <v>128.15</v>
      </c>
      <c r="I16" s="214">
        <f t="shared" ref="I16:O17" si="2">I14</f>
        <v>128.13</v>
      </c>
      <c r="J16" s="214">
        <f t="shared" si="2"/>
        <v>0.02</v>
      </c>
      <c r="K16" s="214">
        <f t="shared" si="2"/>
        <v>0</v>
      </c>
      <c r="L16" s="214">
        <f t="shared" si="2"/>
        <v>0</v>
      </c>
      <c r="M16" s="214">
        <f t="shared" si="2"/>
        <v>7.44</v>
      </c>
      <c r="N16" s="214">
        <f t="shared" si="2"/>
        <v>7.44</v>
      </c>
      <c r="O16" s="219">
        <f t="shared" si="2"/>
        <v>0</v>
      </c>
      <c r="P16" s="36"/>
      <c r="Q16" s="10"/>
    </row>
    <row r="17" spans="1:17" ht="36" customHeight="1" x14ac:dyDescent="0.2">
      <c r="A17" s="88"/>
      <c r="B17" s="292"/>
      <c r="C17" s="289"/>
      <c r="D17" s="286"/>
      <c r="E17" s="294"/>
      <c r="F17" s="222">
        <f>F13+F15</f>
        <v>316.5</v>
      </c>
      <c r="G17" s="216">
        <f>G13+G15</f>
        <v>307.49</v>
      </c>
      <c r="H17" s="216">
        <f>H15</f>
        <v>33.61</v>
      </c>
      <c r="I17" s="216">
        <f t="shared" si="2"/>
        <v>33.61</v>
      </c>
      <c r="J17" s="220">
        <f t="shared" si="2"/>
        <v>0</v>
      </c>
      <c r="K17" s="220">
        <f t="shared" si="2"/>
        <v>0</v>
      </c>
      <c r="L17" s="220">
        <f t="shared" si="2"/>
        <v>0</v>
      </c>
      <c r="M17" s="216">
        <f t="shared" si="2"/>
        <v>101.98</v>
      </c>
      <c r="N17" s="216">
        <f t="shared" si="2"/>
        <v>101.98</v>
      </c>
      <c r="O17" s="220">
        <f t="shared" si="2"/>
        <v>0</v>
      </c>
      <c r="P17" s="36"/>
      <c r="Q17" s="10"/>
    </row>
    <row r="18" spans="1:17" ht="36" customHeight="1" x14ac:dyDescent="0.2">
      <c r="A18" s="88"/>
      <c r="B18" s="292"/>
      <c r="C18" s="286" t="s">
        <v>26</v>
      </c>
      <c r="D18" s="286"/>
      <c r="E18" s="299">
        <f>E16+E10</f>
        <v>652.63</v>
      </c>
      <c r="F18" s="221">
        <f>F16</f>
        <v>346.51</v>
      </c>
      <c r="G18" s="221">
        <f t="shared" ref="G18:O18" si="3">G16</f>
        <v>307.49</v>
      </c>
      <c r="H18" s="221">
        <f t="shared" si="3"/>
        <v>128.15</v>
      </c>
      <c r="I18" s="221">
        <f t="shared" si="3"/>
        <v>128.13</v>
      </c>
      <c r="J18" s="221">
        <f t="shared" si="3"/>
        <v>0.02</v>
      </c>
      <c r="K18" s="221">
        <f t="shared" si="3"/>
        <v>0</v>
      </c>
      <c r="L18" s="221">
        <f t="shared" si="3"/>
        <v>0</v>
      </c>
      <c r="M18" s="221">
        <f t="shared" si="3"/>
        <v>7.44</v>
      </c>
      <c r="N18" s="221">
        <f t="shared" si="3"/>
        <v>7.44</v>
      </c>
      <c r="O18" s="221">
        <f t="shared" si="3"/>
        <v>0</v>
      </c>
      <c r="P18" s="36"/>
      <c r="Q18" s="10"/>
    </row>
    <row r="19" spans="1:17" ht="36" customHeight="1" x14ac:dyDescent="0.2">
      <c r="A19" s="88"/>
      <c r="B19" s="292"/>
      <c r="C19" s="286"/>
      <c r="D19" s="286"/>
      <c r="E19" s="300"/>
      <c r="F19" s="222">
        <f>F17</f>
        <v>316.5</v>
      </c>
      <c r="G19" s="222">
        <f t="shared" ref="G19:N19" si="4">G17</f>
        <v>307.49</v>
      </c>
      <c r="H19" s="222">
        <f t="shared" si="4"/>
        <v>33.61</v>
      </c>
      <c r="I19" s="222">
        <f t="shared" si="4"/>
        <v>33.61</v>
      </c>
      <c r="J19" s="222">
        <f t="shared" si="4"/>
        <v>0</v>
      </c>
      <c r="K19" s="222">
        <f t="shared" si="4"/>
        <v>0</v>
      </c>
      <c r="L19" s="222">
        <f t="shared" si="4"/>
        <v>0</v>
      </c>
      <c r="M19" s="222">
        <f t="shared" si="4"/>
        <v>101.98</v>
      </c>
      <c r="N19" s="222">
        <f t="shared" si="4"/>
        <v>101.98</v>
      </c>
      <c r="O19" s="222">
        <f>O17</f>
        <v>0</v>
      </c>
      <c r="P19" s="36"/>
      <c r="Q19" s="10"/>
    </row>
    <row r="20" spans="1:17" ht="36" customHeight="1" x14ac:dyDescent="0.2">
      <c r="A20" s="88"/>
      <c r="B20" s="289" t="s">
        <v>607</v>
      </c>
      <c r="C20" s="289" t="s">
        <v>605</v>
      </c>
      <c r="D20" s="286" t="s">
        <v>379</v>
      </c>
      <c r="E20" s="293">
        <v>67.88</v>
      </c>
      <c r="F20" s="213">
        <v>19.2</v>
      </c>
      <c r="G20" s="214">
        <v>67.88</v>
      </c>
      <c r="H20" s="214">
        <v>64.739999999999995</v>
      </c>
      <c r="I20" s="214">
        <v>64.739999999999995</v>
      </c>
      <c r="J20" s="214">
        <v>0</v>
      </c>
      <c r="K20" s="214">
        <v>0</v>
      </c>
      <c r="L20" s="214">
        <v>0</v>
      </c>
      <c r="M20" s="214">
        <v>3.14</v>
      </c>
      <c r="N20" s="214">
        <v>3.14</v>
      </c>
      <c r="O20" s="214">
        <v>0</v>
      </c>
      <c r="P20" s="36"/>
      <c r="Q20" s="10"/>
    </row>
    <row r="21" spans="1:17" ht="36" customHeight="1" x14ac:dyDescent="0.2">
      <c r="A21" s="88"/>
      <c r="B21" s="289"/>
      <c r="C21" s="289"/>
      <c r="D21" s="286"/>
      <c r="E21" s="294"/>
      <c r="F21" s="223" t="s">
        <v>187</v>
      </c>
      <c r="G21" s="216" t="s">
        <v>187</v>
      </c>
      <c r="H21" s="216" t="s">
        <v>187</v>
      </c>
      <c r="I21" s="216" t="s">
        <v>187</v>
      </c>
      <c r="J21" s="216" t="s">
        <v>187</v>
      </c>
      <c r="K21" s="216" t="s">
        <v>187</v>
      </c>
      <c r="L21" s="216" t="s">
        <v>187</v>
      </c>
      <c r="M21" s="216" t="s">
        <v>187</v>
      </c>
      <c r="N21" s="216" t="s">
        <v>187</v>
      </c>
      <c r="O21" s="216" t="s">
        <v>187</v>
      </c>
      <c r="P21" s="36"/>
      <c r="Q21" s="10"/>
    </row>
    <row r="22" spans="1:17" ht="36" customHeight="1" x14ac:dyDescent="0.2">
      <c r="A22" s="88"/>
      <c r="B22" s="289"/>
      <c r="C22" s="289"/>
      <c r="D22" s="286" t="s">
        <v>380</v>
      </c>
      <c r="E22" s="293">
        <v>35.76</v>
      </c>
      <c r="F22" s="224">
        <v>48.87</v>
      </c>
      <c r="G22" s="214">
        <v>35.71</v>
      </c>
      <c r="H22" s="214">
        <v>15.17</v>
      </c>
      <c r="I22" s="214">
        <v>15.17</v>
      </c>
      <c r="J22" s="214">
        <v>0</v>
      </c>
      <c r="K22" s="214">
        <v>0</v>
      </c>
      <c r="L22" s="214">
        <v>0</v>
      </c>
      <c r="M22" s="214">
        <v>20.54</v>
      </c>
      <c r="N22" s="214">
        <v>20.54</v>
      </c>
      <c r="O22" s="214">
        <v>0</v>
      </c>
      <c r="P22" s="36"/>
      <c r="Q22" s="10"/>
    </row>
    <row r="23" spans="1:17" ht="36" customHeight="1" x14ac:dyDescent="0.2">
      <c r="A23" s="88"/>
      <c r="B23" s="289"/>
      <c r="C23" s="289"/>
      <c r="D23" s="286"/>
      <c r="E23" s="295"/>
      <c r="F23" s="223" t="s">
        <v>187</v>
      </c>
      <c r="G23" s="216" t="s">
        <v>187</v>
      </c>
      <c r="H23" s="216" t="s">
        <v>187</v>
      </c>
      <c r="I23" s="216" t="s">
        <v>187</v>
      </c>
      <c r="J23" s="216" t="s">
        <v>187</v>
      </c>
      <c r="K23" s="216" t="s">
        <v>187</v>
      </c>
      <c r="L23" s="216" t="s">
        <v>187</v>
      </c>
      <c r="M23" s="216" t="s">
        <v>187</v>
      </c>
      <c r="N23" s="216" t="s">
        <v>187</v>
      </c>
      <c r="O23" s="216" t="s">
        <v>187</v>
      </c>
      <c r="P23" s="36"/>
      <c r="Q23" s="10"/>
    </row>
    <row r="24" spans="1:17" ht="36" customHeight="1" x14ac:dyDescent="0.2">
      <c r="A24" s="88"/>
      <c r="B24" s="289"/>
      <c r="C24" s="289"/>
      <c r="D24" s="286" t="s">
        <v>381</v>
      </c>
      <c r="E24" s="293">
        <v>9.3000000000000007</v>
      </c>
      <c r="F24" s="225">
        <v>23.77</v>
      </c>
      <c r="G24" s="214">
        <v>13.86</v>
      </c>
      <c r="H24" s="214">
        <v>3.34</v>
      </c>
      <c r="I24" s="214">
        <v>3.34</v>
      </c>
      <c r="J24" s="214">
        <v>0</v>
      </c>
      <c r="K24" s="214">
        <v>0</v>
      </c>
      <c r="L24" s="214">
        <v>0</v>
      </c>
      <c r="M24" s="214">
        <v>10.52</v>
      </c>
      <c r="N24" s="214">
        <v>10.52</v>
      </c>
      <c r="O24" s="214">
        <v>0</v>
      </c>
      <c r="P24" s="36"/>
      <c r="Q24" s="10"/>
    </row>
    <row r="25" spans="1:17" ht="36" customHeight="1" x14ac:dyDescent="0.2">
      <c r="A25" s="88"/>
      <c r="B25" s="289"/>
      <c r="C25" s="289"/>
      <c r="D25" s="286"/>
      <c r="E25" s="294"/>
      <c r="F25" s="223" t="s">
        <v>187</v>
      </c>
      <c r="G25" s="216" t="s">
        <v>187</v>
      </c>
      <c r="H25" s="216" t="s">
        <v>187</v>
      </c>
      <c r="I25" s="216" t="s">
        <v>187</v>
      </c>
      <c r="J25" s="216" t="s">
        <v>187</v>
      </c>
      <c r="K25" s="216" t="s">
        <v>187</v>
      </c>
      <c r="L25" s="216" t="s">
        <v>187</v>
      </c>
      <c r="M25" s="216" t="s">
        <v>187</v>
      </c>
      <c r="N25" s="216" t="s">
        <v>187</v>
      </c>
      <c r="O25" s="216" t="s">
        <v>187</v>
      </c>
      <c r="P25" s="36"/>
      <c r="Q25" s="10"/>
    </row>
    <row r="26" spans="1:17" ht="36" customHeight="1" x14ac:dyDescent="0.2">
      <c r="A26" s="88"/>
      <c r="B26" s="289"/>
      <c r="C26" s="289"/>
      <c r="D26" s="286" t="s">
        <v>388</v>
      </c>
      <c r="E26" s="293">
        <v>26.48</v>
      </c>
      <c r="F26" s="213">
        <v>57.74</v>
      </c>
      <c r="G26" s="214">
        <v>26.59</v>
      </c>
      <c r="H26" s="214">
        <v>4.05</v>
      </c>
      <c r="I26" s="214">
        <v>3.84</v>
      </c>
      <c r="J26" s="214">
        <v>0.2</v>
      </c>
      <c r="K26" s="214">
        <v>0.01</v>
      </c>
      <c r="L26" s="214">
        <v>0</v>
      </c>
      <c r="M26" s="214">
        <v>22.54</v>
      </c>
      <c r="N26" s="214">
        <v>22.54</v>
      </c>
      <c r="O26" s="214">
        <v>0</v>
      </c>
      <c r="P26" s="184"/>
      <c r="Q26" s="10"/>
    </row>
    <row r="27" spans="1:17" ht="36" customHeight="1" x14ac:dyDescent="0.2">
      <c r="A27" s="88"/>
      <c r="B27" s="289"/>
      <c r="C27" s="289"/>
      <c r="D27" s="286"/>
      <c r="E27" s="294"/>
      <c r="F27" s="223" t="s">
        <v>187</v>
      </c>
      <c r="G27" s="216" t="s">
        <v>187</v>
      </c>
      <c r="H27" s="216" t="s">
        <v>187</v>
      </c>
      <c r="I27" s="216" t="s">
        <v>187</v>
      </c>
      <c r="J27" s="216" t="s">
        <v>187</v>
      </c>
      <c r="K27" s="216" t="s">
        <v>187</v>
      </c>
      <c r="L27" s="216" t="s">
        <v>187</v>
      </c>
      <c r="M27" s="216" t="s">
        <v>187</v>
      </c>
      <c r="N27" s="216" t="s">
        <v>187</v>
      </c>
      <c r="O27" s="216" t="s">
        <v>187</v>
      </c>
      <c r="P27" s="36"/>
      <c r="Q27" s="10"/>
    </row>
    <row r="28" spans="1:17" ht="36" customHeight="1" x14ac:dyDescent="0.2">
      <c r="A28" s="88"/>
      <c r="B28" s="289"/>
      <c r="C28" s="289"/>
      <c r="D28" s="286" t="s">
        <v>382</v>
      </c>
      <c r="E28" s="293">
        <v>13.42</v>
      </c>
      <c r="F28" s="225">
        <v>22.1</v>
      </c>
      <c r="G28" s="214">
        <v>13.42</v>
      </c>
      <c r="H28" s="214">
        <v>13.42</v>
      </c>
      <c r="I28" s="214">
        <v>13.42</v>
      </c>
      <c r="J28" s="214">
        <v>0</v>
      </c>
      <c r="K28" s="214">
        <v>0</v>
      </c>
      <c r="L28" s="214">
        <v>0</v>
      </c>
      <c r="M28" s="214">
        <v>0</v>
      </c>
      <c r="N28" s="214">
        <v>0</v>
      </c>
      <c r="O28" s="214">
        <v>0</v>
      </c>
      <c r="P28" s="36"/>
      <c r="Q28" s="10"/>
    </row>
    <row r="29" spans="1:17" ht="36" customHeight="1" x14ac:dyDescent="0.2">
      <c r="A29" s="88"/>
      <c r="B29" s="289"/>
      <c r="C29" s="289"/>
      <c r="D29" s="286"/>
      <c r="E29" s="296"/>
      <c r="F29" s="223" t="s">
        <v>187</v>
      </c>
      <c r="G29" s="216" t="s">
        <v>187</v>
      </c>
      <c r="H29" s="216" t="s">
        <v>187</v>
      </c>
      <c r="I29" s="216" t="s">
        <v>187</v>
      </c>
      <c r="J29" s="216" t="s">
        <v>187</v>
      </c>
      <c r="K29" s="216" t="s">
        <v>187</v>
      </c>
      <c r="L29" s="216" t="s">
        <v>187</v>
      </c>
      <c r="M29" s="216" t="s">
        <v>187</v>
      </c>
      <c r="N29" s="216" t="s">
        <v>187</v>
      </c>
      <c r="O29" s="216" t="s">
        <v>187</v>
      </c>
      <c r="P29" s="36"/>
      <c r="Q29" s="10"/>
    </row>
    <row r="30" spans="1:17" ht="36" customHeight="1" x14ac:dyDescent="0.2">
      <c r="A30" s="88"/>
      <c r="B30" s="289"/>
      <c r="C30" s="289"/>
      <c r="D30" s="286" t="s">
        <v>387</v>
      </c>
      <c r="E30" s="293">
        <v>152.84</v>
      </c>
      <c r="F30" s="225">
        <f t="shared" ref="F30:O30" si="5">F20+F22+F24+F26+F28</f>
        <v>171.68</v>
      </c>
      <c r="G30" s="214">
        <f t="shared" si="5"/>
        <v>157.46</v>
      </c>
      <c r="H30" s="214">
        <f t="shared" si="5"/>
        <v>100.72</v>
      </c>
      <c r="I30" s="214">
        <f t="shared" si="5"/>
        <v>100.51</v>
      </c>
      <c r="J30" s="214">
        <f t="shared" si="5"/>
        <v>0.2</v>
      </c>
      <c r="K30" s="214">
        <f t="shared" si="5"/>
        <v>0.01</v>
      </c>
      <c r="L30" s="214">
        <f t="shared" si="5"/>
        <v>0</v>
      </c>
      <c r="M30" s="214">
        <f t="shared" si="5"/>
        <v>56.74</v>
      </c>
      <c r="N30" s="214">
        <f t="shared" si="5"/>
        <v>56.74</v>
      </c>
      <c r="O30" s="214">
        <f t="shared" si="5"/>
        <v>0</v>
      </c>
      <c r="P30" s="36"/>
      <c r="Q30" s="10"/>
    </row>
    <row r="31" spans="1:17" ht="36" customHeight="1" x14ac:dyDescent="0.2">
      <c r="A31" s="88"/>
      <c r="B31" s="289"/>
      <c r="C31" s="289"/>
      <c r="D31" s="286"/>
      <c r="E31" s="294"/>
      <c r="F31" s="223" t="s">
        <v>187</v>
      </c>
      <c r="G31" s="216" t="s">
        <v>187</v>
      </c>
      <c r="H31" s="216" t="s">
        <v>187</v>
      </c>
      <c r="I31" s="216" t="s">
        <v>187</v>
      </c>
      <c r="J31" s="216" t="s">
        <v>187</v>
      </c>
      <c r="K31" s="216" t="s">
        <v>187</v>
      </c>
      <c r="L31" s="216" t="s">
        <v>187</v>
      </c>
      <c r="M31" s="216" t="s">
        <v>187</v>
      </c>
      <c r="N31" s="216" t="s">
        <v>187</v>
      </c>
      <c r="O31" s="216" t="s">
        <v>187</v>
      </c>
      <c r="P31" s="36"/>
      <c r="Q31" s="10"/>
    </row>
    <row r="32" spans="1:17" ht="36" customHeight="1" x14ac:dyDescent="0.2">
      <c r="A32" s="88"/>
      <c r="B32" s="289"/>
      <c r="C32" s="289" t="s">
        <v>606</v>
      </c>
      <c r="D32" s="286" t="s">
        <v>383</v>
      </c>
      <c r="E32" s="297" t="s">
        <v>313</v>
      </c>
      <c r="F32" s="213">
        <v>9.81</v>
      </c>
      <c r="G32" s="214">
        <v>3.59</v>
      </c>
      <c r="H32" s="214">
        <v>3.59</v>
      </c>
      <c r="I32" s="214">
        <v>3.59</v>
      </c>
      <c r="J32" s="214">
        <v>0</v>
      </c>
      <c r="K32" s="214">
        <v>0</v>
      </c>
      <c r="L32" s="214">
        <v>0</v>
      </c>
      <c r="M32" s="214">
        <v>0</v>
      </c>
      <c r="N32" s="214">
        <v>0</v>
      </c>
      <c r="O32" s="214">
        <v>0</v>
      </c>
      <c r="P32" s="36"/>
      <c r="Q32" s="10"/>
    </row>
    <row r="33" spans="1:17" ht="36" customHeight="1" x14ac:dyDescent="0.2">
      <c r="A33" s="88"/>
      <c r="B33" s="289"/>
      <c r="C33" s="289"/>
      <c r="D33" s="286"/>
      <c r="E33" s="298"/>
      <c r="F33" s="226" t="s">
        <v>187</v>
      </c>
      <c r="G33" s="216" t="s">
        <v>187</v>
      </c>
      <c r="H33" s="216" t="s">
        <v>187</v>
      </c>
      <c r="I33" s="216" t="s">
        <v>187</v>
      </c>
      <c r="J33" s="216" t="s">
        <v>187</v>
      </c>
      <c r="K33" s="216" t="s">
        <v>187</v>
      </c>
      <c r="L33" s="216" t="s">
        <v>187</v>
      </c>
      <c r="M33" s="216" t="s">
        <v>187</v>
      </c>
      <c r="N33" s="216" t="s">
        <v>187</v>
      </c>
      <c r="O33" s="216" t="s">
        <v>187</v>
      </c>
      <c r="P33" s="36"/>
      <c r="Q33" s="10"/>
    </row>
    <row r="34" spans="1:17" ht="36" customHeight="1" x14ac:dyDescent="0.2">
      <c r="A34" s="88"/>
      <c r="B34" s="289"/>
      <c r="C34" s="289"/>
      <c r="D34" s="286" t="s">
        <v>384</v>
      </c>
      <c r="E34" s="297" t="s">
        <v>313</v>
      </c>
      <c r="F34" s="213">
        <v>60</v>
      </c>
      <c r="G34" s="214">
        <f>H34+M34</f>
        <v>69.56</v>
      </c>
      <c r="H34" s="214">
        <v>48.55</v>
      </c>
      <c r="I34" s="214">
        <v>48.55</v>
      </c>
      <c r="J34" s="214">
        <v>0</v>
      </c>
      <c r="K34" s="214">
        <v>0</v>
      </c>
      <c r="L34" s="214">
        <v>0</v>
      </c>
      <c r="M34" s="214">
        <v>21.01</v>
      </c>
      <c r="N34" s="214">
        <v>21.01</v>
      </c>
      <c r="O34" s="214">
        <v>0</v>
      </c>
      <c r="P34" s="36"/>
      <c r="Q34" s="166"/>
    </row>
    <row r="35" spans="1:17" ht="36" customHeight="1" x14ac:dyDescent="0.2">
      <c r="A35" s="88"/>
      <c r="B35" s="289"/>
      <c r="C35" s="289"/>
      <c r="D35" s="286"/>
      <c r="E35" s="298"/>
      <c r="F35" s="223" t="s">
        <v>187</v>
      </c>
      <c r="G35" s="216" t="s">
        <v>187</v>
      </c>
      <c r="H35" s="216" t="s">
        <v>187</v>
      </c>
      <c r="I35" s="216" t="s">
        <v>187</v>
      </c>
      <c r="J35" s="216" t="s">
        <v>187</v>
      </c>
      <c r="K35" s="216" t="s">
        <v>187</v>
      </c>
      <c r="L35" s="216" t="s">
        <v>187</v>
      </c>
      <c r="M35" s="216" t="s">
        <v>187</v>
      </c>
      <c r="N35" s="216" t="s">
        <v>187</v>
      </c>
      <c r="O35" s="216" t="s">
        <v>187</v>
      </c>
      <c r="P35" s="36"/>
      <c r="Q35" s="10"/>
    </row>
    <row r="36" spans="1:17" ht="36" customHeight="1" x14ac:dyDescent="0.2">
      <c r="A36" s="88"/>
      <c r="B36" s="289"/>
      <c r="C36" s="289"/>
      <c r="D36" s="286" t="s">
        <v>387</v>
      </c>
      <c r="E36" s="297" t="s">
        <v>313</v>
      </c>
      <c r="F36" s="213">
        <f>F32+F34</f>
        <v>69.81</v>
      </c>
      <c r="G36" s="227">
        <f>G32+G34</f>
        <v>73.150000000000006</v>
      </c>
      <c r="H36" s="227">
        <f t="shared" ref="H36:O36" si="6">H32+H34</f>
        <v>52.14</v>
      </c>
      <c r="I36" s="227">
        <f t="shared" si="6"/>
        <v>52.14</v>
      </c>
      <c r="J36" s="227">
        <f t="shared" si="6"/>
        <v>0</v>
      </c>
      <c r="K36" s="227">
        <f t="shared" si="6"/>
        <v>0</v>
      </c>
      <c r="L36" s="227">
        <f t="shared" si="6"/>
        <v>0</v>
      </c>
      <c r="M36" s="227">
        <f t="shared" si="6"/>
        <v>21.01</v>
      </c>
      <c r="N36" s="227">
        <f t="shared" si="6"/>
        <v>21.01</v>
      </c>
      <c r="O36" s="227">
        <f t="shared" si="6"/>
        <v>0</v>
      </c>
      <c r="P36" s="36"/>
      <c r="Q36" s="10"/>
    </row>
    <row r="37" spans="1:17" ht="36" customHeight="1" x14ac:dyDescent="0.2">
      <c r="A37" s="88"/>
      <c r="B37" s="289"/>
      <c r="C37" s="289"/>
      <c r="D37" s="286"/>
      <c r="E37" s="298"/>
      <c r="F37" s="228" t="s">
        <v>187</v>
      </c>
      <c r="G37" s="216" t="s">
        <v>187</v>
      </c>
      <c r="H37" s="216" t="s">
        <v>187</v>
      </c>
      <c r="I37" s="216" t="s">
        <v>187</v>
      </c>
      <c r="J37" s="216" t="s">
        <v>187</v>
      </c>
      <c r="K37" s="216" t="s">
        <v>187</v>
      </c>
      <c r="L37" s="216" t="s">
        <v>187</v>
      </c>
      <c r="M37" s="216" t="s">
        <v>187</v>
      </c>
      <c r="N37" s="216" t="s">
        <v>187</v>
      </c>
      <c r="O37" s="216" t="s">
        <v>187</v>
      </c>
      <c r="P37" s="36"/>
      <c r="Q37" s="10"/>
    </row>
    <row r="38" spans="1:17" ht="36" customHeight="1" x14ac:dyDescent="0.2">
      <c r="A38" s="88"/>
      <c r="B38" s="289"/>
      <c r="C38" s="286" t="s">
        <v>26</v>
      </c>
      <c r="D38" s="286"/>
      <c r="E38" s="299">
        <v>152.84</v>
      </c>
      <c r="F38" s="213">
        <f>F30+F36</f>
        <v>241.49</v>
      </c>
      <c r="G38" s="227">
        <f>G30+G36</f>
        <v>230.61</v>
      </c>
      <c r="H38" s="227">
        <f t="shared" ref="H38:O38" si="7">H30+H36</f>
        <v>152.86000000000001</v>
      </c>
      <c r="I38" s="227">
        <f t="shared" si="7"/>
        <v>152.65</v>
      </c>
      <c r="J38" s="227">
        <f t="shared" si="7"/>
        <v>0.2</v>
      </c>
      <c r="K38" s="227">
        <f t="shared" si="7"/>
        <v>0.01</v>
      </c>
      <c r="L38" s="227">
        <f t="shared" si="7"/>
        <v>0</v>
      </c>
      <c r="M38" s="227">
        <f t="shared" si="7"/>
        <v>77.75</v>
      </c>
      <c r="N38" s="227">
        <f t="shared" si="7"/>
        <v>77.75</v>
      </c>
      <c r="O38" s="227">
        <f t="shared" si="7"/>
        <v>0</v>
      </c>
      <c r="P38" s="36"/>
      <c r="Q38" s="10"/>
    </row>
    <row r="39" spans="1:17" ht="36" customHeight="1" x14ac:dyDescent="0.2">
      <c r="A39" s="88"/>
      <c r="B39" s="289"/>
      <c r="C39" s="286"/>
      <c r="D39" s="286"/>
      <c r="E39" s="300"/>
      <c r="F39" s="228" t="s">
        <v>187</v>
      </c>
      <c r="G39" s="216" t="s">
        <v>187</v>
      </c>
      <c r="H39" s="216" t="s">
        <v>187</v>
      </c>
      <c r="I39" s="216" t="s">
        <v>187</v>
      </c>
      <c r="J39" s="216" t="s">
        <v>187</v>
      </c>
      <c r="K39" s="216" t="s">
        <v>187</v>
      </c>
      <c r="L39" s="216" t="s">
        <v>187</v>
      </c>
      <c r="M39" s="216" t="s">
        <v>187</v>
      </c>
      <c r="N39" s="216" t="s">
        <v>187</v>
      </c>
      <c r="O39" s="216" t="s">
        <v>187</v>
      </c>
      <c r="P39" s="36"/>
      <c r="Q39" s="10"/>
    </row>
    <row r="40" spans="1:17" ht="36" customHeight="1" x14ac:dyDescent="0.2">
      <c r="A40" s="88"/>
      <c r="B40" s="286" t="s">
        <v>108</v>
      </c>
      <c r="C40" s="286"/>
      <c r="D40" s="286"/>
      <c r="E40" s="299">
        <f>E18+E38</f>
        <v>805.47</v>
      </c>
      <c r="F40" s="213">
        <f>F18+F38</f>
        <v>588</v>
      </c>
      <c r="G40" s="227">
        <f t="shared" ref="G40:O40" si="8">G16+G38</f>
        <v>538.1</v>
      </c>
      <c r="H40" s="227">
        <f t="shared" si="8"/>
        <v>281.01</v>
      </c>
      <c r="I40" s="227">
        <f t="shared" si="8"/>
        <v>280.77999999999997</v>
      </c>
      <c r="J40" s="227">
        <f t="shared" si="8"/>
        <v>0.22</v>
      </c>
      <c r="K40" s="227">
        <f t="shared" si="8"/>
        <v>0.01</v>
      </c>
      <c r="L40" s="227">
        <f t="shared" si="8"/>
        <v>0</v>
      </c>
      <c r="M40" s="227">
        <f t="shared" si="8"/>
        <v>85.19</v>
      </c>
      <c r="N40" s="229">
        <f t="shared" si="8"/>
        <v>85.19</v>
      </c>
      <c r="O40" s="227">
        <f t="shared" si="8"/>
        <v>0</v>
      </c>
      <c r="P40" s="167"/>
      <c r="Q40" s="10"/>
    </row>
    <row r="41" spans="1:17" ht="36" customHeight="1" thickBot="1" x14ac:dyDescent="0.25">
      <c r="A41" s="88"/>
      <c r="B41" s="286"/>
      <c r="C41" s="286"/>
      <c r="D41" s="286"/>
      <c r="E41" s="301"/>
      <c r="F41" s="230">
        <f>F19</f>
        <v>316.5</v>
      </c>
      <c r="G41" s="230">
        <f t="shared" ref="G41:O41" si="9">G19</f>
        <v>307.49</v>
      </c>
      <c r="H41" s="230">
        <f t="shared" si="9"/>
        <v>33.61</v>
      </c>
      <c r="I41" s="230">
        <f t="shared" si="9"/>
        <v>33.61</v>
      </c>
      <c r="J41" s="230">
        <f t="shared" si="9"/>
        <v>0</v>
      </c>
      <c r="K41" s="230">
        <f t="shared" si="9"/>
        <v>0</v>
      </c>
      <c r="L41" s="230">
        <f t="shared" si="9"/>
        <v>0</v>
      </c>
      <c r="M41" s="230">
        <f t="shared" si="9"/>
        <v>101.98</v>
      </c>
      <c r="N41" s="230">
        <f t="shared" si="9"/>
        <v>101.98</v>
      </c>
      <c r="O41" s="230">
        <f t="shared" si="9"/>
        <v>0</v>
      </c>
      <c r="P41" s="36"/>
      <c r="Q41" s="10"/>
    </row>
    <row r="42" spans="1:17" ht="36" customHeight="1" x14ac:dyDescent="0.2">
      <c r="A42" s="88"/>
      <c r="B42" s="83" t="s">
        <v>678</v>
      </c>
      <c r="C42" s="83"/>
      <c r="D42" s="83"/>
      <c r="E42" s="83"/>
      <c r="G42" s="83"/>
      <c r="H42" s="83"/>
      <c r="I42" s="83"/>
      <c r="J42" s="83"/>
      <c r="K42" s="83"/>
      <c r="L42" s="83"/>
      <c r="M42" s="83"/>
      <c r="N42" s="36"/>
      <c r="O42" s="10"/>
    </row>
    <row r="43" spans="1:17" ht="36" customHeight="1" x14ac:dyDescent="0.2">
      <c r="A43" s="88"/>
      <c r="B43" s="83" t="s">
        <v>600</v>
      </c>
      <c r="C43" s="83"/>
      <c r="D43" s="83"/>
      <c r="E43" s="83"/>
      <c r="G43" s="83"/>
      <c r="H43" s="83"/>
      <c r="I43" s="83"/>
      <c r="J43" s="83"/>
      <c r="K43" s="83"/>
      <c r="L43" s="83"/>
      <c r="M43" s="83"/>
      <c r="N43" s="36"/>
      <c r="O43" s="10"/>
    </row>
    <row r="44" spans="1:17" ht="25.8" x14ac:dyDescent="0.2">
      <c r="A44" s="88"/>
      <c r="B44" s="282" t="s">
        <v>608</v>
      </c>
      <c r="C44" s="282"/>
      <c r="D44" s="282"/>
      <c r="E44" s="282"/>
      <c r="F44" s="282"/>
      <c r="G44" s="282"/>
      <c r="H44" s="282"/>
      <c r="I44" s="282"/>
      <c r="J44" s="282"/>
      <c r="K44" s="282"/>
      <c r="L44" s="282"/>
      <c r="M44" s="282"/>
      <c r="N44" s="282"/>
      <c r="O44" s="282"/>
    </row>
    <row r="45" spans="1:17" ht="33" customHeight="1" x14ac:dyDescent="0.2">
      <c r="A45" s="88"/>
      <c r="B45" s="282" t="s">
        <v>668</v>
      </c>
      <c r="C45" s="282"/>
      <c r="D45" s="282"/>
      <c r="E45" s="282"/>
      <c r="F45" s="282"/>
      <c r="G45" s="282"/>
      <c r="H45" s="282"/>
      <c r="I45" s="282"/>
      <c r="J45" s="282"/>
      <c r="K45" s="282"/>
      <c r="L45" s="282"/>
      <c r="M45" s="282"/>
      <c r="N45" s="282"/>
      <c r="O45" s="282"/>
    </row>
    <row r="46" spans="1:17" ht="40.950000000000003" customHeight="1" x14ac:dyDescent="0.2">
      <c r="A46" s="88"/>
      <c r="B46" s="282"/>
      <c r="C46" s="282"/>
      <c r="D46" s="282"/>
      <c r="E46" s="282"/>
      <c r="F46" s="282"/>
      <c r="G46" s="282"/>
      <c r="H46" s="282"/>
      <c r="I46" s="282"/>
      <c r="J46" s="282"/>
      <c r="K46" s="282"/>
      <c r="L46" s="282"/>
      <c r="M46" s="282"/>
      <c r="N46" s="282"/>
      <c r="O46" s="282"/>
    </row>
    <row r="47" spans="1:17" ht="35.25" customHeight="1" x14ac:dyDescent="0.2">
      <c r="A47" s="88"/>
      <c r="B47" s="83" t="s">
        <v>669</v>
      </c>
      <c r="C47" s="83"/>
      <c r="D47" s="83"/>
      <c r="E47" s="83"/>
      <c r="F47" s="83"/>
      <c r="G47" s="83"/>
      <c r="H47" s="83"/>
      <c r="I47" s="83"/>
      <c r="J47" s="83"/>
      <c r="K47" s="83"/>
      <c r="L47" s="83"/>
      <c r="M47" s="83"/>
      <c r="N47" s="88"/>
    </row>
    <row r="48" spans="1:17" ht="35.25" customHeight="1" x14ac:dyDescent="0.2">
      <c r="A48" s="88"/>
      <c r="B48" s="282" t="s">
        <v>462</v>
      </c>
      <c r="C48" s="282"/>
      <c r="D48" s="282"/>
      <c r="E48" s="282"/>
      <c r="F48" s="282"/>
      <c r="G48" s="282"/>
      <c r="H48" s="282"/>
      <c r="I48" s="282"/>
      <c r="J48" s="282"/>
      <c r="K48" s="282"/>
      <c r="L48" s="282"/>
      <c r="M48" s="282"/>
      <c r="N48" s="88"/>
    </row>
    <row r="49" spans="1:14" x14ac:dyDescent="0.2">
      <c r="A49" s="88"/>
      <c r="B49" s="282"/>
      <c r="C49" s="282"/>
      <c r="D49" s="282"/>
      <c r="E49" s="282"/>
      <c r="F49" s="282"/>
      <c r="G49" s="282"/>
      <c r="H49" s="282"/>
      <c r="I49" s="282"/>
      <c r="J49" s="282"/>
      <c r="K49" s="282"/>
      <c r="L49" s="282"/>
      <c r="M49" s="282"/>
      <c r="N49" s="88"/>
    </row>
  </sheetData>
  <mergeCells count="59">
    <mergeCell ref="B6:B19"/>
    <mergeCell ref="C18:D19"/>
    <mergeCell ref="E18:E19"/>
    <mergeCell ref="C6:C11"/>
    <mergeCell ref="D6:D7"/>
    <mergeCell ref="E6:E7"/>
    <mergeCell ref="D8:D9"/>
    <mergeCell ref="E8:E9"/>
    <mergeCell ref="D10:D11"/>
    <mergeCell ref="E10:E11"/>
    <mergeCell ref="C12:C17"/>
    <mergeCell ref="D12:D13"/>
    <mergeCell ref="D14:D15"/>
    <mergeCell ref="D16:D17"/>
    <mergeCell ref="B45:O46"/>
    <mergeCell ref="B44:O44"/>
    <mergeCell ref="E12:E13"/>
    <mergeCell ref="E14:E15"/>
    <mergeCell ref="E16:E17"/>
    <mergeCell ref="E20:E21"/>
    <mergeCell ref="E22:E23"/>
    <mergeCell ref="E24:E25"/>
    <mergeCell ref="E26:E27"/>
    <mergeCell ref="E28:E29"/>
    <mergeCell ref="E30:E31"/>
    <mergeCell ref="E32:E33"/>
    <mergeCell ref="E34:E35"/>
    <mergeCell ref="E36:E37"/>
    <mergeCell ref="E38:E39"/>
    <mergeCell ref="E40:E41"/>
    <mergeCell ref="B3:D5"/>
    <mergeCell ref="H4:H5"/>
    <mergeCell ref="M4:M5"/>
    <mergeCell ref="K4:K5"/>
    <mergeCell ref="E3:E4"/>
    <mergeCell ref="F3:F4"/>
    <mergeCell ref="G3:G4"/>
    <mergeCell ref="D24:D25"/>
    <mergeCell ref="D30:D31"/>
    <mergeCell ref="C32:C37"/>
    <mergeCell ref="D32:D33"/>
    <mergeCell ref="D34:D35"/>
    <mergeCell ref="D36:D37"/>
    <mergeCell ref="B48:M49"/>
    <mergeCell ref="H3:L3"/>
    <mergeCell ref="M3:O3"/>
    <mergeCell ref="C38:D39"/>
    <mergeCell ref="B40:D41"/>
    <mergeCell ref="I4:I5"/>
    <mergeCell ref="J4:J5"/>
    <mergeCell ref="N4:N5"/>
    <mergeCell ref="O4:O5"/>
    <mergeCell ref="L4:L5"/>
    <mergeCell ref="D26:D27"/>
    <mergeCell ref="D28:D29"/>
    <mergeCell ref="B20:B39"/>
    <mergeCell ref="C20:C31"/>
    <mergeCell ref="D20:D21"/>
    <mergeCell ref="D22:D23"/>
  </mergeCells>
  <phoneticPr fontId="1"/>
  <printOptions horizontalCentered="1"/>
  <pageMargins left="1.1023622047244095" right="0.70866141732283472" top="0.61" bottom="0.44" header="0.31496062992125984" footer="0.31496062992125984"/>
  <pageSetup paperSize="9" scale="3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P22"/>
  <sheetViews>
    <sheetView showGridLines="0" zoomScale="40" zoomScaleNormal="40" workbookViewId="0">
      <selection activeCell="I13" sqref="I13"/>
    </sheetView>
  </sheetViews>
  <sheetFormatPr defaultColWidth="9" defaultRowHeight="14.4" x14ac:dyDescent="0.2"/>
  <cols>
    <col min="1" max="1" width="2" style="10" customWidth="1"/>
    <col min="2" max="2" width="12.59765625" style="13" customWidth="1"/>
    <col min="3" max="13" width="30.59765625" style="25" customWidth="1"/>
    <col min="14" max="14" width="3.5" style="10" customWidth="1"/>
    <col min="15" max="16384" width="9" style="10"/>
  </cols>
  <sheetData>
    <row r="1" spans="1:16" x14ac:dyDescent="0.2">
      <c r="A1" s="36"/>
      <c r="B1" s="129"/>
      <c r="C1" s="95"/>
      <c r="D1" s="95"/>
      <c r="E1" s="95"/>
      <c r="F1" s="95"/>
      <c r="G1" s="95"/>
      <c r="H1" s="95"/>
      <c r="I1" s="95"/>
      <c r="J1" s="95"/>
      <c r="K1" s="95"/>
      <c r="L1" s="95"/>
      <c r="M1" s="95"/>
      <c r="N1" s="36"/>
    </row>
    <row r="2" spans="1:16" ht="50.1" customHeight="1" x14ac:dyDescent="0.2">
      <c r="A2" s="36"/>
      <c r="B2" s="108" t="s">
        <v>676</v>
      </c>
      <c r="C2" s="97"/>
      <c r="D2" s="97"/>
      <c r="E2" s="97"/>
      <c r="F2" s="97"/>
      <c r="G2" s="97"/>
      <c r="H2" s="97"/>
      <c r="I2" s="97"/>
      <c r="J2" s="97"/>
      <c r="K2" s="97"/>
      <c r="L2" s="97"/>
      <c r="M2" s="98" t="s">
        <v>255</v>
      </c>
      <c r="N2" s="36"/>
    </row>
    <row r="3" spans="1:16" ht="50.1" customHeight="1" x14ac:dyDescent="0.2">
      <c r="A3" s="36"/>
      <c r="B3" s="495" t="s">
        <v>62</v>
      </c>
      <c r="C3" s="212" t="s">
        <v>150</v>
      </c>
      <c r="D3" s="212" t="s">
        <v>85</v>
      </c>
      <c r="E3" s="212" t="s">
        <v>254</v>
      </c>
      <c r="F3" s="212" t="s">
        <v>253</v>
      </c>
      <c r="G3" s="212" t="s">
        <v>80</v>
      </c>
      <c r="H3" s="212" t="s">
        <v>75</v>
      </c>
      <c r="I3" s="212" t="s">
        <v>66</v>
      </c>
      <c r="J3" s="212" t="s">
        <v>74</v>
      </c>
      <c r="K3" s="212" t="s">
        <v>252</v>
      </c>
      <c r="L3" s="212" t="s">
        <v>79</v>
      </c>
      <c r="M3" s="212" t="s">
        <v>86</v>
      </c>
      <c r="N3" s="36"/>
    </row>
    <row r="4" spans="1:16" ht="50.1" customHeight="1" x14ac:dyDescent="0.2">
      <c r="A4" s="36"/>
      <c r="B4" s="495"/>
      <c r="C4" s="173" t="s">
        <v>242</v>
      </c>
      <c r="D4" s="173" t="s">
        <v>239</v>
      </c>
      <c r="E4" s="173" t="s">
        <v>236</v>
      </c>
      <c r="F4" s="173" t="s">
        <v>233</v>
      </c>
      <c r="G4" s="173" t="s">
        <v>230</v>
      </c>
      <c r="H4" s="173" t="s">
        <v>227</v>
      </c>
      <c r="I4" s="173" t="s">
        <v>225</v>
      </c>
      <c r="J4" s="173" t="s">
        <v>223</v>
      </c>
      <c r="K4" s="173" t="s">
        <v>221</v>
      </c>
      <c r="L4" s="173" t="s">
        <v>217</v>
      </c>
      <c r="M4" s="173" t="s">
        <v>214</v>
      </c>
      <c r="N4" s="36"/>
    </row>
    <row r="5" spans="1:16" ht="50.1" customHeight="1" x14ac:dyDescent="0.2">
      <c r="A5" s="36"/>
      <c r="B5" s="139" t="s">
        <v>286</v>
      </c>
      <c r="C5" s="144">
        <v>0.17</v>
      </c>
      <c r="D5" s="144">
        <v>1.85</v>
      </c>
      <c r="E5" s="144">
        <v>0.41</v>
      </c>
      <c r="F5" s="144">
        <v>0.96</v>
      </c>
      <c r="G5" s="144">
        <v>0.74</v>
      </c>
      <c r="H5" s="144">
        <v>2.48</v>
      </c>
      <c r="I5" s="144">
        <v>5.27</v>
      </c>
      <c r="J5" s="144">
        <v>7</v>
      </c>
      <c r="K5" s="144" t="s">
        <v>644</v>
      </c>
      <c r="L5" s="144">
        <v>25.15</v>
      </c>
      <c r="M5" s="144">
        <v>11.85</v>
      </c>
      <c r="N5" s="36"/>
    </row>
    <row r="6" spans="1:16" ht="50.1" customHeight="1" x14ac:dyDescent="0.2">
      <c r="A6" s="36"/>
      <c r="B6" s="139" t="s">
        <v>285</v>
      </c>
      <c r="C6" s="144">
        <v>0.14000000000000001</v>
      </c>
      <c r="D6" s="144">
        <v>1.8</v>
      </c>
      <c r="E6" s="144">
        <v>0.36</v>
      </c>
      <c r="F6" s="144">
        <v>0.93</v>
      </c>
      <c r="G6" s="144">
        <v>0.71</v>
      </c>
      <c r="H6" s="144">
        <v>2.41</v>
      </c>
      <c r="I6" s="144">
        <v>5.55</v>
      </c>
      <c r="J6" s="144">
        <v>6.9</v>
      </c>
      <c r="K6" s="144">
        <v>13.94</v>
      </c>
      <c r="L6" s="144">
        <v>25.36</v>
      </c>
      <c r="M6" s="144">
        <v>11.9</v>
      </c>
      <c r="N6" s="36"/>
    </row>
    <row r="7" spans="1:16" ht="50.1" customHeight="1" x14ac:dyDescent="0.2">
      <c r="A7" s="36"/>
      <c r="B7" s="139" t="s">
        <v>43</v>
      </c>
      <c r="C7" s="144">
        <v>0.11</v>
      </c>
      <c r="D7" s="144">
        <v>1.77</v>
      </c>
      <c r="E7" s="144">
        <v>0.37</v>
      </c>
      <c r="F7" s="144">
        <v>0.92</v>
      </c>
      <c r="G7" s="144">
        <v>0.68</v>
      </c>
      <c r="H7" s="144">
        <v>2.35</v>
      </c>
      <c r="I7" s="144">
        <v>5.78</v>
      </c>
      <c r="J7" s="144">
        <v>6.92</v>
      </c>
      <c r="K7" s="144">
        <v>14</v>
      </c>
      <c r="L7" s="144">
        <v>25.49</v>
      </c>
      <c r="M7" s="144">
        <v>11.93</v>
      </c>
      <c r="N7" s="36"/>
      <c r="P7" s="105" t="s">
        <v>523</v>
      </c>
    </row>
    <row r="8" spans="1:16" ht="50.1" customHeight="1" x14ac:dyDescent="0.2">
      <c r="A8" s="36"/>
      <c r="B8" s="139" t="s">
        <v>42</v>
      </c>
      <c r="C8" s="144">
        <v>0.13</v>
      </c>
      <c r="D8" s="144">
        <v>1.82</v>
      </c>
      <c r="E8" s="144">
        <v>0.4</v>
      </c>
      <c r="F8" s="144">
        <v>0.95</v>
      </c>
      <c r="G8" s="144">
        <v>0.71</v>
      </c>
      <c r="H8" s="144">
        <v>2.48</v>
      </c>
      <c r="I8" s="144">
        <v>4.58</v>
      </c>
      <c r="J8" s="144" t="s">
        <v>643</v>
      </c>
      <c r="K8" s="144">
        <v>14.11</v>
      </c>
      <c r="L8" s="144">
        <v>25.4</v>
      </c>
      <c r="M8" s="144">
        <v>12.01</v>
      </c>
      <c r="N8" s="36"/>
    </row>
    <row r="9" spans="1:16" ht="50.1" customHeight="1" x14ac:dyDescent="0.2">
      <c r="A9" s="36"/>
      <c r="B9" s="139" t="s">
        <v>41</v>
      </c>
      <c r="C9" s="144">
        <v>0.15</v>
      </c>
      <c r="D9" s="144">
        <v>1.87</v>
      </c>
      <c r="E9" s="144">
        <v>0.41</v>
      </c>
      <c r="F9" s="144">
        <v>0.97</v>
      </c>
      <c r="G9" s="144">
        <v>0.74</v>
      </c>
      <c r="H9" s="144">
        <v>2.52</v>
      </c>
      <c r="I9" s="144">
        <v>4.45</v>
      </c>
      <c r="J9" s="144">
        <v>7.28</v>
      </c>
      <c r="K9" s="144" t="s">
        <v>644</v>
      </c>
      <c r="L9" s="144">
        <v>25.27</v>
      </c>
      <c r="M9" s="144">
        <v>12.06</v>
      </c>
      <c r="N9" s="36"/>
    </row>
    <row r="10" spans="1:16" ht="50.1" customHeight="1" x14ac:dyDescent="0.2">
      <c r="A10" s="36"/>
      <c r="B10" s="139" t="s">
        <v>40</v>
      </c>
      <c r="C10" s="144">
        <v>0.21</v>
      </c>
      <c r="D10" s="144">
        <v>1.97</v>
      </c>
      <c r="E10" s="144">
        <v>0.49</v>
      </c>
      <c r="F10" s="144">
        <v>1.02</v>
      </c>
      <c r="G10" s="144">
        <v>0.78</v>
      </c>
      <c r="H10" s="144">
        <v>2.67</v>
      </c>
      <c r="I10" s="144">
        <v>5.51</v>
      </c>
      <c r="J10" s="144">
        <v>7.82</v>
      </c>
      <c r="K10" s="144" t="s">
        <v>644</v>
      </c>
      <c r="L10" s="144">
        <v>25.2</v>
      </c>
      <c r="M10" s="144">
        <v>11.81</v>
      </c>
      <c r="N10" s="36"/>
    </row>
    <row r="11" spans="1:16" ht="50.1" customHeight="1" x14ac:dyDescent="0.2">
      <c r="A11" s="36"/>
      <c r="B11" s="139" t="s">
        <v>39</v>
      </c>
      <c r="C11" s="144">
        <v>0</v>
      </c>
      <c r="D11" s="144">
        <v>1.95</v>
      </c>
      <c r="E11" s="144">
        <v>0.49</v>
      </c>
      <c r="F11" s="144">
        <v>1.02</v>
      </c>
      <c r="G11" s="144">
        <v>0.79</v>
      </c>
      <c r="H11" s="144">
        <v>2.62</v>
      </c>
      <c r="I11" s="144">
        <v>5.09</v>
      </c>
      <c r="J11" s="144">
        <v>7.42</v>
      </c>
      <c r="K11" s="144" t="s">
        <v>644</v>
      </c>
      <c r="L11" s="144">
        <v>24.58</v>
      </c>
      <c r="M11" s="144">
        <v>11.38</v>
      </c>
      <c r="N11" s="36"/>
    </row>
    <row r="12" spans="1:16" ht="50.1" customHeight="1" x14ac:dyDescent="0.2">
      <c r="A12" s="36"/>
      <c r="B12" s="139" t="s">
        <v>38</v>
      </c>
      <c r="C12" s="144">
        <v>0</v>
      </c>
      <c r="D12" s="144">
        <v>1.91</v>
      </c>
      <c r="E12" s="144">
        <v>0.49</v>
      </c>
      <c r="F12" s="144">
        <v>1.03</v>
      </c>
      <c r="G12" s="144">
        <v>0.8</v>
      </c>
      <c r="H12" s="144">
        <v>2.46</v>
      </c>
      <c r="I12" s="144">
        <v>4.42</v>
      </c>
      <c r="J12" s="144">
        <v>7.21</v>
      </c>
      <c r="K12" s="144" t="s">
        <v>644</v>
      </c>
      <c r="L12" s="144">
        <v>23.63</v>
      </c>
      <c r="M12" s="144">
        <v>10.92</v>
      </c>
      <c r="N12" s="36"/>
    </row>
    <row r="13" spans="1:16" ht="50.1" customHeight="1" x14ac:dyDescent="0.2">
      <c r="A13" s="36"/>
      <c r="B13" s="139" t="s">
        <v>37</v>
      </c>
      <c r="C13" s="144">
        <v>0.24</v>
      </c>
      <c r="D13" s="144">
        <v>1.89</v>
      </c>
      <c r="E13" s="144">
        <v>0.47</v>
      </c>
      <c r="F13" s="144">
        <v>1.02</v>
      </c>
      <c r="G13" s="144">
        <v>0.81</v>
      </c>
      <c r="H13" s="144">
        <v>2.4500000000000002</v>
      </c>
      <c r="I13" s="144">
        <v>5.76</v>
      </c>
      <c r="J13" s="144">
        <v>7.37</v>
      </c>
      <c r="K13" s="144">
        <v>14.37</v>
      </c>
      <c r="L13" s="144">
        <v>23.56</v>
      </c>
      <c r="M13" s="144">
        <v>10.81</v>
      </c>
      <c r="N13" s="36"/>
    </row>
    <row r="14" spans="1:16" ht="50.1" customHeight="1" x14ac:dyDescent="0.2">
      <c r="A14" s="36"/>
      <c r="B14" s="139" t="s">
        <v>36</v>
      </c>
      <c r="C14" s="144">
        <v>0.2</v>
      </c>
      <c r="D14" s="144">
        <v>1.86</v>
      </c>
      <c r="E14" s="144">
        <v>0.49</v>
      </c>
      <c r="F14" s="144">
        <v>1.04</v>
      </c>
      <c r="G14" s="144">
        <v>0.8</v>
      </c>
      <c r="H14" s="144">
        <v>2.56</v>
      </c>
      <c r="I14" s="144">
        <v>6.79</v>
      </c>
      <c r="J14" s="144">
        <v>7.45</v>
      </c>
      <c r="K14" s="144">
        <v>14.22</v>
      </c>
      <c r="L14" s="144">
        <v>23.8</v>
      </c>
      <c r="M14" s="144">
        <v>11.01</v>
      </c>
      <c r="N14" s="36"/>
    </row>
    <row r="15" spans="1:16" ht="50.1" customHeight="1" x14ac:dyDescent="0.2">
      <c r="A15" s="36"/>
      <c r="B15" s="139" t="s">
        <v>35</v>
      </c>
      <c r="C15" s="144">
        <v>0.17</v>
      </c>
      <c r="D15" s="144">
        <v>1.86</v>
      </c>
      <c r="E15" s="144">
        <v>0.51</v>
      </c>
      <c r="F15" s="144">
        <v>1.02</v>
      </c>
      <c r="G15" s="144">
        <v>0.77</v>
      </c>
      <c r="H15" s="144">
        <v>2.5</v>
      </c>
      <c r="I15" s="144">
        <v>6.57</v>
      </c>
      <c r="J15" s="144">
        <v>7.24</v>
      </c>
      <c r="K15" s="144">
        <v>14.03</v>
      </c>
      <c r="L15" s="144">
        <v>24.18</v>
      </c>
      <c r="M15" s="144">
        <v>11.22</v>
      </c>
      <c r="N15" s="36"/>
    </row>
    <row r="16" spans="1:16" ht="50.1" customHeight="1" x14ac:dyDescent="0.2">
      <c r="A16" s="36"/>
      <c r="B16" s="139" t="s">
        <v>34</v>
      </c>
      <c r="C16" s="144">
        <v>0.15</v>
      </c>
      <c r="D16" s="144">
        <v>1.82</v>
      </c>
      <c r="E16" s="144">
        <v>0.49</v>
      </c>
      <c r="F16" s="144">
        <v>0.99</v>
      </c>
      <c r="G16" s="144">
        <v>0.74</v>
      </c>
      <c r="H16" s="144">
        <v>2.4300000000000002</v>
      </c>
      <c r="I16" s="144">
        <v>6.69</v>
      </c>
      <c r="J16" s="144">
        <v>7.07</v>
      </c>
      <c r="K16" s="144">
        <v>13.93</v>
      </c>
      <c r="L16" s="144">
        <v>24.44</v>
      </c>
      <c r="M16" s="144">
        <v>11.39</v>
      </c>
      <c r="N16" s="36"/>
    </row>
    <row r="17" spans="1:14" ht="50.1" customHeight="1" x14ac:dyDescent="0.2">
      <c r="A17" s="36"/>
      <c r="B17" s="174" t="s">
        <v>284</v>
      </c>
      <c r="C17" s="144">
        <v>0.17</v>
      </c>
      <c r="D17" s="144">
        <v>1.86</v>
      </c>
      <c r="E17" s="144">
        <v>0.45</v>
      </c>
      <c r="F17" s="144">
        <v>0.99</v>
      </c>
      <c r="G17" s="144">
        <v>0.76</v>
      </c>
      <c r="H17" s="144">
        <v>2.5</v>
      </c>
      <c r="I17" s="144">
        <v>5.54</v>
      </c>
      <c r="J17" s="144">
        <v>7.24</v>
      </c>
      <c r="K17" s="144">
        <v>14.09</v>
      </c>
      <c r="L17" s="144">
        <v>24.67</v>
      </c>
      <c r="M17" s="144">
        <v>11.53</v>
      </c>
      <c r="N17" s="36"/>
    </row>
    <row r="18" spans="1:14" ht="40.5" customHeight="1" x14ac:dyDescent="0.2">
      <c r="A18" s="36"/>
      <c r="B18" s="172" t="s">
        <v>642</v>
      </c>
      <c r="C18" s="146"/>
      <c r="D18" s="146"/>
      <c r="E18" s="146"/>
      <c r="F18" s="146"/>
      <c r="G18" s="146"/>
      <c r="H18" s="146"/>
      <c r="I18" s="146"/>
      <c r="J18" s="146"/>
      <c r="K18" s="146"/>
      <c r="L18" s="146"/>
      <c r="M18" s="146"/>
      <c r="N18" s="36"/>
    </row>
    <row r="19" spans="1:14" ht="40.5" customHeight="1" x14ac:dyDescent="0.2">
      <c r="A19" s="36"/>
      <c r="B19" s="172"/>
      <c r="C19" s="146"/>
      <c r="D19" s="146"/>
      <c r="E19" s="146"/>
      <c r="F19" s="146"/>
      <c r="G19" s="146"/>
      <c r="H19" s="146"/>
      <c r="I19" s="146"/>
      <c r="J19" s="146"/>
      <c r="K19" s="146"/>
      <c r="L19" s="146"/>
      <c r="M19" s="146"/>
      <c r="N19" s="91"/>
    </row>
    <row r="20" spans="1:14" ht="40.5" customHeight="1" x14ac:dyDescent="0.2">
      <c r="A20" s="36"/>
      <c r="B20" s="172"/>
      <c r="C20" s="146"/>
      <c r="D20" s="146"/>
      <c r="E20" s="146"/>
      <c r="F20" s="146"/>
      <c r="G20" s="146"/>
      <c r="H20" s="146"/>
      <c r="I20" s="146"/>
      <c r="J20" s="146"/>
      <c r="K20" s="146"/>
      <c r="L20" s="146"/>
      <c r="M20" s="146"/>
      <c r="N20" s="91"/>
    </row>
    <row r="21" spans="1:14" ht="8.25" customHeight="1" x14ac:dyDescent="0.2">
      <c r="A21" s="36"/>
      <c r="B21" s="94"/>
      <c r="C21" s="95"/>
      <c r="D21" s="95"/>
      <c r="E21" s="95"/>
      <c r="F21" s="95"/>
      <c r="G21" s="95"/>
      <c r="H21" s="95"/>
      <c r="I21" s="95"/>
      <c r="J21" s="95"/>
      <c r="K21" s="95"/>
      <c r="L21" s="95"/>
      <c r="M21" s="95"/>
      <c r="N21" s="91"/>
    </row>
    <row r="22" spans="1:14" ht="8.25" customHeight="1" x14ac:dyDescent="0.2">
      <c r="A22" s="36"/>
      <c r="B22" s="94"/>
      <c r="C22" s="95"/>
      <c r="D22" s="95"/>
      <c r="E22" s="95"/>
      <c r="F22" s="95"/>
      <c r="G22" s="95"/>
      <c r="H22" s="95"/>
      <c r="I22" s="95"/>
      <c r="J22" s="95"/>
      <c r="K22" s="95"/>
      <c r="L22" s="95"/>
      <c r="M22" s="95"/>
      <c r="N22" s="91"/>
    </row>
  </sheetData>
  <mergeCells count="1">
    <mergeCell ref="B3:B4"/>
  </mergeCells>
  <phoneticPr fontId="1"/>
  <pageMargins left="1.4960629921259843" right="0.51181102362204722" top="1.7322834645669292" bottom="0.35433070866141736" header="0.31496062992125984" footer="0.31496062992125984"/>
  <pageSetup paperSize="8" scale="4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20"/>
  <sheetViews>
    <sheetView showGridLines="0" zoomScale="55" zoomScaleNormal="55" workbookViewId="0">
      <selection activeCell="L10" sqref="L10"/>
    </sheetView>
  </sheetViews>
  <sheetFormatPr defaultColWidth="9" defaultRowHeight="14.4" x14ac:dyDescent="0.2"/>
  <cols>
    <col min="1" max="1" width="2" style="10" customWidth="1"/>
    <col min="2" max="2" width="12.59765625" style="13" customWidth="1"/>
    <col min="3" max="10" width="30.59765625" style="25" customWidth="1"/>
    <col min="11" max="11" width="3.69921875" style="25" customWidth="1"/>
    <col min="12" max="12" width="30.59765625" style="25" customWidth="1"/>
    <col min="13" max="13" width="3.5" style="10" customWidth="1"/>
    <col min="14" max="16384" width="9" style="10"/>
  </cols>
  <sheetData>
    <row r="1" spans="1:13" x14ac:dyDescent="0.2">
      <c r="A1" s="36"/>
      <c r="B1" s="129"/>
      <c r="C1" s="95"/>
      <c r="D1" s="95"/>
      <c r="E1" s="95"/>
      <c r="F1" s="95"/>
      <c r="G1" s="95"/>
      <c r="H1" s="95"/>
      <c r="I1" s="95"/>
      <c r="J1" s="95"/>
      <c r="K1" s="95"/>
      <c r="L1" s="95"/>
      <c r="M1" s="91"/>
    </row>
    <row r="2" spans="1:13" ht="50.1" customHeight="1" x14ac:dyDescent="0.2">
      <c r="A2" s="36"/>
      <c r="B2" s="108" t="s">
        <v>679</v>
      </c>
      <c r="C2" s="97"/>
      <c r="D2" s="97"/>
      <c r="E2" s="97"/>
      <c r="F2" s="97"/>
      <c r="G2" s="97"/>
      <c r="H2" s="97"/>
      <c r="I2" s="97"/>
      <c r="J2" s="98" t="s">
        <v>255</v>
      </c>
      <c r="K2" s="97"/>
      <c r="L2" s="98"/>
      <c r="M2" s="91"/>
    </row>
    <row r="3" spans="1:13" ht="30" customHeight="1" x14ac:dyDescent="0.2">
      <c r="A3" s="36"/>
      <c r="B3" s="496" t="s">
        <v>62</v>
      </c>
      <c r="C3" s="127" t="s">
        <v>185</v>
      </c>
      <c r="D3" s="127" t="s">
        <v>268</v>
      </c>
      <c r="E3" s="127" t="s">
        <v>267</v>
      </c>
      <c r="F3" s="127" t="s">
        <v>266</v>
      </c>
      <c r="G3" s="127" t="s">
        <v>158</v>
      </c>
      <c r="H3" s="267" t="s">
        <v>265</v>
      </c>
      <c r="I3" s="267" t="s">
        <v>264</v>
      </c>
      <c r="J3" s="127" t="s">
        <v>90</v>
      </c>
      <c r="K3" s="36"/>
    </row>
    <row r="4" spans="1:13" ht="60" customHeight="1" x14ac:dyDescent="0.2">
      <c r="A4" s="36"/>
      <c r="B4" s="497"/>
      <c r="C4" s="169" t="s">
        <v>393</v>
      </c>
      <c r="D4" s="169" t="s">
        <v>394</v>
      </c>
      <c r="E4" s="170" t="s">
        <v>371</v>
      </c>
      <c r="F4" s="170" t="s">
        <v>371</v>
      </c>
      <c r="G4" s="169" t="s">
        <v>395</v>
      </c>
      <c r="H4" s="169" t="s">
        <v>396</v>
      </c>
      <c r="I4" s="169" t="s">
        <v>396</v>
      </c>
      <c r="J4" s="169" t="s">
        <v>397</v>
      </c>
      <c r="K4" s="36"/>
    </row>
    <row r="5" spans="1:13" ht="30" customHeight="1" x14ac:dyDescent="0.2">
      <c r="A5" s="36"/>
      <c r="B5" s="338"/>
      <c r="C5" s="128"/>
      <c r="D5" s="128"/>
      <c r="E5" s="128" t="s">
        <v>262</v>
      </c>
      <c r="F5" s="128" t="s">
        <v>261</v>
      </c>
      <c r="G5" s="128"/>
      <c r="H5" s="268" t="s">
        <v>259</v>
      </c>
      <c r="I5" s="268" t="s">
        <v>260</v>
      </c>
      <c r="J5" s="128"/>
      <c r="K5" s="36"/>
    </row>
    <row r="6" spans="1:13" ht="50.1" customHeight="1" x14ac:dyDescent="0.2">
      <c r="A6" s="36"/>
      <c r="B6" s="139" t="s">
        <v>286</v>
      </c>
      <c r="C6" s="144">
        <v>-0.08</v>
      </c>
      <c r="D6" s="144">
        <v>-0.79</v>
      </c>
      <c r="E6" s="144">
        <v>6.17</v>
      </c>
      <c r="F6" s="144">
        <v>4.9400000000000004</v>
      </c>
      <c r="G6" s="144">
        <v>-2.76</v>
      </c>
      <c r="H6" s="144">
        <v>2.08</v>
      </c>
      <c r="I6" s="144">
        <v>2.52</v>
      </c>
      <c r="J6" s="144">
        <v>16.59</v>
      </c>
      <c r="K6" s="36"/>
    </row>
    <row r="7" spans="1:13" ht="50.1" customHeight="1" x14ac:dyDescent="0.2">
      <c r="A7" s="36"/>
      <c r="B7" s="139" t="s">
        <v>285</v>
      </c>
      <c r="C7" s="144">
        <v>-0.18</v>
      </c>
      <c r="D7" s="144">
        <v>-1.01</v>
      </c>
      <c r="E7" s="144">
        <v>6.11</v>
      </c>
      <c r="F7" s="144">
        <v>4.71</v>
      </c>
      <c r="G7" s="144">
        <v>-3.05</v>
      </c>
      <c r="H7" s="144">
        <v>2.13</v>
      </c>
      <c r="I7" s="144">
        <v>2.62</v>
      </c>
      <c r="J7" s="144">
        <v>16.53</v>
      </c>
      <c r="K7" s="36"/>
    </row>
    <row r="8" spans="1:13" ht="50.1" customHeight="1" x14ac:dyDescent="0.2">
      <c r="A8" s="36"/>
      <c r="B8" s="139" t="s">
        <v>43</v>
      </c>
      <c r="C8" s="144">
        <v>-0.13</v>
      </c>
      <c r="D8" s="144">
        <v>-1.02</v>
      </c>
      <c r="E8" s="144">
        <v>6.12</v>
      </c>
      <c r="F8" s="144">
        <v>4.71</v>
      </c>
      <c r="G8" s="144">
        <v>-3.07</v>
      </c>
      <c r="H8" s="144">
        <v>2.0099999999999998</v>
      </c>
      <c r="I8" s="144">
        <v>2.5099999999999998</v>
      </c>
      <c r="J8" s="144">
        <v>16.52</v>
      </c>
      <c r="K8" s="36"/>
      <c r="M8" s="105" t="s">
        <v>523</v>
      </c>
    </row>
    <row r="9" spans="1:13" ht="50.1" customHeight="1" x14ac:dyDescent="0.2">
      <c r="A9" s="36"/>
      <c r="B9" s="139" t="s">
        <v>42</v>
      </c>
      <c r="C9" s="144">
        <v>-0.06</v>
      </c>
      <c r="D9" s="144">
        <v>-1.02</v>
      </c>
      <c r="E9" s="144">
        <v>6.27</v>
      </c>
      <c r="F9" s="144">
        <v>4.78</v>
      </c>
      <c r="G9" s="144">
        <v>-3.01</v>
      </c>
      <c r="H9" s="144">
        <v>2.02</v>
      </c>
      <c r="I9" s="144">
        <v>2.5099999999999998</v>
      </c>
      <c r="J9" s="144">
        <v>16.53</v>
      </c>
      <c r="K9" s="36"/>
    </row>
    <row r="10" spans="1:13" ht="50.1" customHeight="1" x14ac:dyDescent="0.2">
      <c r="A10" s="36"/>
      <c r="B10" s="139" t="s">
        <v>41</v>
      </c>
      <c r="C10" s="144">
        <v>-0.05</v>
      </c>
      <c r="D10" s="144">
        <v>-0.99</v>
      </c>
      <c r="E10" s="144">
        <v>6.38</v>
      </c>
      <c r="F10" s="144">
        <v>4.87</v>
      </c>
      <c r="G10" s="144">
        <v>-2.89</v>
      </c>
      <c r="H10" s="144">
        <v>2.13</v>
      </c>
      <c r="I10" s="144">
        <v>2.58</v>
      </c>
      <c r="J10" s="144">
        <v>16.53</v>
      </c>
      <c r="K10" s="36"/>
    </row>
    <row r="11" spans="1:13" ht="50.1" customHeight="1" x14ac:dyDescent="0.2">
      <c r="A11" s="36"/>
      <c r="B11" s="139" t="s">
        <v>40</v>
      </c>
      <c r="C11" s="144">
        <v>0.03</v>
      </c>
      <c r="D11" s="144">
        <v>-0.91</v>
      </c>
      <c r="E11" s="144">
        <v>6.39</v>
      </c>
      <c r="F11" s="144">
        <v>5.09</v>
      </c>
      <c r="G11" s="144">
        <v>-2.74</v>
      </c>
      <c r="H11" s="144">
        <v>2.1</v>
      </c>
      <c r="I11" s="144">
        <v>2.5499999999999998</v>
      </c>
      <c r="J11" s="144">
        <v>16.600000000000001</v>
      </c>
      <c r="K11" s="36"/>
    </row>
    <row r="12" spans="1:13" ht="50.1" customHeight="1" x14ac:dyDescent="0.2">
      <c r="A12" s="36"/>
      <c r="B12" s="139" t="s">
        <v>39</v>
      </c>
      <c r="C12" s="144">
        <v>0.01</v>
      </c>
      <c r="D12" s="144">
        <v>-0.88</v>
      </c>
      <c r="E12" s="144">
        <v>6.03</v>
      </c>
      <c r="F12" s="144">
        <v>4.4800000000000004</v>
      </c>
      <c r="G12" s="144">
        <v>-2.84</v>
      </c>
      <c r="H12" s="144">
        <v>1.68</v>
      </c>
      <c r="I12" s="144">
        <v>2.2000000000000002</v>
      </c>
      <c r="J12" s="144">
        <v>16.600000000000001</v>
      </c>
      <c r="K12" s="36"/>
    </row>
    <row r="13" spans="1:13" ht="50.1" customHeight="1" x14ac:dyDescent="0.2">
      <c r="A13" s="36"/>
      <c r="B13" s="139" t="s">
        <v>38</v>
      </c>
      <c r="C13" s="144">
        <v>-0.04</v>
      </c>
      <c r="D13" s="144">
        <v>-0.87</v>
      </c>
      <c r="E13" s="144">
        <v>6.1</v>
      </c>
      <c r="F13" s="144">
        <v>4.55</v>
      </c>
      <c r="G13" s="144">
        <v>-2.91</v>
      </c>
      <c r="H13" s="144">
        <v>1.66</v>
      </c>
      <c r="I13" s="144">
        <v>2.15</v>
      </c>
      <c r="J13" s="144">
        <v>16.579999999999998</v>
      </c>
      <c r="K13" s="36"/>
    </row>
    <row r="14" spans="1:13" ht="50.1" customHeight="1" x14ac:dyDescent="0.2">
      <c r="A14" s="36"/>
      <c r="B14" s="139" t="s">
        <v>37</v>
      </c>
      <c r="C14" s="144">
        <v>-0.04</v>
      </c>
      <c r="D14" s="144">
        <v>-0.89</v>
      </c>
      <c r="E14" s="144">
        <v>6.19</v>
      </c>
      <c r="F14" s="144">
        <v>4.58</v>
      </c>
      <c r="G14" s="144">
        <v>-2.86</v>
      </c>
      <c r="H14" s="144">
        <v>1.91</v>
      </c>
      <c r="I14" s="144">
        <v>2.39</v>
      </c>
      <c r="J14" s="144">
        <v>16.559999999999999</v>
      </c>
      <c r="K14" s="36"/>
    </row>
    <row r="15" spans="1:13" ht="50.1" customHeight="1" x14ac:dyDescent="0.2">
      <c r="A15" s="36"/>
      <c r="B15" s="139" t="s">
        <v>36</v>
      </c>
      <c r="C15" s="144">
        <v>-0.01</v>
      </c>
      <c r="D15" s="144">
        <v>-0.84</v>
      </c>
      <c r="E15" s="144">
        <v>6.26</v>
      </c>
      <c r="F15" s="144">
        <v>4.74</v>
      </c>
      <c r="G15" s="144">
        <v>-2.79</v>
      </c>
      <c r="H15" s="144">
        <v>2.1</v>
      </c>
      <c r="I15" s="144">
        <v>2.5099999999999998</v>
      </c>
      <c r="J15" s="144">
        <v>16.59</v>
      </c>
      <c r="K15" s="36"/>
    </row>
    <row r="16" spans="1:13" ht="50.1" customHeight="1" x14ac:dyDescent="0.2">
      <c r="A16" s="36"/>
      <c r="B16" s="139" t="s">
        <v>35</v>
      </c>
      <c r="C16" s="144">
        <v>0.02</v>
      </c>
      <c r="D16" s="144">
        <v>-0.94</v>
      </c>
      <c r="E16" s="144">
        <v>6.24</v>
      </c>
      <c r="F16" s="144">
        <v>4.8899999999999997</v>
      </c>
      <c r="G16" s="144">
        <v>-3.18</v>
      </c>
      <c r="H16" s="144">
        <v>2.09</v>
      </c>
      <c r="I16" s="144">
        <v>2.56</v>
      </c>
      <c r="J16" s="144">
        <v>16.53</v>
      </c>
      <c r="K16" s="36"/>
    </row>
    <row r="17" spans="1:13" ht="50.1" customHeight="1" x14ac:dyDescent="0.2">
      <c r="A17" s="36"/>
      <c r="B17" s="139" t="s">
        <v>34</v>
      </c>
      <c r="C17" s="144" t="s">
        <v>665</v>
      </c>
      <c r="D17" s="144">
        <v>-0.98</v>
      </c>
      <c r="E17" s="144" t="s">
        <v>665</v>
      </c>
      <c r="F17" s="144" t="s">
        <v>665</v>
      </c>
      <c r="G17" s="144">
        <v>-3.4</v>
      </c>
      <c r="H17" s="144" t="s">
        <v>644</v>
      </c>
      <c r="I17" s="144" t="s">
        <v>644</v>
      </c>
      <c r="J17" s="144">
        <v>16.5</v>
      </c>
      <c r="K17" s="36"/>
    </row>
    <row r="18" spans="1:13" ht="50.1" customHeight="1" x14ac:dyDescent="0.2">
      <c r="A18" s="36"/>
      <c r="B18" s="174" t="s">
        <v>284</v>
      </c>
      <c r="C18" s="144">
        <v>-0.05</v>
      </c>
      <c r="D18" s="144">
        <v>-0.93</v>
      </c>
      <c r="E18" s="144">
        <v>6.21</v>
      </c>
      <c r="F18" s="144">
        <v>4.76</v>
      </c>
      <c r="G18" s="144">
        <v>-2.96</v>
      </c>
      <c r="H18" s="144">
        <v>1.99</v>
      </c>
      <c r="I18" s="144">
        <v>2.46</v>
      </c>
      <c r="J18" s="144">
        <v>16.559999999999999</v>
      </c>
      <c r="K18" s="36"/>
    </row>
    <row r="19" spans="1:13" ht="40.5" customHeight="1" x14ac:dyDescent="0.2">
      <c r="A19" s="36"/>
      <c r="B19" s="172" t="s">
        <v>642</v>
      </c>
      <c r="C19" s="146"/>
      <c r="D19" s="146"/>
      <c r="E19" s="146"/>
      <c r="F19" s="146"/>
      <c r="G19" s="146"/>
      <c r="H19" s="146"/>
      <c r="I19" s="146"/>
      <c r="J19" s="146"/>
      <c r="K19" s="146"/>
      <c r="L19" s="146"/>
      <c r="M19" s="91"/>
    </row>
    <row r="20" spans="1:13" ht="8.25" customHeight="1" x14ac:dyDescent="0.2">
      <c r="A20" s="36"/>
      <c r="B20" s="94"/>
      <c r="C20" s="95"/>
      <c r="D20" s="95"/>
      <c r="E20" s="95"/>
      <c r="F20" s="95"/>
      <c r="G20" s="95"/>
      <c r="H20" s="95"/>
      <c r="I20" s="95"/>
      <c r="J20" s="95"/>
      <c r="K20" s="95"/>
      <c r="L20" s="95"/>
      <c r="M20" s="91"/>
    </row>
  </sheetData>
  <mergeCells count="1">
    <mergeCell ref="B3:B5"/>
  </mergeCells>
  <phoneticPr fontId="1"/>
  <pageMargins left="1.4960629921259843" right="0.51181102362204722" top="1.7322834645669292" bottom="0.35433070866141736" header="0.31496062992125984" footer="0.31496062992125984"/>
  <pageSetup paperSize="8" scale="4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20"/>
  <sheetViews>
    <sheetView showGridLines="0" zoomScale="70" zoomScaleNormal="70" workbookViewId="0">
      <selection activeCell="J11" sqref="J11"/>
    </sheetView>
  </sheetViews>
  <sheetFormatPr defaultColWidth="9" defaultRowHeight="14.4" x14ac:dyDescent="0.2"/>
  <cols>
    <col min="1" max="1" width="2" style="10" customWidth="1"/>
    <col min="2" max="2" width="12.59765625" style="13" customWidth="1"/>
    <col min="3" max="8" width="30.59765625" style="25" customWidth="1"/>
    <col min="9" max="9" width="1.69921875" style="25" customWidth="1"/>
    <col min="10" max="10" width="30.59765625" style="25" customWidth="1"/>
    <col min="11" max="11" width="3.5" style="10" customWidth="1"/>
    <col min="12" max="16384" width="9" style="10"/>
  </cols>
  <sheetData>
    <row r="1" spans="1:11" x14ac:dyDescent="0.2">
      <c r="A1" s="36"/>
      <c r="B1" s="129"/>
      <c r="C1" s="95"/>
      <c r="D1" s="95"/>
      <c r="E1" s="95"/>
      <c r="F1" s="95"/>
      <c r="G1" s="95"/>
      <c r="H1" s="95"/>
      <c r="I1" s="95"/>
      <c r="J1" s="95"/>
      <c r="K1" s="91"/>
    </row>
    <row r="2" spans="1:11" ht="50.1" customHeight="1" x14ac:dyDescent="0.2">
      <c r="A2" s="36"/>
      <c r="B2" s="108" t="s">
        <v>680</v>
      </c>
      <c r="C2" s="97"/>
      <c r="D2" s="97"/>
      <c r="E2" s="97"/>
      <c r="F2" s="97"/>
      <c r="G2" s="97"/>
      <c r="H2" s="98" t="s">
        <v>255</v>
      </c>
      <c r="I2" s="97"/>
      <c r="J2" s="98"/>
      <c r="K2" s="91"/>
    </row>
    <row r="3" spans="1:11" ht="30" customHeight="1" x14ac:dyDescent="0.2">
      <c r="A3" s="36"/>
      <c r="B3" s="325"/>
      <c r="C3" s="127" t="s">
        <v>276</v>
      </c>
      <c r="D3" s="127" t="s">
        <v>275</v>
      </c>
      <c r="E3" s="127" t="s">
        <v>274</v>
      </c>
      <c r="F3" s="127" t="s">
        <v>273</v>
      </c>
      <c r="G3" s="127" t="s">
        <v>84</v>
      </c>
      <c r="H3" s="127" t="s">
        <v>270</v>
      </c>
      <c r="I3" s="36"/>
      <c r="J3" s="10"/>
    </row>
    <row r="4" spans="1:11" ht="75" customHeight="1" x14ac:dyDescent="0.2">
      <c r="A4" s="36"/>
      <c r="B4" s="325"/>
      <c r="C4" s="169" t="s">
        <v>404</v>
      </c>
      <c r="D4" s="169" t="s">
        <v>404</v>
      </c>
      <c r="E4" s="169" t="s">
        <v>404</v>
      </c>
      <c r="F4" s="169" t="s">
        <v>401</v>
      </c>
      <c r="G4" s="169" t="s">
        <v>402</v>
      </c>
      <c r="H4" s="169" t="s">
        <v>403</v>
      </c>
      <c r="I4" s="36"/>
      <c r="J4" s="10"/>
    </row>
    <row r="5" spans="1:11" ht="30" customHeight="1" x14ac:dyDescent="0.2">
      <c r="A5" s="36"/>
      <c r="B5" s="325"/>
      <c r="C5" s="128" t="s">
        <v>398</v>
      </c>
      <c r="D5" s="128" t="s">
        <v>399</v>
      </c>
      <c r="E5" s="128" t="s">
        <v>400</v>
      </c>
      <c r="F5" s="128"/>
      <c r="G5" s="128"/>
      <c r="H5" s="128"/>
      <c r="I5" s="36"/>
      <c r="J5" s="10"/>
    </row>
    <row r="6" spans="1:11" ht="50.1" customHeight="1" x14ac:dyDescent="0.2">
      <c r="A6" s="36"/>
      <c r="B6" s="139" t="s">
        <v>286</v>
      </c>
      <c r="C6" s="144">
        <v>1.71</v>
      </c>
      <c r="D6" s="144">
        <v>1.65</v>
      </c>
      <c r="E6" s="144">
        <v>2.72</v>
      </c>
      <c r="F6" s="144">
        <v>10.81</v>
      </c>
      <c r="G6" s="144">
        <v>9.2100000000000009</v>
      </c>
      <c r="H6" s="144">
        <v>3.72</v>
      </c>
      <c r="I6" s="91"/>
      <c r="J6" s="10"/>
    </row>
    <row r="7" spans="1:11" ht="50.1" customHeight="1" x14ac:dyDescent="0.2">
      <c r="A7" s="36"/>
      <c r="B7" s="139" t="s">
        <v>285</v>
      </c>
      <c r="C7" s="144">
        <v>1.64</v>
      </c>
      <c r="D7" s="144">
        <v>1.57</v>
      </c>
      <c r="E7" s="144">
        <v>2.67</v>
      </c>
      <c r="F7" s="144">
        <v>10.62</v>
      </c>
      <c r="G7" s="144">
        <v>9.1199999999999992</v>
      </c>
      <c r="H7" s="144">
        <v>3.63</v>
      </c>
      <c r="I7" s="91"/>
      <c r="J7" s="10"/>
    </row>
    <row r="8" spans="1:11" ht="50.1" customHeight="1" x14ac:dyDescent="0.2">
      <c r="A8" s="36"/>
      <c r="B8" s="139" t="s">
        <v>43</v>
      </c>
      <c r="C8" s="144">
        <v>1.66</v>
      </c>
      <c r="D8" s="144">
        <v>1.59</v>
      </c>
      <c r="E8" s="144">
        <v>2.68</v>
      </c>
      <c r="F8" s="144">
        <v>10.66</v>
      </c>
      <c r="G8" s="144">
        <v>9.09</v>
      </c>
      <c r="H8" s="144">
        <v>3.73</v>
      </c>
      <c r="I8" s="91"/>
      <c r="J8" s="10"/>
      <c r="K8" s="105" t="s">
        <v>523</v>
      </c>
    </row>
    <row r="9" spans="1:11" ht="50.1" customHeight="1" x14ac:dyDescent="0.2">
      <c r="A9" s="36"/>
      <c r="B9" s="139" t="s">
        <v>42</v>
      </c>
      <c r="C9" s="144">
        <v>1.8</v>
      </c>
      <c r="D9" s="144">
        <v>1.73</v>
      </c>
      <c r="E9" s="144">
        <v>2.73</v>
      </c>
      <c r="F9" s="144">
        <v>10.7</v>
      </c>
      <c r="G9" s="144">
        <v>9.5299999999999994</v>
      </c>
      <c r="H9" s="144">
        <v>3.76</v>
      </c>
      <c r="I9" s="91"/>
      <c r="J9" s="10"/>
    </row>
    <row r="10" spans="1:11" ht="50.1" customHeight="1" x14ac:dyDescent="0.2">
      <c r="A10" s="36"/>
      <c r="B10" s="139" t="s">
        <v>41</v>
      </c>
      <c r="C10" s="144">
        <v>1.91</v>
      </c>
      <c r="D10" s="144">
        <v>1.84</v>
      </c>
      <c r="E10" s="144">
        <v>2.71</v>
      </c>
      <c r="F10" s="144">
        <v>10.88</v>
      </c>
      <c r="G10" s="144">
        <v>9.6300000000000008</v>
      </c>
      <c r="H10" s="144">
        <v>3.88</v>
      </c>
      <c r="I10" s="91"/>
      <c r="J10" s="10"/>
    </row>
    <row r="11" spans="1:11" ht="50.1" customHeight="1" x14ac:dyDescent="0.2">
      <c r="A11" s="36"/>
      <c r="B11" s="139" t="s">
        <v>40</v>
      </c>
      <c r="C11" s="144">
        <v>1.88</v>
      </c>
      <c r="D11" s="144">
        <v>1.81</v>
      </c>
      <c r="E11" s="144">
        <v>2.5</v>
      </c>
      <c r="F11" s="144">
        <v>11.01</v>
      </c>
      <c r="G11" s="144">
        <v>9.51</v>
      </c>
      <c r="H11" s="144">
        <v>3.85</v>
      </c>
      <c r="I11" s="91"/>
      <c r="J11" s="10"/>
    </row>
    <row r="12" spans="1:11" ht="50.1" customHeight="1" x14ac:dyDescent="0.2">
      <c r="A12" s="36"/>
      <c r="B12" s="139" t="s">
        <v>39</v>
      </c>
      <c r="C12" s="144">
        <v>1.97</v>
      </c>
      <c r="D12" s="144">
        <v>1.54</v>
      </c>
      <c r="E12" s="144">
        <v>2.11</v>
      </c>
      <c r="F12" s="144">
        <v>10.88</v>
      </c>
      <c r="G12" s="144">
        <v>9.23</v>
      </c>
      <c r="H12" s="144">
        <v>3.73</v>
      </c>
      <c r="I12" s="91"/>
      <c r="J12" s="10"/>
    </row>
    <row r="13" spans="1:11" ht="50.1" customHeight="1" x14ac:dyDescent="0.2">
      <c r="A13" s="36"/>
      <c r="B13" s="139" t="s">
        <v>38</v>
      </c>
      <c r="C13" s="144">
        <v>1.52</v>
      </c>
      <c r="D13" s="144">
        <v>1.46</v>
      </c>
      <c r="E13" s="144">
        <v>1.98</v>
      </c>
      <c r="F13" s="144">
        <v>10.82</v>
      </c>
      <c r="G13" s="144">
        <v>9.06</v>
      </c>
      <c r="H13" s="144">
        <v>3.36</v>
      </c>
      <c r="I13" s="91"/>
      <c r="J13" s="10"/>
    </row>
    <row r="14" spans="1:11" ht="50.1" customHeight="1" x14ac:dyDescent="0.2">
      <c r="A14" s="36"/>
      <c r="B14" s="139" t="s">
        <v>37</v>
      </c>
      <c r="C14" s="144">
        <v>1.6</v>
      </c>
      <c r="D14" s="144">
        <v>1.52</v>
      </c>
      <c r="E14" s="144">
        <v>2.16</v>
      </c>
      <c r="F14" s="144">
        <v>10.83</v>
      </c>
      <c r="G14" s="144">
        <v>9.2799999999999994</v>
      </c>
      <c r="H14" s="144">
        <v>3.38</v>
      </c>
      <c r="I14" s="91"/>
      <c r="J14" s="10"/>
    </row>
    <row r="15" spans="1:11" ht="50.1" customHeight="1" x14ac:dyDescent="0.2">
      <c r="A15" s="36"/>
      <c r="B15" s="139" t="s">
        <v>36</v>
      </c>
      <c r="C15" s="144">
        <v>1.67</v>
      </c>
      <c r="D15" s="144">
        <v>1.6</v>
      </c>
      <c r="E15" s="144">
        <v>2.36</v>
      </c>
      <c r="F15" s="144">
        <v>10.92</v>
      </c>
      <c r="G15" s="144">
        <v>9.66</v>
      </c>
      <c r="H15" s="144">
        <v>3.39</v>
      </c>
      <c r="I15" s="91"/>
      <c r="J15" s="10"/>
    </row>
    <row r="16" spans="1:11" ht="50.1" customHeight="1" x14ac:dyDescent="0.2">
      <c r="A16" s="36"/>
      <c r="B16" s="139" t="s">
        <v>35</v>
      </c>
      <c r="C16" s="144">
        <v>1.77</v>
      </c>
      <c r="D16" s="144">
        <v>1.63</v>
      </c>
      <c r="E16" s="144">
        <v>2.58</v>
      </c>
      <c r="F16" s="144">
        <v>10.75</v>
      </c>
      <c r="G16" s="144">
        <v>9.31</v>
      </c>
      <c r="H16" s="144">
        <v>3.49</v>
      </c>
      <c r="I16" s="91"/>
      <c r="J16" s="10"/>
    </row>
    <row r="17" spans="1:11" ht="50.1" customHeight="1" x14ac:dyDescent="0.2">
      <c r="A17" s="36"/>
      <c r="B17" s="139" t="s">
        <v>34</v>
      </c>
      <c r="C17" s="144" t="s">
        <v>665</v>
      </c>
      <c r="D17" s="144" t="s">
        <v>665</v>
      </c>
      <c r="E17" s="144" t="s">
        <v>665</v>
      </c>
      <c r="F17" s="144">
        <v>10.68</v>
      </c>
      <c r="G17" s="144">
        <v>9.2200000000000006</v>
      </c>
      <c r="H17" s="144">
        <v>3.48</v>
      </c>
      <c r="I17" s="91"/>
      <c r="J17" s="10"/>
    </row>
    <row r="18" spans="1:11" ht="50.1" customHeight="1" x14ac:dyDescent="0.2">
      <c r="A18" s="36"/>
      <c r="B18" s="174" t="s">
        <v>284</v>
      </c>
      <c r="C18" s="144">
        <v>1.74</v>
      </c>
      <c r="D18" s="144">
        <v>1.63</v>
      </c>
      <c r="E18" s="144">
        <v>2.4700000000000002</v>
      </c>
      <c r="F18" s="144">
        <v>10.8</v>
      </c>
      <c r="G18" s="144">
        <v>9.32</v>
      </c>
      <c r="H18" s="144">
        <v>3.62</v>
      </c>
      <c r="I18" s="91"/>
      <c r="J18" s="10"/>
    </row>
    <row r="19" spans="1:11" ht="40.5" customHeight="1" x14ac:dyDescent="0.2">
      <c r="A19" s="36"/>
      <c r="B19" s="172" t="s">
        <v>642</v>
      </c>
      <c r="C19" s="146"/>
      <c r="D19" s="146"/>
      <c r="E19" s="146"/>
      <c r="F19" s="146"/>
      <c r="G19" s="146"/>
      <c r="H19" s="146"/>
      <c r="I19" s="146"/>
      <c r="J19" s="146"/>
      <c r="K19" s="91"/>
    </row>
    <row r="20" spans="1:11" ht="8.25" customHeight="1" x14ac:dyDescent="0.2">
      <c r="A20" s="36"/>
      <c r="B20" s="94"/>
      <c r="C20" s="95"/>
      <c r="D20" s="95"/>
      <c r="E20" s="95"/>
      <c r="F20" s="95"/>
      <c r="G20" s="95"/>
      <c r="H20" s="95"/>
      <c r="I20" s="95"/>
      <c r="J20" s="95"/>
      <c r="K20" s="91"/>
    </row>
  </sheetData>
  <mergeCells count="1">
    <mergeCell ref="B3:B5"/>
  </mergeCells>
  <phoneticPr fontId="1"/>
  <pageMargins left="1.4960629921259843" right="0.51181102362204722" top="1.7322834645669292" bottom="0.35433070866141736" header="0.31496062992125984" footer="0.31496062992125984"/>
  <pageSetup paperSize="8" scale="4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19"/>
  <sheetViews>
    <sheetView showGridLines="0" zoomScale="50" zoomScaleNormal="50" workbookViewId="0">
      <selection activeCell="B3" sqref="B3:B4"/>
    </sheetView>
  </sheetViews>
  <sheetFormatPr defaultColWidth="9" defaultRowHeight="14.4" x14ac:dyDescent="0.2"/>
  <cols>
    <col min="1" max="1" width="3" style="10" customWidth="1"/>
    <col min="2" max="2" width="12.59765625" style="13" customWidth="1"/>
    <col min="3" max="6" width="32.59765625" style="25" customWidth="1"/>
    <col min="7" max="7" width="3.19921875" style="10" customWidth="1"/>
    <col min="8" max="16384" width="9" style="10"/>
  </cols>
  <sheetData>
    <row r="1" spans="1:7" ht="9.75" customHeight="1" x14ac:dyDescent="0.2">
      <c r="A1" s="36"/>
      <c r="B1" s="94"/>
      <c r="C1" s="95"/>
      <c r="D1" s="95"/>
      <c r="E1" s="95"/>
      <c r="F1" s="95"/>
      <c r="G1" s="36"/>
    </row>
    <row r="2" spans="1:7" ht="30" customHeight="1" x14ac:dyDescent="0.2">
      <c r="A2" s="36"/>
      <c r="B2" s="96" t="s">
        <v>681</v>
      </c>
      <c r="C2" s="97"/>
      <c r="D2" s="97"/>
      <c r="E2" s="97"/>
      <c r="F2" s="98" t="s">
        <v>255</v>
      </c>
      <c r="G2" s="36"/>
    </row>
    <row r="3" spans="1:7" ht="30" customHeight="1" x14ac:dyDescent="0.2">
      <c r="A3" s="36"/>
      <c r="B3" s="325" t="s">
        <v>62</v>
      </c>
      <c r="C3" s="99" t="s">
        <v>282</v>
      </c>
      <c r="D3" s="99" t="s">
        <v>89</v>
      </c>
      <c r="E3" s="99" t="s">
        <v>281</v>
      </c>
      <c r="F3" s="99" t="s">
        <v>280</v>
      </c>
      <c r="G3" s="168"/>
    </row>
    <row r="4" spans="1:7" ht="30" customHeight="1" x14ac:dyDescent="0.2">
      <c r="A4" s="36"/>
      <c r="B4" s="325"/>
      <c r="C4" s="99" t="s">
        <v>278</v>
      </c>
      <c r="D4" s="99" t="s">
        <v>199</v>
      </c>
      <c r="E4" s="99" t="s">
        <v>195</v>
      </c>
      <c r="F4" s="99" t="s">
        <v>192</v>
      </c>
      <c r="G4" s="100"/>
    </row>
    <row r="5" spans="1:7" ht="30" customHeight="1" x14ac:dyDescent="0.2">
      <c r="A5" s="36"/>
      <c r="B5" s="101" t="s">
        <v>286</v>
      </c>
      <c r="C5" s="99">
        <v>1.044</v>
      </c>
      <c r="D5" s="99">
        <v>1.8382000000000001</v>
      </c>
      <c r="E5" s="99">
        <v>1.8737999999999999</v>
      </c>
      <c r="F5" s="99">
        <v>6.8465999999999996</v>
      </c>
      <c r="G5" s="36"/>
    </row>
    <row r="6" spans="1:7" ht="30" customHeight="1" x14ac:dyDescent="0.2">
      <c r="A6" s="36"/>
      <c r="B6" s="101" t="s">
        <v>285</v>
      </c>
      <c r="C6" s="99">
        <v>1.0940000000000001</v>
      </c>
      <c r="D6" s="99">
        <v>1.3682000000000001</v>
      </c>
      <c r="E6" s="99">
        <v>1.4838</v>
      </c>
      <c r="F6" s="99">
        <v>6.7565999999999997</v>
      </c>
      <c r="G6" s="36"/>
    </row>
    <row r="7" spans="1:7" ht="30" customHeight="1" x14ac:dyDescent="0.2">
      <c r="A7" s="36"/>
      <c r="B7" s="101" t="s">
        <v>43</v>
      </c>
      <c r="C7" s="99">
        <v>0.56399999999999895</v>
      </c>
      <c r="D7" s="99">
        <v>0.93819999999999903</v>
      </c>
      <c r="E7" s="99">
        <v>1.4638</v>
      </c>
      <c r="F7" s="99">
        <v>6.7866</v>
      </c>
      <c r="G7" s="36"/>
    </row>
    <row r="8" spans="1:7" ht="30" customHeight="1" x14ac:dyDescent="0.2">
      <c r="A8" s="36"/>
      <c r="B8" s="101" t="s">
        <v>42</v>
      </c>
      <c r="C8" s="99">
        <v>0.48399999999999899</v>
      </c>
      <c r="D8" s="99">
        <v>1.3382000000000001</v>
      </c>
      <c r="E8" s="99">
        <v>1.3338000000000001</v>
      </c>
      <c r="F8" s="99">
        <v>7.0766</v>
      </c>
      <c r="G8" s="36"/>
    </row>
    <row r="9" spans="1:7" ht="30" customHeight="1" x14ac:dyDescent="0.2">
      <c r="A9" s="36"/>
      <c r="B9" s="101" t="s">
        <v>41</v>
      </c>
      <c r="C9" s="99">
        <v>0.76399999999999901</v>
      </c>
      <c r="D9" s="99">
        <v>1.5982000000000001</v>
      </c>
      <c r="E9" s="99">
        <v>1.4838</v>
      </c>
      <c r="F9" s="99">
        <v>7.1866000000000003</v>
      </c>
      <c r="G9" s="36"/>
    </row>
    <row r="10" spans="1:7" ht="30" customHeight="1" x14ac:dyDescent="0.2">
      <c r="A10" s="36"/>
      <c r="B10" s="101" t="s">
        <v>40</v>
      </c>
      <c r="C10" s="99">
        <v>0.85399999999999998</v>
      </c>
      <c r="D10" s="99">
        <v>1.6681999999999999</v>
      </c>
      <c r="E10" s="99">
        <v>1.7138</v>
      </c>
      <c r="F10" s="99">
        <v>7.4866000000000001</v>
      </c>
      <c r="G10" s="36"/>
    </row>
    <row r="11" spans="1:7" ht="30" customHeight="1" x14ac:dyDescent="0.2">
      <c r="A11" s="36"/>
      <c r="B11" s="101" t="s">
        <v>39</v>
      </c>
      <c r="C11" s="99">
        <v>0.504</v>
      </c>
      <c r="D11" s="99">
        <v>1.4481999999999999</v>
      </c>
      <c r="E11" s="99">
        <v>1.3537999999999999</v>
      </c>
      <c r="F11" s="99">
        <v>7.4265999999999996</v>
      </c>
      <c r="G11" s="36"/>
    </row>
    <row r="12" spans="1:7" ht="30" customHeight="1" x14ac:dyDescent="0.2">
      <c r="A12" s="36"/>
      <c r="B12" s="101" t="s">
        <v>38</v>
      </c>
      <c r="C12" s="99">
        <v>0.58399999999999996</v>
      </c>
      <c r="D12" s="99">
        <v>1.3682000000000001</v>
      </c>
      <c r="E12" s="99">
        <v>1.3837999999999999</v>
      </c>
      <c r="F12" s="99">
        <v>7.3865999999999996</v>
      </c>
      <c r="G12" s="36"/>
    </row>
    <row r="13" spans="1:7" ht="30" customHeight="1" x14ac:dyDescent="0.2">
      <c r="A13" s="36"/>
      <c r="B13" s="101" t="s">
        <v>37</v>
      </c>
      <c r="C13" s="99">
        <v>0.114</v>
      </c>
      <c r="D13" s="99">
        <v>1.0782</v>
      </c>
      <c r="E13" s="99">
        <v>0.90380000000000005</v>
      </c>
      <c r="F13" s="99">
        <v>7.4366000000000003</v>
      </c>
      <c r="G13" s="36"/>
    </row>
    <row r="14" spans="1:7" ht="30" customHeight="1" x14ac:dyDescent="0.2">
      <c r="A14" s="36"/>
      <c r="B14" s="101" t="s">
        <v>36</v>
      </c>
      <c r="C14" s="99">
        <v>0.45400000000000001</v>
      </c>
      <c r="D14" s="99">
        <v>1.1981999999999999</v>
      </c>
      <c r="E14" s="99">
        <v>1.3138000000000001</v>
      </c>
      <c r="F14" s="99">
        <v>7.1566000000000001</v>
      </c>
      <c r="G14" s="36"/>
    </row>
    <row r="15" spans="1:7" ht="30" customHeight="1" x14ac:dyDescent="0.2">
      <c r="A15" s="36"/>
      <c r="B15" s="101" t="s">
        <v>35</v>
      </c>
      <c r="C15" s="99">
        <v>0.254</v>
      </c>
      <c r="D15" s="99">
        <v>1.1981999999999999</v>
      </c>
      <c r="E15" s="99">
        <v>1.1437999999999999</v>
      </c>
      <c r="F15" s="99">
        <v>6.7366000000000001</v>
      </c>
      <c r="G15" s="36"/>
    </row>
    <row r="16" spans="1:7" ht="30" customHeight="1" x14ac:dyDescent="0.2">
      <c r="A16" s="36"/>
      <c r="B16" s="101" t="s">
        <v>34</v>
      </c>
      <c r="C16" s="99">
        <v>0.28399999999999997</v>
      </c>
      <c r="D16" s="99">
        <v>1.0482</v>
      </c>
      <c r="E16" s="99">
        <v>1.1637999999999999</v>
      </c>
      <c r="F16" s="99">
        <v>6.7366000000000001</v>
      </c>
      <c r="G16" s="36"/>
    </row>
    <row r="17" spans="1:7" ht="30" customHeight="1" x14ac:dyDescent="0.2">
      <c r="A17" s="36"/>
      <c r="B17" s="102" t="s">
        <v>284</v>
      </c>
      <c r="C17" s="99">
        <v>0.58316666666666594</v>
      </c>
      <c r="D17" s="99">
        <v>1.3407</v>
      </c>
      <c r="E17" s="99">
        <v>1.3846333333333301</v>
      </c>
      <c r="F17" s="99">
        <v>7.0849333333333302</v>
      </c>
      <c r="G17" s="36"/>
    </row>
    <row r="18" spans="1:7" ht="30" customHeight="1" x14ac:dyDescent="0.2">
      <c r="A18" s="36"/>
      <c r="B18" s="103" t="s">
        <v>642</v>
      </c>
      <c r="C18" s="97"/>
      <c r="D18" s="97"/>
      <c r="E18" s="97"/>
      <c r="F18" s="97"/>
      <c r="G18" s="36"/>
    </row>
    <row r="19" spans="1:7" ht="28.2" customHeight="1" x14ac:dyDescent="0.2">
      <c r="B19" s="103" t="s">
        <v>541</v>
      </c>
      <c r="C19" s="95"/>
      <c r="D19" s="95"/>
    </row>
  </sheetData>
  <mergeCells count="1">
    <mergeCell ref="B3:B4"/>
  </mergeCells>
  <phoneticPr fontId="1"/>
  <pageMargins left="1.4960629921259843" right="0.51181102362204722" top="1.3385826771653544" bottom="0.55118110236220474" header="0.31496062992125984" footer="0.31496062992125984"/>
  <pageSetup paperSize="9" scale="7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N57"/>
  <sheetViews>
    <sheetView showGridLines="0" zoomScale="50" zoomScaleNormal="50" workbookViewId="0">
      <pane ySplit="4" topLeftCell="A31" activePane="bottomLeft" state="frozen"/>
      <selection pane="bottomLeft" activeCell="M53" sqref="M53"/>
    </sheetView>
  </sheetViews>
  <sheetFormatPr defaultColWidth="9" defaultRowHeight="14.4" x14ac:dyDescent="0.2"/>
  <cols>
    <col min="1" max="1" width="3" style="10" customWidth="1"/>
    <col min="2" max="2" width="9.09765625" style="13" customWidth="1"/>
    <col min="3" max="13" width="13.8984375" style="19" customWidth="1"/>
    <col min="14" max="14" width="1.19921875" style="10" customWidth="1"/>
    <col min="15" max="16384" width="9" style="10"/>
  </cols>
  <sheetData>
    <row r="1" spans="1:14" ht="10.95" customHeight="1" x14ac:dyDescent="0.2">
      <c r="A1" s="36"/>
      <c r="B1" s="129"/>
      <c r="C1" s="130"/>
      <c r="D1" s="130"/>
      <c r="E1" s="130"/>
      <c r="F1" s="130"/>
      <c r="G1" s="130"/>
      <c r="H1" s="130"/>
      <c r="I1" s="130"/>
      <c r="J1" s="130"/>
      <c r="K1" s="130"/>
      <c r="L1" s="130"/>
      <c r="M1" s="130"/>
      <c r="N1" s="36"/>
    </row>
    <row r="2" spans="1:14" ht="30" customHeight="1" x14ac:dyDescent="0.2">
      <c r="A2" s="36"/>
      <c r="B2" s="108" t="s">
        <v>647</v>
      </c>
      <c r="C2" s="131"/>
      <c r="D2" s="131"/>
      <c r="E2" s="131"/>
      <c r="F2" s="131"/>
      <c r="G2" s="131"/>
      <c r="H2" s="131"/>
      <c r="I2" s="131"/>
      <c r="J2" s="131"/>
      <c r="K2" s="131"/>
      <c r="L2" s="131"/>
      <c r="M2" s="132" t="s">
        <v>255</v>
      </c>
      <c r="N2" s="36"/>
    </row>
    <row r="3" spans="1:14" ht="30" customHeight="1" x14ac:dyDescent="0.2">
      <c r="A3" s="36"/>
      <c r="B3" s="325" t="s">
        <v>62</v>
      </c>
      <c r="C3" s="127" t="s">
        <v>150</v>
      </c>
      <c r="D3" s="127" t="s">
        <v>85</v>
      </c>
      <c r="E3" s="127" t="s">
        <v>254</v>
      </c>
      <c r="F3" s="127" t="s">
        <v>253</v>
      </c>
      <c r="G3" s="127" t="s">
        <v>80</v>
      </c>
      <c r="H3" s="127" t="s">
        <v>75</v>
      </c>
      <c r="I3" s="127" t="s">
        <v>66</v>
      </c>
      <c r="J3" s="127" t="s">
        <v>74</v>
      </c>
      <c r="K3" s="127" t="s">
        <v>252</v>
      </c>
      <c r="L3" s="127" t="s">
        <v>79</v>
      </c>
      <c r="M3" s="127" t="s">
        <v>86</v>
      </c>
      <c r="N3" s="36"/>
    </row>
    <row r="4" spans="1:14" ht="87" customHeight="1" x14ac:dyDescent="0.2">
      <c r="A4" s="36"/>
      <c r="B4" s="325"/>
      <c r="C4" s="133" t="s">
        <v>355</v>
      </c>
      <c r="D4" s="133" t="s">
        <v>356</v>
      </c>
      <c r="E4" s="133" t="s">
        <v>357</v>
      </c>
      <c r="F4" s="133" t="s">
        <v>358</v>
      </c>
      <c r="G4" s="133" t="s">
        <v>359</v>
      </c>
      <c r="H4" s="133" t="s">
        <v>360</v>
      </c>
      <c r="I4" s="133" t="s">
        <v>361</v>
      </c>
      <c r="J4" s="133" t="s">
        <v>362</v>
      </c>
      <c r="K4" s="133" t="s">
        <v>363</v>
      </c>
      <c r="L4" s="133" t="s">
        <v>364</v>
      </c>
      <c r="M4" s="133" t="s">
        <v>365</v>
      </c>
      <c r="N4" s="36"/>
    </row>
    <row r="5" spans="1:14" ht="32.1" customHeight="1" x14ac:dyDescent="0.2">
      <c r="A5" s="134"/>
      <c r="B5" s="101" t="s">
        <v>414</v>
      </c>
      <c r="C5" s="135">
        <v>-2.17</v>
      </c>
      <c r="D5" s="135">
        <v>-2.2999999999999998</v>
      </c>
      <c r="E5" s="135">
        <v>-1.07</v>
      </c>
      <c r="F5" s="135">
        <v>-1.39</v>
      </c>
      <c r="G5" s="135">
        <v>-1.99</v>
      </c>
      <c r="H5" s="135">
        <v>0.56000000000000005</v>
      </c>
      <c r="I5" s="135">
        <v>6.49</v>
      </c>
      <c r="J5" s="135">
        <v>6</v>
      </c>
      <c r="K5" s="135">
        <v>13.83</v>
      </c>
      <c r="L5" s="135"/>
      <c r="M5" s="135"/>
      <c r="N5" s="36"/>
    </row>
    <row r="6" spans="1:14" ht="32.1" customHeight="1" x14ac:dyDescent="0.2">
      <c r="A6" s="36"/>
      <c r="B6" s="101">
        <v>56</v>
      </c>
      <c r="C6" s="135">
        <v>-2.02</v>
      </c>
      <c r="D6" s="135">
        <v>-1.88</v>
      </c>
      <c r="E6" s="135">
        <v>-1.29</v>
      </c>
      <c r="F6" s="135">
        <v>-1.27</v>
      </c>
      <c r="G6" s="135">
        <v>-1.67</v>
      </c>
      <c r="H6" s="135">
        <v>0.65</v>
      </c>
      <c r="I6" s="135">
        <v>6.49</v>
      </c>
      <c r="J6" s="135">
        <v>6.01</v>
      </c>
      <c r="K6" s="135">
        <v>13.75</v>
      </c>
      <c r="L6" s="135"/>
      <c r="M6" s="135"/>
      <c r="N6" s="36"/>
    </row>
    <row r="7" spans="1:14" ht="32.1" customHeight="1" x14ac:dyDescent="0.2">
      <c r="A7" s="36"/>
      <c r="B7" s="101">
        <v>57</v>
      </c>
      <c r="C7" s="135">
        <v>-1.51</v>
      </c>
      <c r="D7" s="135">
        <v>-1.41</v>
      </c>
      <c r="E7" s="135">
        <v>-0.75</v>
      </c>
      <c r="F7" s="135">
        <v>-0.31</v>
      </c>
      <c r="G7" s="135">
        <v>-1.1499999999999999</v>
      </c>
      <c r="H7" s="135">
        <v>1.49</v>
      </c>
      <c r="I7" s="135">
        <v>7.12</v>
      </c>
      <c r="J7" s="135">
        <v>6.74</v>
      </c>
      <c r="K7" s="135">
        <v>13.82</v>
      </c>
      <c r="L7" s="135"/>
      <c r="M7" s="135"/>
      <c r="N7" s="36"/>
    </row>
    <row r="8" spans="1:14" ht="32.1" customHeight="1" x14ac:dyDescent="0.2">
      <c r="A8" s="36"/>
      <c r="B8" s="101">
        <v>58</v>
      </c>
      <c r="C8" s="135">
        <v>-1.29</v>
      </c>
      <c r="D8" s="135">
        <v>-1.2</v>
      </c>
      <c r="E8" s="135">
        <v>-0.49</v>
      </c>
      <c r="F8" s="135">
        <v>-0.09</v>
      </c>
      <c r="G8" s="135">
        <v>-0.93</v>
      </c>
      <c r="H8" s="135">
        <v>1.64</v>
      </c>
      <c r="I8" s="135">
        <v>7.22</v>
      </c>
      <c r="J8" s="135">
        <v>6.82</v>
      </c>
      <c r="K8" s="135">
        <v>13.77</v>
      </c>
      <c r="L8" s="135"/>
      <c r="M8" s="135"/>
      <c r="N8" s="36"/>
    </row>
    <row r="9" spans="1:14" ht="32.1" customHeight="1" x14ac:dyDescent="0.2">
      <c r="A9" s="36"/>
      <c r="B9" s="101">
        <v>59</v>
      </c>
      <c r="C9" s="135">
        <v>-1.17</v>
      </c>
      <c r="D9" s="135">
        <v>-3.04</v>
      </c>
      <c r="E9" s="135">
        <v>-0.36</v>
      </c>
      <c r="F9" s="135">
        <v>-0.1</v>
      </c>
      <c r="G9" s="135">
        <v>-0.76</v>
      </c>
      <c r="H9" s="135">
        <v>1.34</v>
      </c>
      <c r="I9" s="135">
        <v>6.88</v>
      </c>
      <c r="J9" s="135">
        <v>6.44</v>
      </c>
      <c r="K9" s="135">
        <v>13.41</v>
      </c>
      <c r="L9" s="135"/>
      <c r="M9" s="135"/>
      <c r="N9" s="36"/>
    </row>
    <row r="10" spans="1:14" ht="32.1" customHeight="1" x14ac:dyDescent="0.2">
      <c r="A10" s="36"/>
      <c r="B10" s="101">
        <v>60</v>
      </c>
      <c r="C10" s="135">
        <v>-2.25</v>
      </c>
      <c r="D10" s="135">
        <v>-3.47</v>
      </c>
      <c r="E10" s="135">
        <v>-2.39</v>
      </c>
      <c r="F10" s="135">
        <v>-5</v>
      </c>
      <c r="G10" s="135">
        <v>-1.59</v>
      </c>
      <c r="H10" s="135">
        <v>-3</v>
      </c>
      <c r="I10" s="135">
        <v>6.83</v>
      </c>
      <c r="J10" s="135">
        <v>6.03</v>
      </c>
      <c r="K10" s="135">
        <v>13.59</v>
      </c>
      <c r="L10" s="135"/>
      <c r="M10" s="135"/>
      <c r="N10" s="36"/>
    </row>
    <row r="11" spans="1:14" ht="32.1" customHeight="1" x14ac:dyDescent="0.2">
      <c r="A11" s="36"/>
      <c r="B11" s="101">
        <v>61</v>
      </c>
      <c r="C11" s="135">
        <v>-2.1</v>
      </c>
      <c r="D11" s="135">
        <v>-3.79</v>
      </c>
      <c r="E11" s="135">
        <v>-2.39</v>
      </c>
      <c r="F11" s="135">
        <v>-2.63</v>
      </c>
      <c r="G11" s="135">
        <v>-1.42</v>
      </c>
      <c r="H11" s="135">
        <v>-0.51</v>
      </c>
      <c r="I11" s="135">
        <v>7.02</v>
      </c>
      <c r="J11" s="135">
        <v>6.48</v>
      </c>
      <c r="K11" s="135">
        <v>13.68</v>
      </c>
      <c r="L11" s="135"/>
      <c r="M11" s="135"/>
      <c r="N11" s="36"/>
    </row>
    <row r="12" spans="1:14" ht="32.1" customHeight="1" x14ac:dyDescent="0.2">
      <c r="A12" s="36"/>
      <c r="B12" s="101">
        <v>62</v>
      </c>
      <c r="C12" s="135">
        <v>-1.1100000000000001</v>
      </c>
      <c r="D12" s="135">
        <v>-2.4900000000000002</v>
      </c>
      <c r="E12" s="135">
        <v>-0.68</v>
      </c>
      <c r="F12" s="135">
        <v>-0.53</v>
      </c>
      <c r="G12" s="135">
        <v>-0.6</v>
      </c>
      <c r="H12" s="135">
        <v>-0.32</v>
      </c>
      <c r="I12" s="135">
        <v>6.96</v>
      </c>
      <c r="J12" s="135">
        <v>6.47</v>
      </c>
      <c r="K12" s="135">
        <v>13.59</v>
      </c>
      <c r="L12" s="135"/>
      <c r="M12" s="135"/>
      <c r="N12" s="36"/>
    </row>
    <row r="13" spans="1:14" ht="32.1" customHeight="1" x14ac:dyDescent="0.2">
      <c r="A13" s="36"/>
      <c r="B13" s="101">
        <v>63</v>
      </c>
      <c r="C13" s="135">
        <v>-1</v>
      </c>
      <c r="D13" s="135">
        <v>-1.53</v>
      </c>
      <c r="E13" s="135">
        <v>-0.74</v>
      </c>
      <c r="F13" s="135">
        <v>-0.85</v>
      </c>
      <c r="G13" s="135">
        <v>-0.85</v>
      </c>
      <c r="H13" s="135">
        <v>-1.23</v>
      </c>
      <c r="I13" s="135">
        <v>6.93</v>
      </c>
      <c r="J13" s="135">
        <v>6.34</v>
      </c>
      <c r="K13" s="135">
        <v>13.71</v>
      </c>
      <c r="L13" s="135"/>
      <c r="M13" s="135"/>
      <c r="N13" s="36"/>
    </row>
    <row r="14" spans="1:14" ht="32.1" customHeight="1" x14ac:dyDescent="0.2">
      <c r="A14" s="36"/>
      <c r="B14" s="101" t="s">
        <v>413</v>
      </c>
      <c r="C14" s="135">
        <v>-0.9</v>
      </c>
      <c r="D14" s="135">
        <v>-0.84</v>
      </c>
      <c r="E14" s="135">
        <v>-0.44</v>
      </c>
      <c r="F14" s="135">
        <v>0.15</v>
      </c>
      <c r="G14" s="135">
        <v>-0.65</v>
      </c>
      <c r="H14" s="135">
        <v>1.22</v>
      </c>
      <c r="I14" s="135">
        <v>7.1</v>
      </c>
      <c r="J14" s="135">
        <v>6.6</v>
      </c>
      <c r="K14" s="135">
        <v>13.77</v>
      </c>
      <c r="L14" s="135"/>
      <c r="M14" s="135"/>
      <c r="N14" s="36"/>
    </row>
    <row r="15" spans="1:14" ht="32.1" customHeight="1" x14ac:dyDescent="0.2">
      <c r="A15" s="36"/>
      <c r="B15" s="101">
        <v>2</v>
      </c>
      <c r="C15" s="135">
        <v>-1.71</v>
      </c>
      <c r="D15" s="135">
        <v>-1.37</v>
      </c>
      <c r="E15" s="135">
        <v>-0.67</v>
      </c>
      <c r="F15" s="135">
        <v>-0.48</v>
      </c>
      <c r="G15" s="135">
        <v>-1.78</v>
      </c>
      <c r="H15" s="135">
        <v>0.97</v>
      </c>
      <c r="I15" s="135">
        <v>7</v>
      </c>
      <c r="J15" s="135">
        <v>6.52</v>
      </c>
      <c r="K15" s="135">
        <v>13.67</v>
      </c>
      <c r="L15" s="135"/>
      <c r="M15" s="135"/>
      <c r="N15" s="36"/>
    </row>
    <row r="16" spans="1:14" ht="32.1" customHeight="1" x14ac:dyDescent="0.2">
      <c r="A16" s="36"/>
      <c r="B16" s="101">
        <v>3</v>
      </c>
      <c r="C16" s="135">
        <v>-1.63</v>
      </c>
      <c r="D16" s="135">
        <v>-1.65</v>
      </c>
      <c r="E16" s="135">
        <v>-0.88</v>
      </c>
      <c r="F16" s="135">
        <v>-0.33</v>
      </c>
      <c r="G16" s="135">
        <v>-1.44</v>
      </c>
      <c r="H16" s="135">
        <v>1.07</v>
      </c>
      <c r="I16" s="135">
        <v>7.3</v>
      </c>
      <c r="J16" s="135">
        <v>6.77</v>
      </c>
      <c r="K16" s="135">
        <v>13.82</v>
      </c>
      <c r="L16" s="135"/>
      <c r="M16" s="135"/>
      <c r="N16" s="36"/>
    </row>
    <row r="17" spans="1:14" ht="32.1" customHeight="1" x14ac:dyDescent="0.2">
      <c r="A17" s="36"/>
      <c r="B17" s="101">
        <v>4</v>
      </c>
      <c r="C17" s="135">
        <v>-3.41</v>
      </c>
      <c r="D17" s="135">
        <v>-1.73</v>
      </c>
      <c r="E17" s="135">
        <v>-1.67</v>
      </c>
      <c r="F17" s="135">
        <v>-1.44</v>
      </c>
      <c r="G17" s="135">
        <v>-4.51</v>
      </c>
      <c r="H17" s="135">
        <v>0.92</v>
      </c>
      <c r="I17" s="135">
        <v>7.07</v>
      </c>
      <c r="J17" s="135">
        <v>6.44</v>
      </c>
      <c r="K17" s="135">
        <v>13.58</v>
      </c>
      <c r="L17" s="135"/>
      <c r="M17" s="135"/>
      <c r="N17" s="36"/>
    </row>
    <row r="18" spans="1:14" ht="32.1" customHeight="1" x14ac:dyDescent="0.2">
      <c r="A18" s="36"/>
      <c r="B18" s="101">
        <v>5</v>
      </c>
      <c r="C18" s="135">
        <v>-2.57</v>
      </c>
      <c r="D18" s="135">
        <v>-1.1499999999999999</v>
      </c>
      <c r="E18" s="135">
        <v>-1.58</v>
      </c>
      <c r="F18" s="135">
        <v>-1.03</v>
      </c>
      <c r="G18" s="135">
        <v>-2.7</v>
      </c>
      <c r="H18" s="135">
        <v>0.94</v>
      </c>
      <c r="I18" s="135">
        <v>6.52</v>
      </c>
      <c r="J18" s="135">
        <v>6.41</v>
      </c>
      <c r="K18" s="135">
        <v>13.64</v>
      </c>
      <c r="L18" s="135"/>
      <c r="M18" s="135"/>
      <c r="N18" s="36"/>
    </row>
    <row r="19" spans="1:14" ht="32.1" customHeight="1" x14ac:dyDescent="0.2">
      <c r="A19" s="36"/>
      <c r="B19" s="101">
        <v>6</v>
      </c>
      <c r="C19" s="135">
        <v>-2.33</v>
      </c>
      <c r="D19" s="135">
        <v>-0.73</v>
      </c>
      <c r="E19" s="135">
        <v>-1.28</v>
      </c>
      <c r="F19" s="135">
        <v>-0.78</v>
      </c>
      <c r="G19" s="135">
        <v>-2.37</v>
      </c>
      <c r="H19" s="135">
        <v>1.08</v>
      </c>
      <c r="I19" s="135">
        <v>7.07</v>
      </c>
      <c r="J19" s="135">
        <v>6.37</v>
      </c>
      <c r="K19" s="135">
        <v>13.54</v>
      </c>
      <c r="L19" s="135"/>
      <c r="M19" s="135"/>
      <c r="N19" s="36"/>
    </row>
    <row r="20" spans="1:14" ht="32.1" customHeight="1" x14ac:dyDescent="0.2">
      <c r="A20" s="36"/>
      <c r="B20" s="101">
        <v>7</v>
      </c>
      <c r="C20" s="135">
        <v>-2.16</v>
      </c>
      <c r="D20" s="135">
        <v>-1.1200000000000001</v>
      </c>
      <c r="E20" s="135">
        <v>-1.21</v>
      </c>
      <c r="F20" s="135">
        <v>-0.57999999999999996</v>
      </c>
      <c r="G20" s="135">
        <v>-2.29</v>
      </c>
      <c r="H20" s="135">
        <v>1.22</v>
      </c>
      <c r="I20" s="135">
        <v>7.21</v>
      </c>
      <c r="J20" s="135">
        <v>6.7</v>
      </c>
      <c r="K20" s="135">
        <v>13.48</v>
      </c>
      <c r="L20" s="135"/>
      <c r="M20" s="135"/>
      <c r="N20" s="36"/>
    </row>
    <row r="21" spans="1:14" ht="32.1" customHeight="1" x14ac:dyDescent="0.2">
      <c r="A21" s="36"/>
      <c r="B21" s="101">
        <v>8</v>
      </c>
      <c r="C21" s="135">
        <v>-1.81</v>
      </c>
      <c r="D21" s="135">
        <v>-0.86</v>
      </c>
      <c r="E21" s="135">
        <v>-1.0900000000000001</v>
      </c>
      <c r="F21" s="135">
        <v>-0.48</v>
      </c>
      <c r="G21" s="135">
        <v>-1.96</v>
      </c>
      <c r="H21" s="135">
        <v>1.27</v>
      </c>
      <c r="I21" s="135">
        <v>7.22</v>
      </c>
      <c r="J21" s="135">
        <v>6.76</v>
      </c>
      <c r="K21" s="135">
        <v>13.48</v>
      </c>
      <c r="L21" s="135"/>
      <c r="M21" s="135"/>
      <c r="N21" s="36"/>
    </row>
    <row r="22" spans="1:14" ht="32.1" customHeight="1" x14ac:dyDescent="0.2">
      <c r="A22" s="36"/>
      <c r="B22" s="101">
        <v>9</v>
      </c>
      <c r="C22" s="135">
        <v>-0.98</v>
      </c>
      <c r="D22" s="135">
        <v>-0.99</v>
      </c>
      <c r="E22" s="135">
        <v>-0.37</v>
      </c>
      <c r="F22" s="135">
        <v>0.18</v>
      </c>
      <c r="G22" s="135">
        <v>-0.83</v>
      </c>
      <c r="H22" s="135">
        <v>1.46</v>
      </c>
      <c r="I22" s="135">
        <v>7.17</v>
      </c>
      <c r="J22" s="135">
        <v>6.73</v>
      </c>
      <c r="K22" s="135">
        <v>13.69</v>
      </c>
      <c r="L22" s="135"/>
      <c r="M22" s="135"/>
      <c r="N22" s="36"/>
    </row>
    <row r="23" spans="1:14" ht="32.1" customHeight="1" x14ac:dyDescent="0.2">
      <c r="A23" s="36"/>
      <c r="B23" s="101">
        <v>10</v>
      </c>
      <c r="C23" s="135">
        <v>-0.38</v>
      </c>
      <c r="D23" s="135">
        <v>-0.3</v>
      </c>
      <c r="E23" s="135">
        <v>-0.24</v>
      </c>
      <c r="F23" s="135">
        <v>0.61</v>
      </c>
      <c r="G23" s="135">
        <v>-0.2</v>
      </c>
      <c r="H23" s="135">
        <v>2.06</v>
      </c>
      <c r="I23" s="135">
        <v>7.75</v>
      </c>
      <c r="J23" s="135">
        <v>7.29</v>
      </c>
      <c r="K23" s="135">
        <v>14.04</v>
      </c>
      <c r="L23" s="135"/>
      <c r="M23" s="135"/>
      <c r="N23" s="36"/>
    </row>
    <row r="24" spans="1:14" ht="32.1" customHeight="1" x14ac:dyDescent="0.2">
      <c r="A24" s="36"/>
      <c r="B24" s="101">
        <v>11</v>
      </c>
      <c r="C24" s="135">
        <v>-0.37</v>
      </c>
      <c r="D24" s="135">
        <v>-0.53</v>
      </c>
      <c r="E24" s="135">
        <v>-0.25</v>
      </c>
      <c r="F24" s="135">
        <v>0.64</v>
      </c>
      <c r="G24" s="135">
        <v>0.08</v>
      </c>
      <c r="H24" s="135">
        <v>1.99</v>
      </c>
      <c r="I24" s="135">
        <v>7.34</v>
      </c>
      <c r="J24" s="135">
        <v>6.97</v>
      </c>
      <c r="K24" s="135">
        <v>14.05</v>
      </c>
      <c r="L24" s="135"/>
      <c r="M24" s="135"/>
      <c r="N24" s="36"/>
    </row>
    <row r="25" spans="1:14" ht="32.1" customHeight="1" x14ac:dyDescent="0.2">
      <c r="A25" s="36"/>
      <c r="B25" s="101">
        <v>12</v>
      </c>
      <c r="C25" s="135">
        <v>-2.95</v>
      </c>
      <c r="D25" s="135">
        <v>-0.82</v>
      </c>
      <c r="E25" s="135">
        <v>-0.52</v>
      </c>
      <c r="F25" s="135">
        <v>0.32</v>
      </c>
      <c r="G25" s="135">
        <v>0.02</v>
      </c>
      <c r="H25" s="135">
        <v>1.79</v>
      </c>
      <c r="I25" s="135">
        <v>7.44</v>
      </c>
      <c r="J25" s="135">
        <v>7.01</v>
      </c>
      <c r="K25" s="135">
        <v>14.13</v>
      </c>
      <c r="L25" s="135"/>
      <c r="M25" s="135"/>
      <c r="N25" s="36"/>
    </row>
    <row r="26" spans="1:14" ht="32.1" customHeight="1" x14ac:dyDescent="0.2">
      <c r="A26" s="36"/>
      <c r="B26" s="101">
        <v>13</v>
      </c>
      <c r="C26" s="99" t="s">
        <v>109</v>
      </c>
      <c r="D26" s="135">
        <v>-1.04</v>
      </c>
      <c r="E26" s="135">
        <v>-0.66</v>
      </c>
      <c r="F26" s="135">
        <v>0.14000000000000001</v>
      </c>
      <c r="G26" s="135">
        <v>-0.01</v>
      </c>
      <c r="H26" s="135">
        <v>1.31</v>
      </c>
      <c r="I26" s="135">
        <v>7.56</v>
      </c>
      <c r="J26" s="135">
        <v>6.88</v>
      </c>
      <c r="K26" s="135">
        <v>14.71</v>
      </c>
      <c r="L26" s="135"/>
      <c r="M26" s="135"/>
      <c r="N26" s="36"/>
    </row>
    <row r="27" spans="1:14" ht="32.1" customHeight="1" x14ac:dyDescent="0.2">
      <c r="A27" s="36"/>
      <c r="B27" s="101">
        <v>14</v>
      </c>
      <c r="C27" s="99" t="s">
        <v>109</v>
      </c>
      <c r="D27" s="135">
        <v>-1.93</v>
      </c>
      <c r="E27" s="135">
        <v>-1.34</v>
      </c>
      <c r="F27" s="135">
        <v>-1.19</v>
      </c>
      <c r="G27" s="135">
        <v>-0.31</v>
      </c>
      <c r="H27" s="135">
        <v>-0.33</v>
      </c>
      <c r="I27" s="135">
        <v>7.28</v>
      </c>
      <c r="J27" s="135">
        <v>7.07</v>
      </c>
      <c r="K27" s="99" t="s">
        <v>109</v>
      </c>
      <c r="L27" s="135"/>
      <c r="M27" s="135"/>
      <c r="N27" s="36"/>
    </row>
    <row r="28" spans="1:14" ht="32.1" customHeight="1" x14ac:dyDescent="0.2">
      <c r="A28" s="36"/>
      <c r="B28" s="101">
        <v>15</v>
      </c>
      <c r="C28" s="135">
        <v>-0.4</v>
      </c>
      <c r="D28" s="135">
        <v>-1.18</v>
      </c>
      <c r="E28" s="135">
        <v>-1.22</v>
      </c>
      <c r="F28" s="135">
        <v>-0.39</v>
      </c>
      <c r="G28" s="135">
        <v>-0.28999999999999998</v>
      </c>
      <c r="H28" s="135">
        <v>1.1100000000000001</v>
      </c>
      <c r="I28" s="135">
        <v>7.58</v>
      </c>
      <c r="J28" s="135">
        <v>7.24</v>
      </c>
      <c r="K28" s="135">
        <v>14.37</v>
      </c>
      <c r="L28" s="135"/>
      <c r="M28" s="135"/>
      <c r="N28" s="36"/>
    </row>
    <row r="29" spans="1:14" ht="32.1" customHeight="1" x14ac:dyDescent="0.2">
      <c r="A29" s="36"/>
      <c r="B29" s="101">
        <v>16</v>
      </c>
      <c r="C29" s="135">
        <v>-0.56999999999999995</v>
      </c>
      <c r="D29" s="135">
        <v>-0.57999999999999996</v>
      </c>
      <c r="E29" s="135">
        <v>-0.33</v>
      </c>
      <c r="F29" s="135">
        <v>0.52</v>
      </c>
      <c r="G29" s="135">
        <v>-0.22</v>
      </c>
      <c r="H29" s="135">
        <v>1.96</v>
      </c>
      <c r="I29" s="135">
        <v>7.36</v>
      </c>
      <c r="J29" s="135">
        <v>7.21</v>
      </c>
      <c r="K29" s="135">
        <v>14.31</v>
      </c>
      <c r="L29" s="135"/>
      <c r="M29" s="135"/>
      <c r="N29" s="36"/>
    </row>
    <row r="30" spans="1:14" ht="32.1" customHeight="1" x14ac:dyDescent="0.2">
      <c r="A30" s="36"/>
      <c r="B30" s="101">
        <v>17</v>
      </c>
      <c r="C30" s="135">
        <v>-0.49</v>
      </c>
      <c r="D30" s="135">
        <v>-0.46</v>
      </c>
      <c r="E30" s="135">
        <v>-0.09</v>
      </c>
      <c r="F30" s="135">
        <v>0.63</v>
      </c>
      <c r="G30" s="135">
        <v>-0.19</v>
      </c>
      <c r="H30" s="135">
        <v>2.0699999999999998</v>
      </c>
      <c r="I30" s="135">
        <v>7.72</v>
      </c>
      <c r="J30" s="135">
        <v>7.29</v>
      </c>
      <c r="K30" s="135">
        <v>14.32</v>
      </c>
      <c r="L30" s="135"/>
      <c r="M30" s="135"/>
      <c r="N30" s="36"/>
    </row>
    <row r="31" spans="1:14" ht="32.1" customHeight="1" x14ac:dyDescent="0.2">
      <c r="A31" s="36"/>
      <c r="B31" s="101">
        <v>18</v>
      </c>
      <c r="C31" s="135">
        <v>-0.02</v>
      </c>
      <c r="D31" s="135">
        <v>-0.3</v>
      </c>
      <c r="E31" s="135">
        <v>0.41</v>
      </c>
      <c r="F31" s="135">
        <v>0.81</v>
      </c>
      <c r="G31" s="135">
        <v>0.17</v>
      </c>
      <c r="H31" s="135">
        <v>2.16</v>
      </c>
      <c r="I31" s="135">
        <v>7.76</v>
      </c>
      <c r="J31" s="135">
        <v>7.36</v>
      </c>
      <c r="K31" s="135">
        <v>14.25</v>
      </c>
      <c r="L31" s="135"/>
      <c r="M31" s="135"/>
      <c r="N31" s="36"/>
    </row>
    <row r="32" spans="1:14" ht="32.1" customHeight="1" x14ac:dyDescent="0.2">
      <c r="A32" s="36"/>
      <c r="B32" s="101">
        <v>19</v>
      </c>
      <c r="C32" s="135">
        <v>-0.36</v>
      </c>
      <c r="D32" s="135">
        <v>-0.49</v>
      </c>
      <c r="E32" s="135">
        <v>0.11</v>
      </c>
      <c r="F32" s="135">
        <v>0.03</v>
      </c>
      <c r="G32" s="135">
        <v>-0.19</v>
      </c>
      <c r="H32" s="135">
        <v>0.89</v>
      </c>
      <c r="I32" s="135">
        <v>7.66</v>
      </c>
      <c r="J32" s="135">
        <v>7.25</v>
      </c>
      <c r="K32" s="135">
        <v>14.24</v>
      </c>
      <c r="L32" s="135"/>
      <c r="M32" s="135"/>
      <c r="N32" s="36"/>
    </row>
    <row r="33" spans="1:14" ht="32.1" customHeight="1" x14ac:dyDescent="0.2">
      <c r="A33" s="36"/>
      <c r="B33" s="101">
        <v>20</v>
      </c>
      <c r="C33" s="135">
        <v>-1</v>
      </c>
      <c r="D33" s="135">
        <v>-0.99</v>
      </c>
      <c r="E33" s="135">
        <v>-1.05</v>
      </c>
      <c r="F33" s="135">
        <v>-1.25</v>
      </c>
      <c r="G33" s="135">
        <v>-0.34</v>
      </c>
      <c r="H33" s="135">
        <v>-0.48</v>
      </c>
      <c r="I33" s="135">
        <v>7.7</v>
      </c>
      <c r="J33" s="135">
        <v>7.22</v>
      </c>
      <c r="K33" s="135">
        <v>14.33</v>
      </c>
      <c r="L33" s="135"/>
      <c r="M33" s="135"/>
      <c r="N33" s="36"/>
    </row>
    <row r="34" spans="1:14" ht="32.1" customHeight="1" x14ac:dyDescent="0.2">
      <c r="A34" s="36"/>
      <c r="B34" s="101">
        <v>21</v>
      </c>
      <c r="C34" s="135">
        <v>-0.33</v>
      </c>
      <c r="D34" s="135">
        <v>-0.38</v>
      </c>
      <c r="E34" s="135">
        <v>0.21</v>
      </c>
      <c r="F34" s="135">
        <v>0.55000000000000004</v>
      </c>
      <c r="G34" s="135">
        <v>0.84</v>
      </c>
      <c r="H34" s="135">
        <v>1.91</v>
      </c>
      <c r="I34" s="135">
        <v>7.54</v>
      </c>
      <c r="J34" s="135">
        <v>7.2</v>
      </c>
      <c r="K34" s="135">
        <v>14.15</v>
      </c>
      <c r="L34" s="135"/>
      <c r="M34" s="135"/>
      <c r="N34" s="36"/>
    </row>
    <row r="35" spans="1:14" ht="32.1" customHeight="1" x14ac:dyDescent="0.2">
      <c r="A35" s="36"/>
      <c r="B35" s="101">
        <v>22</v>
      </c>
      <c r="C35" s="135">
        <v>0.02</v>
      </c>
      <c r="D35" s="135">
        <v>0.16</v>
      </c>
      <c r="E35" s="135">
        <v>0.5</v>
      </c>
      <c r="F35" s="135">
        <v>0.79</v>
      </c>
      <c r="G35" s="135">
        <v>0.34</v>
      </c>
      <c r="H35" s="135">
        <v>1.99</v>
      </c>
      <c r="I35" s="135">
        <v>7.39</v>
      </c>
      <c r="J35" s="135">
        <v>7.1</v>
      </c>
      <c r="K35" s="135">
        <v>14.22</v>
      </c>
      <c r="L35" s="135"/>
      <c r="M35" s="135"/>
      <c r="N35" s="36"/>
    </row>
    <row r="36" spans="1:14" ht="32.1" customHeight="1" x14ac:dyDescent="0.2">
      <c r="A36" s="36"/>
      <c r="B36" s="101">
        <v>23</v>
      </c>
      <c r="C36" s="135">
        <v>0.38</v>
      </c>
      <c r="D36" s="135">
        <v>0.69</v>
      </c>
      <c r="E36" s="135">
        <v>0.57999999999999996</v>
      </c>
      <c r="F36" s="135">
        <v>0.9</v>
      </c>
      <c r="G36" s="135">
        <v>0.41</v>
      </c>
      <c r="H36" s="135">
        <v>2.41</v>
      </c>
      <c r="I36" s="135">
        <v>7.41</v>
      </c>
      <c r="J36" s="135">
        <v>7.17</v>
      </c>
      <c r="K36" s="135">
        <v>14.24</v>
      </c>
      <c r="L36" s="135">
        <v>17.66</v>
      </c>
      <c r="M36" s="135"/>
      <c r="N36" s="36"/>
    </row>
    <row r="37" spans="1:14" ht="32.1" customHeight="1" x14ac:dyDescent="0.2">
      <c r="A37" s="36"/>
      <c r="B37" s="101">
        <v>24</v>
      </c>
      <c r="C37" s="135">
        <v>0.53</v>
      </c>
      <c r="D37" s="135">
        <v>1.32</v>
      </c>
      <c r="E37" s="135">
        <v>0.61</v>
      </c>
      <c r="F37" s="135">
        <v>0.96</v>
      </c>
      <c r="G37" s="135">
        <v>0.51</v>
      </c>
      <c r="H37" s="135">
        <v>2.46</v>
      </c>
      <c r="I37" s="135">
        <v>7.43</v>
      </c>
      <c r="J37" s="135">
        <v>7.32</v>
      </c>
      <c r="K37" s="135">
        <v>14.37</v>
      </c>
      <c r="L37" s="135">
        <v>18.53</v>
      </c>
      <c r="M37" s="135">
        <v>11.71</v>
      </c>
      <c r="N37" s="36"/>
    </row>
    <row r="38" spans="1:14" ht="32.1" customHeight="1" x14ac:dyDescent="0.2">
      <c r="A38" s="36"/>
      <c r="B38" s="101">
        <v>25</v>
      </c>
      <c r="C38" s="135">
        <v>0.08</v>
      </c>
      <c r="D38" s="135">
        <v>0.47</v>
      </c>
      <c r="E38" s="135">
        <v>0.24</v>
      </c>
      <c r="F38" s="135">
        <v>0.37</v>
      </c>
      <c r="G38" s="135">
        <v>0.44</v>
      </c>
      <c r="H38" s="135">
        <v>0.73</v>
      </c>
      <c r="I38" s="135">
        <v>7.14</v>
      </c>
      <c r="J38" s="135">
        <v>6.97</v>
      </c>
      <c r="K38" s="135">
        <v>14.29</v>
      </c>
      <c r="L38" s="135">
        <v>18.440000000000001</v>
      </c>
      <c r="M38" s="135">
        <v>11.24</v>
      </c>
      <c r="N38" s="36"/>
    </row>
    <row r="39" spans="1:14" ht="32.1" customHeight="1" x14ac:dyDescent="0.2">
      <c r="A39" s="36"/>
      <c r="B39" s="101">
        <v>26</v>
      </c>
      <c r="C39" s="135">
        <v>-0.12</v>
      </c>
      <c r="D39" s="135">
        <v>1.06</v>
      </c>
      <c r="E39" s="135">
        <v>-0.04</v>
      </c>
      <c r="F39" s="135">
        <v>-0.01</v>
      </c>
      <c r="G39" s="135">
        <v>0.36</v>
      </c>
      <c r="H39" s="135">
        <v>1.08</v>
      </c>
      <c r="I39" s="135">
        <v>7.18</v>
      </c>
      <c r="J39" s="135">
        <v>7.15</v>
      </c>
      <c r="K39" s="135">
        <v>14.31</v>
      </c>
      <c r="L39" s="135">
        <v>18.41</v>
      </c>
      <c r="M39" s="135">
        <v>10.99</v>
      </c>
      <c r="N39" s="36"/>
    </row>
    <row r="40" spans="1:14" ht="32.1" customHeight="1" x14ac:dyDescent="0.2">
      <c r="A40" s="36"/>
      <c r="B40" s="101">
        <v>27</v>
      </c>
      <c r="C40" s="135">
        <v>0.13</v>
      </c>
      <c r="D40" s="135">
        <v>1.59</v>
      </c>
      <c r="E40" s="135">
        <v>0.35</v>
      </c>
      <c r="F40" s="135">
        <v>0.84</v>
      </c>
      <c r="G40" s="135">
        <v>0.52</v>
      </c>
      <c r="H40" s="135">
        <v>2.3199999999999998</v>
      </c>
      <c r="I40" s="135">
        <v>7.34</v>
      </c>
      <c r="J40" s="135">
        <v>7.33</v>
      </c>
      <c r="K40" s="135">
        <v>14.23</v>
      </c>
      <c r="L40" s="135">
        <v>18.05</v>
      </c>
      <c r="M40" s="135">
        <v>11.07</v>
      </c>
      <c r="N40" s="36"/>
    </row>
    <row r="41" spans="1:14" ht="32.1" customHeight="1" x14ac:dyDescent="0.2">
      <c r="A41" s="36"/>
      <c r="B41" s="101">
        <v>28</v>
      </c>
      <c r="C41" s="135">
        <v>0.27</v>
      </c>
      <c r="D41" s="135">
        <v>1.76</v>
      </c>
      <c r="E41" s="135">
        <v>0.64</v>
      </c>
      <c r="F41" s="135">
        <v>1</v>
      </c>
      <c r="G41" s="135">
        <v>0.61</v>
      </c>
      <c r="H41" s="135">
        <v>2.48</v>
      </c>
      <c r="I41" s="135">
        <v>7.05</v>
      </c>
      <c r="J41" s="135">
        <v>7.39</v>
      </c>
      <c r="K41" s="135">
        <v>14.21</v>
      </c>
      <c r="L41" s="135">
        <v>18.66</v>
      </c>
      <c r="M41" s="135">
        <v>11.07</v>
      </c>
      <c r="N41" s="36"/>
    </row>
    <row r="42" spans="1:14" ht="32.1" customHeight="1" x14ac:dyDescent="0.2">
      <c r="A42" s="36"/>
      <c r="B42" s="101">
        <v>29</v>
      </c>
      <c r="C42" s="135">
        <v>0.13</v>
      </c>
      <c r="D42" s="135">
        <v>1.77</v>
      </c>
      <c r="E42" s="135">
        <v>0.33</v>
      </c>
      <c r="F42" s="135">
        <v>0.85</v>
      </c>
      <c r="G42" s="135">
        <v>0.49</v>
      </c>
      <c r="H42" s="135">
        <v>2.38</v>
      </c>
      <c r="I42" s="135">
        <v>6.18</v>
      </c>
      <c r="J42" s="135">
        <v>7.3</v>
      </c>
      <c r="K42" s="135">
        <v>14.18</v>
      </c>
      <c r="L42" s="135">
        <v>19.11</v>
      </c>
      <c r="M42" s="135">
        <v>11.17</v>
      </c>
      <c r="N42" s="36"/>
    </row>
    <row r="43" spans="1:14" ht="31.95" customHeight="1" x14ac:dyDescent="0.2">
      <c r="A43" s="36"/>
      <c r="B43" s="101">
        <v>30</v>
      </c>
      <c r="C43" s="135">
        <v>-1.66</v>
      </c>
      <c r="D43" s="135">
        <v>1.6</v>
      </c>
      <c r="E43" s="135">
        <v>-0.38</v>
      </c>
      <c r="F43" s="135">
        <v>-0.53</v>
      </c>
      <c r="G43" s="135">
        <v>-1.34</v>
      </c>
      <c r="H43" s="135">
        <v>1.98</v>
      </c>
      <c r="I43" s="135">
        <v>5.81</v>
      </c>
      <c r="J43" s="135">
        <v>7.41</v>
      </c>
      <c r="K43" s="135">
        <v>14.2</v>
      </c>
      <c r="L43" s="135">
        <v>19.09</v>
      </c>
      <c r="M43" s="135">
        <v>11.16</v>
      </c>
      <c r="N43" s="36"/>
    </row>
    <row r="44" spans="1:14" ht="31.95" customHeight="1" x14ac:dyDescent="0.2">
      <c r="A44" s="36"/>
      <c r="B44" s="101" t="s">
        <v>522</v>
      </c>
      <c r="C44" s="135">
        <v>-2.09</v>
      </c>
      <c r="D44" s="135">
        <v>1.1000000000000001</v>
      </c>
      <c r="E44" s="135">
        <v>-0.98</v>
      </c>
      <c r="F44" s="135">
        <v>-0.82</v>
      </c>
      <c r="G44" s="135">
        <v>-1.61</v>
      </c>
      <c r="H44" s="135">
        <v>1.63</v>
      </c>
      <c r="I44" s="135">
        <v>5.3</v>
      </c>
      <c r="J44" s="135">
        <v>7.35</v>
      </c>
      <c r="K44" s="135">
        <v>14.19</v>
      </c>
      <c r="L44" s="135">
        <v>19.23</v>
      </c>
      <c r="M44" s="135">
        <v>11.3</v>
      </c>
      <c r="N44" s="36"/>
    </row>
    <row r="45" spans="1:14" ht="31.95" customHeight="1" x14ac:dyDescent="0.2">
      <c r="A45" s="36"/>
      <c r="B45" s="101" t="s">
        <v>545</v>
      </c>
      <c r="C45" s="135">
        <v>-0.17</v>
      </c>
      <c r="D45" s="135">
        <v>1.54</v>
      </c>
      <c r="E45" s="135">
        <v>0.24</v>
      </c>
      <c r="F45" s="135">
        <v>0.54</v>
      </c>
      <c r="G45" s="135">
        <v>0.37</v>
      </c>
      <c r="H45" s="135">
        <v>1.94</v>
      </c>
      <c r="I45" s="135">
        <v>5.2</v>
      </c>
      <c r="J45" s="135">
        <v>7.45</v>
      </c>
      <c r="K45" s="135">
        <v>14.24</v>
      </c>
      <c r="L45" s="135">
        <v>22.8</v>
      </c>
      <c r="M45" s="135">
        <v>11.72</v>
      </c>
      <c r="N45" s="36"/>
    </row>
    <row r="46" spans="1:14" ht="31.95" customHeight="1" x14ac:dyDescent="0.2">
      <c r="A46" s="36"/>
      <c r="B46" s="101" t="s">
        <v>578</v>
      </c>
      <c r="C46" s="135">
        <v>0.14000000000000001</v>
      </c>
      <c r="D46" s="135">
        <v>1.2</v>
      </c>
      <c r="E46" s="135">
        <v>0.59</v>
      </c>
      <c r="F46" s="135">
        <v>0.98</v>
      </c>
      <c r="G46" s="135">
        <v>0.67</v>
      </c>
      <c r="H46" s="135">
        <v>2.52</v>
      </c>
      <c r="I46" s="135">
        <v>5.0599999999999996</v>
      </c>
      <c r="J46" s="135">
        <v>7.36</v>
      </c>
      <c r="K46" s="135">
        <v>14.17</v>
      </c>
      <c r="L46" s="135">
        <v>23.95</v>
      </c>
      <c r="M46" s="135">
        <v>11.75</v>
      </c>
      <c r="N46" s="36"/>
    </row>
    <row r="47" spans="1:14" ht="31.95" customHeight="1" x14ac:dyDescent="0.2">
      <c r="A47" s="36"/>
      <c r="B47" s="101" t="s">
        <v>588</v>
      </c>
      <c r="C47" s="135">
        <v>0.21</v>
      </c>
      <c r="D47" s="135">
        <v>1.85</v>
      </c>
      <c r="E47" s="135">
        <v>0.49</v>
      </c>
      <c r="F47" s="135">
        <v>1.03</v>
      </c>
      <c r="G47" s="135">
        <v>0.74</v>
      </c>
      <c r="H47" s="135">
        <v>2.57</v>
      </c>
      <c r="I47" s="135">
        <v>5.08</v>
      </c>
      <c r="J47" s="135">
        <v>7.28</v>
      </c>
      <c r="K47" s="135">
        <v>14.09</v>
      </c>
      <c r="L47" s="135">
        <v>24.56</v>
      </c>
      <c r="M47" s="135">
        <v>11.78</v>
      </c>
      <c r="N47" s="36"/>
    </row>
    <row r="48" spans="1:14" ht="31.95" customHeight="1" x14ac:dyDescent="0.2">
      <c r="A48" s="36"/>
      <c r="B48" s="101" t="s">
        <v>640</v>
      </c>
      <c r="C48" s="135">
        <v>0.17</v>
      </c>
      <c r="D48" s="135">
        <v>1.86</v>
      </c>
      <c r="E48" s="135">
        <v>0.45</v>
      </c>
      <c r="F48" s="135">
        <v>0.99</v>
      </c>
      <c r="G48" s="135">
        <v>0.76</v>
      </c>
      <c r="H48" s="135">
        <v>2.5</v>
      </c>
      <c r="I48" s="135">
        <v>5.54</v>
      </c>
      <c r="J48" s="135">
        <v>7.24</v>
      </c>
      <c r="K48" s="135">
        <v>14.09</v>
      </c>
      <c r="L48" s="135">
        <v>24.67</v>
      </c>
      <c r="M48" s="135">
        <v>11.53</v>
      </c>
      <c r="N48" s="36"/>
    </row>
    <row r="49" spans="1:14" ht="32.1" customHeight="1" x14ac:dyDescent="0.2">
      <c r="A49" s="36"/>
      <c r="B49" s="136" t="s">
        <v>251</v>
      </c>
      <c r="C49" s="131"/>
      <c r="D49" s="131"/>
      <c r="E49" s="131"/>
      <c r="F49" s="131"/>
      <c r="G49" s="131"/>
      <c r="H49" s="131"/>
      <c r="I49" s="131"/>
      <c r="J49" s="131"/>
      <c r="K49" s="36"/>
      <c r="L49" s="36"/>
      <c r="M49" s="36"/>
      <c r="N49" s="36"/>
    </row>
    <row r="50" spans="1:14" ht="32.1" customHeight="1" x14ac:dyDescent="0.2">
      <c r="A50" s="36"/>
      <c r="B50" s="137" t="s">
        <v>319</v>
      </c>
      <c r="C50" s="131"/>
      <c r="D50" s="131"/>
      <c r="E50" s="131"/>
      <c r="F50" s="131"/>
      <c r="G50" s="131"/>
      <c r="H50" s="131"/>
      <c r="I50" s="131"/>
      <c r="J50" s="131"/>
      <c r="K50" s="131"/>
      <c r="L50" s="131"/>
      <c r="M50" s="131"/>
      <c r="N50" s="36"/>
    </row>
    <row r="51" spans="1:14" ht="9.75" customHeight="1" x14ac:dyDescent="0.2">
      <c r="A51" s="36"/>
      <c r="B51" s="129"/>
      <c r="C51" s="130"/>
      <c r="D51" s="130"/>
      <c r="E51" s="130"/>
      <c r="F51" s="130"/>
      <c r="G51" s="130"/>
      <c r="H51" s="130"/>
      <c r="I51" s="130"/>
      <c r="J51" s="130"/>
      <c r="K51" s="130"/>
      <c r="L51" s="130"/>
      <c r="M51" s="130"/>
      <c r="N51" s="36"/>
    </row>
    <row r="56" spans="1:14" x14ac:dyDescent="0.2">
      <c r="G56" s="25"/>
    </row>
    <row r="57" spans="1:14" x14ac:dyDescent="0.2">
      <c r="D57" s="26"/>
      <c r="E57" s="26"/>
    </row>
  </sheetData>
  <mergeCells count="1">
    <mergeCell ref="B3:B4"/>
  </mergeCells>
  <phoneticPr fontId="1"/>
  <pageMargins left="1.299212598425197" right="0.51181102362204722" top="1.5354330708661419" bottom="0.55118110236220474" header="0.31496062992125984" footer="0.31496062992125984"/>
  <pageSetup paperSize="8" scale="5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51"/>
  <sheetViews>
    <sheetView showGridLines="0" zoomScale="70" zoomScaleNormal="70" workbookViewId="0">
      <pane ySplit="5" topLeftCell="A38" activePane="bottomLeft" state="frozen"/>
      <selection pane="bottomLeft" activeCell="H49" sqref="H49"/>
    </sheetView>
  </sheetViews>
  <sheetFormatPr defaultColWidth="9" defaultRowHeight="14.4" x14ac:dyDescent="0.2"/>
  <cols>
    <col min="1" max="1" width="2.69921875" style="10" customWidth="1"/>
    <col min="2" max="2" width="9.59765625" style="13" customWidth="1"/>
    <col min="3" max="11" width="17.59765625" style="19" customWidth="1"/>
    <col min="12" max="12" width="1.5" style="10" customWidth="1"/>
    <col min="13" max="16384" width="9" style="10"/>
  </cols>
  <sheetData>
    <row r="1" spans="1:12" x14ac:dyDescent="0.2">
      <c r="A1" s="36"/>
      <c r="B1" s="129"/>
      <c r="C1" s="130"/>
      <c r="D1" s="130"/>
      <c r="E1" s="130"/>
      <c r="F1" s="130"/>
      <c r="G1" s="130"/>
      <c r="H1" s="130"/>
      <c r="I1" s="130"/>
      <c r="J1" s="130"/>
      <c r="K1" s="130"/>
      <c r="L1" s="36"/>
    </row>
    <row r="2" spans="1:12" ht="30" customHeight="1" x14ac:dyDescent="0.2">
      <c r="A2" s="36"/>
      <c r="B2" s="108" t="s">
        <v>648</v>
      </c>
      <c r="C2" s="131"/>
      <c r="D2" s="131"/>
      <c r="E2" s="131"/>
      <c r="F2" s="131"/>
      <c r="G2" s="131"/>
      <c r="H2" s="131"/>
      <c r="I2" s="131"/>
      <c r="J2" s="131"/>
      <c r="K2" s="132" t="s">
        <v>255</v>
      </c>
      <c r="L2" s="36"/>
    </row>
    <row r="3" spans="1:12" ht="30" customHeight="1" x14ac:dyDescent="0.2">
      <c r="A3" s="36"/>
      <c r="B3" s="496" t="s">
        <v>62</v>
      </c>
      <c r="C3" s="127" t="s">
        <v>185</v>
      </c>
      <c r="D3" s="127" t="s">
        <v>268</v>
      </c>
      <c r="E3" s="127" t="s">
        <v>267</v>
      </c>
      <c r="F3" s="127" t="s">
        <v>266</v>
      </c>
      <c r="G3" s="127" t="s">
        <v>158</v>
      </c>
      <c r="H3" s="267" t="s">
        <v>265</v>
      </c>
      <c r="I3" s="267" t="s">
        <v>264</v>
      </c>
      <c r="J3" s="127" t="s">
        <v>90</v>
      </c>
      <c r="K3" s="127" t="s">
        <v>263</v>
      </c>
      <c r="L3" s="36"/>
    </row>
    <row r="4" spans="1:12" ht="60" customHeight="1" x14ac:dyDescent="0.2">
      <c r="A4" s="36"/>
      <c r="B4" s="497"/>
      <c r="C4" s="169" t="s">
        <v>393</v>
      </c>
      <c r="D4" s="169" t="s">
        <v>394</v>
      </c>
      <c r="E4" s="170" t="s">
        <v>371</v>
      </c>
      <c r="F4" s="170" t="s">
        <v>371</v>
      </c>
      <c r="G4" s="169" t="s">
        <v>395</v>
      </c>
      <c r="H4" s="169" t="s">
        <v>396</v>
      </c>
      <c r="I4" s="169" t="s">
        <v>396</v>
      </c>
      <c r="J4" s="169" t="s">
        <v>397</v>
      </c>
      <c r="K4" s="169" t="s">
        <v>688</v>
      </c>
      <c r="L4" s="36"/>
    </row>
    <row r="5" spans="1:12" ht="30" customHeight="1" x14ac:dyDescent="0.2">
      <c r="A5" s="36"/>
      <c r="B5" s="338"/>
      <c r="C5" s="128"/>
      <c r="D5" s="128"/>
      <c r="E5" s="128" t="s">
        <v>262</v>
      </c>
      <c r="F5" s="128" t="s">
        <v>261</v>
      </c>
      <c r="G5" s="128"/>
      <c r="H5" s="268" t="s">
        <v>259</v>
      </c>
      <c r="I5" s="268" t="s">
        <v>260</v>
      </c>
      <c r="J5" s="128"/>
      <c r="K5" s="128"/>
      <c r="L5" s="36"/>
    </row>
    <row r="6" spans="1:12" ht="32.1" customHeight="1" x14ac:dyDescent="0.2">
      <c r="A6" s="36"/>
      <c r="B6" s="101" t="s">
        <v>412</v>
      </c>
      <c r="C6" s="135">
        <v>-1.3</v>
      </c>
      <c r="D6" s="135">
        <v>-2.42</v>
      </c>
      <c r="E6" s="135" t="s">
        <v>257</v>
      </c>
      <c r="F6" s="135"/>
      <c r="G6" s="135">
        <v>-5.78</v>
      </c>
      <c r="H6" s="135">
        <v>-5.52</v>
      </c>
      <c r="I6" s="135">
        <v>-1.54</v>
      </c>
      <c r="J6" s="135">
        <v>15.82</v>
      </c>
      <c r="K6" s="135">
        <v>5.58</v>
      </c>
      <c r="L6" s="36"/>
    </row>
    <row r="7" spans="1:12" ht="32.1" customHeight="1" x14ac:dyDescent="0.2">
      <c r="A7" s="36"/>
      <c r="B7" s="101">
        <v>56</v>
      </c>
      <c r="C7" s="135">
        <v>-1.19</v>
      </c>
      <c r="D7" s="135">
        <v>-2.4</v>
      </c>
      <c r="E7" s="135"/>
      <c r="F7" s="135"/>
      <c r="G7" s="135">
        <v>-6.54</v>
      </c>
      <c r="H7" s="135">
        <v>-5.32</v>
      </c>
      <c r="I7" s="135">
        <v>-1.58</v>
      </c>
      <c r="J7" s="135">
        <v>16.63</v>
      </c>
      <c r="K7" s="135">
        <v>5.59</v>
      </c>
      <c r="L7" s="36"/>
    </row>
    <row r="8" spans="1:12" ht="32.1" customHeight="1" x14ac:dyDescent="0.2">
      <c r="A8" s="36"/>
      <c r="B8" s="101">
        <v>57</v>
      </c>
      <c r="C8" s="135">
        <v>-0.18</v>
      </c>
      <c r="D8" s="135">
        <v>-2.29</v>
      </c>
      <c r="E8" s="135"/>
      <c r="F8" s="135"/>
      <c r="G8" s="135">
        <v>-7.13</v>
      </c>
      <c r="H8" s="135">
        <v>-5.07</v>
      </c>
      <c r="I8" s="135">
        <v>-1.41</v>
      </c>
      <c r="J8" s="135">
        <v>16.68</v>
      </c>
      <c r="K8" s="135">
        <v>5.83</v>
      </c>
      <c r="L8" s="36"/>
    </row>
    <row r="9" spans="1:12" ht="32.1" customHeight="1" x14ac:dyDescent="0.2">
      <c r="A9" s="36"/>
      <c r="B9" s="101">
        <v>58</v>
      </c>
      <c r="C9" s="135">
        <v>0.02</v>
      </c>
      <c r="D9" s="135">
        <v>-2.2000000000000002</v>
      </c>
      <c r="E9" s="135"/>
      <c r="F9" s="135"/>
      <c r="G9" s="135">
        <v>-6.22</v>
      </c>
      <c r="H9" s="135">
        <v>-4.95</v>
      </c>
      <c r="I9" s="135">
        <v>-1.28</v>
      </c>
      <c r="J9" s="135">
        <v>15.97</v>
      </c>
      <c r="K9" s="135">
        <v>6.31</v>
      </c>
      <c r="L9" s="36"/>
    </row>
    <row r="10" spans="1:12" ht="32.1" customHeight="1" x14ac:dyDescent="0.2">
      <c r="A10" s="36"/>
      <c r="B10" s="101">
        <v>59</v>
      </c>
      <c r="C10" s="135">
        <v>-0.1</v>
      </c>
      <c r="D10" s="135">
        <v>-2.15</v>
      </c>
      <c r="E10" s="135"/>
      <c r="F10" s="135"/>
      <c r="G10" s="135">
        <v>-5.69</v>
      </c>
      <c r="H10" s="135">
        <v>-5.17</v>
      </c>
      <c r="I10" s="135">
        <v>-1.71</v>
      </c>
      <c r="J10" s="135">
        <v>15.87</v>
      </c>
      <c r="K10" s="135">
        <v>5.71</v>
      </c>
      <c r="L10" s="36"/>
    </row>
    <row r="11" spans="1:12" ht="32.1" customHeight="1" x14ac:dyDescent="0.2">
      <c r="A11" s="36"/>
      <c r="B11" s="101">
        <v>60</v>
      </c>
      <c r="C11" s="135">
        <v>-8.2799999999999994</v>
      </c>
      <c r="D11" s="135">
        <v>-2.14</v>
      </c>
      <c r="E11" s="135"/>
      <c r="F11" s="135"/>
      <c r="G11" s="135">
        <v>-5.36</v>
      </c>
      <c r="H11" s="135">
        <v>-5.78</v>
      </c>
      <c r="I11" s="135">
        <v>-2.2799999999999998</v>
      </c>
      <c r="J11" s="135">
        <v>16.32</v>
      </c>
      <c r="K11" s="135">
        <v>5.73</v>
      </c>
      <c r="L11" s="36"/>
    </row>
    <row r="12" spans="1:12" ht="32.1" customHeight="1" x14ac:dyDescent="0.2">
      <c r="A12" s="36"/>
      <c r="B12" s="101">
        <v>61</v>
      </c>
      <c r="C12" s="135">
        <v>-3.33</v>
      </c>
      <c r="D12" s="135">
        <v>-2.36</v>
      </c>
      <c r="E12" s="135"/>
      <c r="F12" s="135"/>
      <c r="G12" s="135">
        <v>-5.61</v>
      </c>
      <c r="H12" s="135">
        <v>-5.21</v>
      </c>
      <c r="I12" s="135">
        <v>-1.64</v>
      </c>
      <c r="J12" s="135">
        <v>16.63</v>
      </c>
      <c r="K12" s="135">
        <v>5.94</v>
      </c>
      <c r="L12" s="36"/>
    </row>
    <row r="13" spans="1:12" ht="32.1" customHeight="1" x14ac:dyDescent="0.2">
      <c r="A13" s="36"/>
      <c r="B13" s="101">
        <v>62</v>
      </c>
      <c r="C13" s="135">
        <v>-0.97</v>
      </c>
      <c r="D13" s="135">
        <v>-2.44</v>
      </c>
      <c r="E13" s="135"/>
      <c r="F13" s="135"/>
      <c r="G13" s="135">
        <v>-5.22</v>
      </c>
      <c r="H13" s="135">
        <v>-5.1100000000000003</v>
      </c>
      <c r="I13" s="135">
        <v>-1.61</v>
      </c>
      <c r="J13" s="135">
        <v>16.84</v>
      </c>
      <c r="K13" s="135">
        <v>5.74</v>
      </c>
      <c r="L13" s="36"/>
    </row>
    <row r="14" spans="1:12" ht="32.1" customHeight="1" x14ac:dyDescent="0.2">
      <c r="A14" s="36"/>
      <c r="B14" s="101">
        <v>63</v>
      </c>
      <c r="C14" s="135">
        <v>-1.43</v>
      </c>
      <c r="D14" s="135">
        <v>-2.74</v>
      </c>
      <c r="E14" s="135"/>
      <c r="F14" s="135"/>
      <c r="G14" s="135">
        <v>-5.0599999999999996</v>
      </c>
      <c r="H14" s="135">
        <v>-3.94</v>
      </c>
      <c r="I14" s="135">
        <v>-0.32</v>
      </c>
      <c r="J14" s="135">
        <v>16.89</v>
      </c>
      <c r="K14" s="135">
        <v>5.31</v>
      </c>
      <c r="L14" s="36"/>
    </row>
    <row r="15" spans="1:12" ht="32.1" customHeight="1" x14ac:dyDescent="0.2">
      <c r="A15" s="36"/>
      <c r="B15" s="101" t="s">
        <v>411</v>
      </c>
      <c r="C15" s="135">
        <v>-0.03</v>
      </c>
      <c r="D15" s="135">
        <v>-2.2400000000000002</v>
      </c>
      <c r="E15" s="135"/>
      <c r="F15" s="135"/>
      <c r="G15" s="135">
        <v>-4.96</v>
      </c>
      <c r="H15" s="135">
        <v>-3.72</v>
      </c>
      <c r="I15" s="135">
        <v>-0.05</v>
      </c>
      <c r="J15" s="135">
        <v>15.06</v>
      </c>
      <c r="K15" s="135">
        <v>5.76</v>
      </c>
      <c r="L15" s="36"/>
    </row>
    <row r="16" spans="1:12" ht="32.1" customHeight="1" x14ac:dyDescent="0.2">
      <c r="A16" s="36"/>
      <c r="B16" s="101">
        <v>2</v>
      </c>
      <c r="C16" s="135">
        <v>-0.42</v>
      </c>
      <c r="D16" s="135">
        <v>-2.25</v>
      </c>
      <c r="E16" s="135"/>
      <c r="F16" s="135"/>
      <c r="G16" s="135">
        <v>-5.18</v>
      </c>
      <c r="H16" s="135">
        <v>-4.0199999999999996</v>
      </c>
      <c r="I16" s="135">
        <v>-0.36</v>
      </c>
      <c r="J16" s="135">
        <v>13.04</v>
      </c>
      <c r="K16" s="135">
        <v>5.1100000000000003</v>
      </c>
      <c r="L16" s="36"/>
    </row>
    <row r="17" spans="1:12" ht="32.1" customHeight="1" x14ac:dyDescent="0.2">
      <c r="A17" s="36"/>
      <c r="B17" s="101">
        <v>3</v>
      </c>
      <c r="C17" s="135">
        <v>-0.35</v>
      </c>
      <c r="D17" s="135">
        <v>-3.93</v>
      </c>
      <c r="E17" s="135"/>
      <c r="F17" s="135"/>
      <c r="G17" s="135">
        <v>-5.68</v>
      </c>
      <c r="H17" s="135">
        <v>-3.32</v>
      </c>
      <c r="I17" s="135">
        <v>0.39</v>
      </c>
      <c r="J17" s="135">
        <v>11.98</v>
      </c>
      <c r="K17" s="135">
        <v>5.2</v>
      </c>
      <c r="L17" s="36"/>
    </row>
    <row r="18" spans="1:12" ht="32.1" customHeight="1" x14ac:dyDescent="0.2">
      <c r="A18" s="36"/>
      <c r="B18" s="101">
        <v>4</v>
      </c>
      <c r="C18" s="135">
        <v>-0.89</v>
      </c>
      <c r="D18" s="135">
        <v>-3.47</v>
      </c>
      <c r="E18" s="135">
        <v>6.75</v>
      </c>
      <c r="F18" s="135">
        <v>4.43</v>
      </c>
      <c r="G18" s="135">
        <v>-5.26</v>
      </c>
      <c r="H18" s="135">
        <v>-2.59</v>
      </c>
      <c r="I18" s="135">
        <v>1.1100000000000001</v>
      </c>
      <c r="J18" s="135">
        <v>11.68</v>
      </c>
      <c r="K18" s="135">
        <v>4.24</v>
      </c>
      <c r="L18" s="36"/>
    </row>
    <row r="19" spans="1:12" ht="32.1" customHeight="1" x14ac:dyDescent="0.2">
      <c r="A19" s="36"/>
      <c r="B19" s="101">
        <v>5</v>
      </c>
      <c r="C19" s="135">
        <v>-1.06</v>
      </c>
      <c r="D19" s="135">
        <v>-2.27</v>
      </c>
      <c r="E19" s="135">
        <v>7.08</v>
      </c>
      <c r="F19" s="135">
        <v>5</v>
      </c>
      <c r="G19" s="135">
        <v>-4.59</v>
      </c>
      <c r="H19" s="135">
        <v>-2.2999999999999998</v>
      </c>
      <c r="I19" s="135">
        <v>1.43</v>
      </c>
      <c r="J19" s="135">
        <v>11.41</v>
      </c>
      <c r="K19" s="135">
        <v>4.74</v>
      </c>
      <c r="L19" s="36"/>
    </row>
    <row r="20" spans="1:12" ht="32.1" customHeight="1" x14ac:dyDescent="0.2">
      <c r="A20" s="36"/>
      <c r="B20" s="101">
        <v>6</v>
      </c>
      <c r="C20" s="135">
        <v>-0.69</v>
      </c>
      <c r="D20" s="135">
        <v>-4.6399999999999997</v>
      </c>
      <c r="E20" s="135">
        <v>6.75</v>
      </c>
      <c r="F20" s="135">
        <v>4.7699999999999996</v>
      </c>
      <c r="G20" s="135">
        <v>-4.59</v>
      </c>
      <c r="H20" s="135">
        <v>-2.7</v>
      </c>
      <c r="I20" s="135">
        <v>1.05</v>
      </c>
      <c r="J20" s="135">
        <v>10.96</v>
      </c>
      <c r="K20" s="135">
        <v>2.92</v>
      </c>
      <c r="L20" s="36"/>
    </row>
    <row r="21" spans="1:12" ht="32.1" customHeight="1" x14ac:dyDescent="0.2">
      <c r="A21" s="36"/>
      <c r="B21" s="101">
        <v>7</v>
      </c>
      <c r="C21" s="135">
        <v>-0.27</v>
      </c>
      <c r="D21" s="135">
        <v>-4.54</v>
      </c>
      <c r="E21" s="135">
        <v>6.49</v>
      </c>
      <c r="F21" s="135">
        <v>4.5599999999999996</v>
      </c>
      <c r="G21" s="135">
        <v>-4.7300000000000004</v>
      </c>
      <c r="H21" s="135">
        <v>-2.89</v>
      </c>
      <c r="I21" s="135">
        <v>0.85</v>
      </c>
      <c r="J21" s="135">
        <v>10.72</v>
      </c>
      <c r="K21" s="135">
        <v>3.11</v>
      </c>
      <c r="L21" s="36"/>
    </row>
    <row r="22" spans="1:12" ht="32.1" customHeight="1" x14ac:dyDescent="0.2">
      <c r="A22" s="36"/>
      <c r="B22" s="101">
        <v>8</v>
      </c>
      <c r="C22" s="135">
        <v>-0.26</v>
      </c>
      <c r="D22" s="135">
        <v>-3.85</v>
      </c>
      <c r="E22" s="135">
        <v>6.5</v>
      </c>
      <c r="F22" s="135">
        <v>4.6500000000000004</v>
      </c>
      <c r="G22" s="135">
        <v>-4.78</v>
      </c>
      <c r="H22" s="135">
        <v>-3.45</v>
      </c>
      <c r="I22" s="135">
        <v>0.38</v>
      </c>
      <c r="J22" s="135">
        <v>10.69</v>
      </c>
      <c r="K22" s="135">
        <v>2.3199999999999998</v>
      </c>
      <c r="L22" s="36"/>
    </row>
    <row r="23" spans="1:12" ht="32.1" customHeight="1" x14ac:dyDescent="0.2">
      <c r="A23" s="36"/>
      <c r="B23" s="101">
        <v>9</v>
      </c>
      <c r="C23" s="135">
        <v>0.21</v>
      </c>
      <c r="D23" s="135">
        <v>-2.93</v>
      </c>
      <c r="E23" s="135">
        <v>6.49</v>
      </c>
      <c r="F23" s="135">
        <v>4.5999999999999996</v>
      </c>
      <c r="G23" s="135">
        <v>-4.78</v>
      </c>
      <c r="H23" s="135">
        <v>-3.28</v>
      </c>
      <c r="I23" s="135">
        <v>0.5</v>
      </c>
      <c r="J23" s="135">
        <v>10.84</v>
      </c>
      <c r="K23" s="135">
        <v>1.97</v>
      </c>
      <c r="L23" s="36"/>
    </row>
    <row r="24" spans="1:12" ht="32.1" customHeight="1" x14ac:dyDescent="0.2">
      <c r="A24" s="36"/>
      <c r="B24" s="101">
        <v>10</v>
      </c>
      <c r="C24" s="135">
        <v>0.65</v>
      </c>
      <c r="D24" s="135">
        <v>-5.18</v>
      </c>
      <c r="E24" s="135">
        <v>6.68</v>
      </c>
      <c r="F24" s="135">
        <v>4.68</v>
      </c>
      <c r="G24" s="135">
        <v>-4.59</v>
      </c>
      <c r="H24" s="135">
        <v>-3.16</v>
      </c>
      <c r="I24" s="135">
        <v>0.66</v>
      </c>
      <c r="J24" s="135">
        <v>11.37</v>
      </c>
      <c r="K24" s="135">
        <v>2.27</v>
      </c>
      <c r="L24" s="36"/>
    </row>
    <row r="25" spans="1:12" ht="32.1" customHeight="1" x14ac:dyDescent="0.2">
      <c r="A25" s="36"/>
      <c r="B25" s="101">
        <v>11</v>
      </c>
      <c r="C25" s="135">
        <v>0.68</v>
      </c>
      <c r="D25" s="135">
        <v>-5.25</v>
      </c>
      <c r="E25" s="135">
        <v>6.38</v>
      </c>
      <c r="F25" s="135">
        <v>4.04</v>
      </c>
      <c r="G25" s="135">
        <v>-4.63</v>
      </c>
      <c r="H25" s="135">
        <v>-4.16</v>
      </c>
      <c r="I25" s="135">
        <v>0.6</v>
      </c>
      <c r="J25" s="135">
        <v>11.28</v>
      </c>
      <c r="K25" s="135">
        <v>1.57</v>
      </c>
      <c r="L25" s="36"/>
    </row>
    <row r="26" spans="1:12" ht="32.1" customHeight="1" x14ac:dyDescent="0.2">
      <c r="A26" s="36"/>
      <c r="B26" s="101">
        <v>12</v>
      </c>
      <c r="C26" s="135">
        <v>0.65</v>
      </c>
      <c r="D26" s="135">
        <v>-4.33</v>
      </c>
      <c r="E26" s="135">
        <v>6.74</v>
      </c>
      <c r="F26" s="135">
        <v>4.33</v>
      </c>
      <c r="G26" s="135">
        <v>-4.54</v>
      </c>
      <c r="H26" s="135">
        <v>-3.21</v>
      </c>
      <c r="I26" s="135">
        <v>0.99</v>
      </c>
      <c r="J26" s="135">
        <v>13.55</v>
      </c>
      <c r="K26" s="135">
        <v>0.25</v>
      </c>
      <c r="L26" s="36"/>
    </row>
    <row r="27" spans="1:12" ht="32.1" customHeight="1" x14ac:dyDescent="0.2">
      <c r="A27" s="36"/>
      <c r="B27" s="101">
        <v>13</v>
      </c>
      <c r="C27" s="135">
        <v>0.23</v>
      </c>
      <c r="D27" s="135">
        <v>-3.42</v>
      </c>
      <c r="E27" s="135">
        <v>6.96</v>
      </c>
      <c r="F27" s="135">
        <v>4.4000000000000004</v>
      </c>
      <c r="G27" s="135">
        <v>-4.59</v>
      </c>
      <c r="H27" s="135">
        <v>-2.7</v>
      </c>
      <c r="I27" s="135">
        <v>1.54</v>
      </c>
      <c r="J27" s="135">
        <v>15.02</v>
      </c>
      <c r="K27" s="135">
        <v>-0.15</v>
      </c>
      <c r="L27" s="36"/>
    </row>
    <row r="28" spans="1:12" ht="32.1" customHeight="1" x14ac:dyDescent="0.2">
      <c r="A28" s="36"/>
      <c r="B28" s="101">
        <v>14</v>
      </c>
      <c r="C28" s="135">
        <v>-2.0099999999999998</v>
      </c>
      <c r="D28" s="135">
        <v>-2.56</v>
      </c>
      <c r="E28" s="135">
        <v>7</v>
      </c>
      <c r="F28" s="135">
        <v>4.51</v>
      </c>
      <c r="G28" s="135">
        <v>-4.5999999999999996</v>
      </c>
      <c r="H28" s="135">
        <v>-2.92</v>
      </c>
      <c r="I28" s="135">
        <v>1.42</v>
      </c>
      <c r="J28" s="135">
        <v>13.23</v>
      </c>
      <c r="K28" s="135">
        <v>-7.0000000000000007E-2</v>
      </c>
      <c r="L28" s="36"/>
    </row>
    <row r="29" spans="1:12" ht="32.1" customHeight="1" x14ac:dyDescent="0.2">
      <c r="A29" s="36"/>
      <c r="B29" s="101">
        <v>15</v>
      </c>
      <c r="C29" s="135">
        <v>0.67</v>
      </c>
      <c r="D29" s="135">
        <v>-2.38</v>
      </c>
      <c r="E29" s="135">
        <v>6.87</v>
      </c>
      <c r="F29" s="135">
        <v>4.21</v>
      </c>
      <c r="G29" s="135">
        <v>-4.47</v>
      </c>
      <c r="H29" s="135">
        <v>-2.57</v>
      </c>
      <c r="I29" s="135">
        <v>1.77</v>
      </c>
      <c r="J29" s="135">
        <v>12.62</v>
      </c>
      <c r="K29" s="135">
        <v>0.26</v>
      </c>
      <c r="L29" s="36"/>
    </row>
    <row r="30" spans="1:12" ht="32.1" customHeight="1" x14ac:dyDescent="0.2">
      <c r="A30" s="36"/>
      <c r="B30" s="101">
        <v>16</v>
      </c>
      <c r="C30" s="135">
        <v>0.67</v>
      </c>
      <c r="D30" s="135">
        <v>-2.68</v>
      </c>
      <c r="E30" s="135">
        <v>6.85</v>
      </c>
      <c r="F30" s="135">
        <v>4.5999999999999996</v>
      </c>
      <c r="G30" s="135">
        <v>-4.01</v>
      </c>
      <c r="H30" s="135">
        <v>-2.68</v>
      </c>
      <c r="I30" s="135">
        <v>1.69</v>
      </c>
      <c r="J30" s="135">
        <v>12.24</v>
      </c>
      <c r="K30" s="135">
        <v>-0.18</v>
      </c>
      <c r="L30" s="36"/>
    </row>
    <row r="31" spans="1:12" ht="32.1" customHeight="1" x14ac:dyDescent="0.2">
      <c r="A31" s="36"/>
      <c r="B31" s="101">
        <v>17</v>
      </c>
      <c r="C31" s="135">
        <v>0.73</v>
      </c>
      <c r="D31" s="135">
        <v>-1.85</v>
      </c>
      <c r="E31" s="135">
        <v>6.86</v>
      </c>
      <c r="F31" s="135">
        <v>4.8600000000000003</v>
      </c>
      <c r="G31" s="135">
        <v>-3.82</v>
      </c>
      <c r="H31" s="135">
        <v>-2.37</v>
      </c>
      <c r="I31" s="135">
        <v>1.69</v>
      </c>
      <c r="J31" s="135">
        <v>12.47</v>
      </c>
      <c r="K31" s="135">
        <v>0.01</v>
      </c>
      <c r="L31" s="36"/>
    </row>
    <row r="32" spans="1:12" ht="32.1" customHeight="1" x14ac:dyDescent="0.2">
      <c r="A32" s="36"/>
      <c r="B32" s="101">
        <v>18</v>
      </c>
      <c r="C32" s="135">
        <v>0.82</v>
      </c>
      <c r="D32" s="99" t="s">
        <v>109</v>
      </c>
      <c r="E32" s="135">
        <v>6.78</v>
      </c>
      <c r="F32" s="135">
        <v>4.46</v>
      </c>
      <c r="G32" s="135">
        <v>-4.33</v>
      </c>
      <c r="H32" s="135">
        <v>-2.3199999999999998</v>
      </c>
      <c r="I32" s="135">
        <v>1.78</v>
      </c>
      <c r="J32" s="135">
        <v>12.32</v>
      </c>
      <c r="K32" s="135">
        <v>0.13</v>
      </c>
      <c r="L32" s="36"/>
    </row>
    <row r="33" spans="1:12" ht="32.1" customHeight="1" x14ac:dyDescent="0.2">
      <c r="A33" s="36"/>
      <c r="B33" s="101">
        <v>19</v>
      </c>
      <c r="C33" s="135">
        <v>-1</v>
      </c>
      <c r="D33" s="99" t="s">
        <v>109</v>
      </c>
      <c r="E33" s="135">
        <v>6.8</v>
      </c>
      <c r="F33" s="135">
        <v>4.33</v>
      </c>
      <c r="G33" s="135">
        <v>-3.56</v>
      </c>
      <c r="H33" s="99" t="s">
        <v>109</v>
      </c>
      <c r="I33" s="99" t="s">
        <v>109</v>
      </c>
      <c r="J33" s="135">
        <v>15.37</v>
      </c>
      <c r="K33" s="99" t="s">
        <v>109</v>
      </c>
      <c r="L33" s="36"/>
    </row>
    <row r="34" spans="1:12" ht="32.1" customHeight="1" x14ac:dyDescent="0.2">
      <c r="A34" s="36"/>
      <c r="B34" s="101">
        <v>20</v>
      </c>
      <c r="C34" s="135">
        <v>-2</v>
      </c>
      <c r="D34" s="99" t="s">
        <v>109</v>
      </c>
      <c r="E34" s="135">
        <v>6.75</v>
      </c>
      <c r="F34" s="135">
        <v>4</v>
      </c>
      <c r="G34" s="135">
        <v>-3.68</v>
      </c>
      <c r="H34" s="135">
        <v>1.4</v>
      </c>
      <c r="I34" s="135">
        <v>1.89</v>
      </c>
      <c r="J34" s="135">
        <v>14.21</v>
      </c>
      <c r="K34" s="135">
        <v>1.8</v>
      </c>
      <c r="L34" s="36"/>
    </row>
    <row r="35" spans="1:12" ht="32.1" customHeight="1" x14ac:dyDescent="0.2">
      <c r="A35" s="36"/>
      <c r="B35" s="101">
        <v>21</v>
      </c>
      <c r="C35" s="266">
        <v>-0.23</v>
      </c>
      <c r="D35" s="266">
        <v>-2.23</v>
      </c>
      <c r="E35" s="266">
        <v>6.36</v>
      </c>
      <c r="F35" s="266">
        <v>3.48</v>
      </c>
      <c r="G35" s="266">
        <v>-4.18</v>
      </c>
      <c r="H35" s="266">
        <v>1.32</v>
      </c>
      <c r="I35" s="266">
        <v>1.84</v>
      </c>
      <c r="J35" s="266">
        <v>14.57</v>
      </c>
      <c r="K35" s="266">
        <v>0.13</v>
      </c>
      <c r="L35" s="36"/>
    </row>
    <row r="36" spans="1:12" ht="32.1" customHeight="1" x14ac:dyDescent="0.2">
      <c r="A36" s="36"/>
      <c r="B36" s="101">
        <v>22</v>
      </c>
      <c r="C36" s="266">
        <v>-0.34</v>
      </c>
      <c r="D36" s="266">
        <v>-2.04</v>
      </c>
      <c r="E36" s="266">
        <v>5.6</v>
      </c>
      <c r="F36" s="266">
        <v>4.6500000000000004</v>
      </c>
      <c r="G36" s="266">
        <v>-4.24</v>
      </c>
      <c r="H36" s="266">
        <v>1.23</v>
      </c>
      <c r="I36" s="266">
        <v>1.76</v>
      </c>
      <c r="J36" s="266">
        <v>14.88</v>
      </c>
      <c r="K36" s="266">
        <v>-0.78</v>
      </c>
      <c r="L36" s="36"/>
    </row>
    <row r="37" spans="1:12" ht="32.1" customHeight="1" x14ac:dyDescent="0.2">
      <c r="A37" s="36"/>
      <c r="B37" s="101">
        <v>23</v>
      </c>
      <c r="C37" s="266">
        <v>0.02</v>
      </c>
      <c r="D37" s="266">
        <v>-1.1599999999999999</v>
      </c>
      <c r="E37" s="266">
        <v>6.27</v>
      </c>
      <c r="F37" s="266">
        <v>5.51</v>
      </c>
      <c r="G37" s="266">
        <v>-4.58</v>
      </c>
      <c r="H37" s="266">
        <v>2.4</v>
      </c>
      <c r="I37" s="266">
        <v>2.73</v>
      </c>
      <c r="J37" s="266">
        <v>15.35</v>
      </c>
      <c r="K37" s="266">
        <v>2.29</v>
      </c>
      <c r="L37" s="36"/>
    </row>
    <row r="38" spans="1:12" ht="32.1" customHeight="1" x14ac:dyDescent="0.2">
      <c r="A38" s="36"/>
      <c r="B38" s="101">
        <v>24</v>
      </c>
      <c r="C38" s="266">
        <v>0.03</v>
      </c>
      <c r="D38" s="266">
        <v>-1.1499999999999999</v>
      </c>
      <c r="E38" s="266">
        <v>6.06</v>
      </c>
      <c r="F38" s="266">
        <v>4.6900000000000004</v>
      </c>
      <c r="G38" s="266">
        <v>-4.5999999999999996</v>
      </c>
      <c r="H38" s="266">
        <v>2.2400000000000002</v>
      </c>
      <c r="I38" s="266">
        <v>2.5499999999999998</v>
      </c>
      <c r="J38" s="266">
        <v>16.3</v>
      </c>
      <c r="K38" s="266">
        <v>2.1</v>
      </c>
      <c r="L38" s="36"/>
    </row>
    <row r="39" spans="1:12" ht="32.1" customHeight="1" x14ac:dyDescent="0.2">
      <c r="A39" s="36"/>
      <c r="B39" s="101">
        <v>25</v>
      </c>
      <c r="C39" s="266">
        <v>-1.01</v>
      </c>
      <c r="D39" s="266">
        <v>-1.1100000000000001</v>
      </c>
      <c r="E39" s="266">
        <v>5.69</v>
      </c>
      <c r="F39" s="266">
        <v>3.8</v>
      </c>
      <c r="G39" s="266">
        <v>-4.51</v>
      </c>
      <c r="H39" s="266">
        <v>1.83</v>
      </c>
      <c r="I39" s="266">
        <v>2.2799999999999998</v>
      </c>
      <c r="J39" s="266">
        <v>16.760000000000002</v>
      </c>
      <c r="K39" s="266">
        <v>1.38</v>
      </c>
      <c r="L39" s="36"/>
    </row>
    <row r="40" spans="1:12" ht="32.1" customHeight="1" x14ac:dyDescent="0.2">
      <c r="A40" s="36"/>
      <c r="B40" s="101">
        <v>26</v>
      </c>
      <c r="C40" s="266">
        <v>-1.82</v>
      </c>
      <c r="D40" s="266">
        <v>-1.04</v>
      </c>
      <c r="E40" s="266">
        <v>5.7</v>
      </c>
      <c r="F40" s="266">
        <v>3.55</v>
      </c>
      <c r="G40" s="266">
        <v>-3.7</v>
      </c>
      <c r="H40" s="266">
        <v>1.71</v>
      </c>
      <c r="I40" s="266">
        <v>2.17</v>
      </c>
      <c r="J40" s="266">
        <v>16.98</v>
      </c>
      <c r="K40" s="266">
        <v>0.8</v>
      </c>
      <c r="L40" s="36"/>
    </row>
    <row r="41" spans="1:12" ht="32.1" customHeight="1" x14ac:dyDescent="0.2">
      <c r="A41" s="36"/>
      <c r="B41" s="101">
        <v>27</v>
      </c>
      <c r="C41" s="266">
        <v>-0.13</v>
      </c>
      <c r="D41" s="266">
        <v>-0.99</v>
      </c>
      <c r="E41" s="266">
        <v>5.82</v>
      </c>
      <c r="F41" s="266">
        <v>3.7</v>
      </c>
      <c r="G41" s="266">
        <v>-2.94</v>
      </c>
      <c r="H41" s="266">
        <v>1.76</v>
      </c>
      <c r="I41" s="266">
        <v>2.2200000000000002</v>
      </c>
      <c r="J41" s="266">
        <v>17.07</v>
      </c>
      <c r="K41" s="266">
        <v>0.79</v>
      </c>
      <c r="L41" s="36"/>
    </row>
    <row r="42" spans="1:12" ht="32.1" customHeight="1" x14ac:dyDescent="0.2">
      <c r="A42" s="36"/>
      <c r="B42" s="101">
        <v>28</v>
      </c>
      <c r="C42" s="266">
        <v>-0.03</v>
      </c>
      <c r="D42" s="266">
        <v>-0.92</v>
      </c>
      <c r="E42" s="266">
        <v>5.8</v>
      </c>
      <c r="F42" s="266">
        <v>3.54</v>
      </c>
      <c r="G42" s="266">
        <v>-2.9</v>
      </c>
      <c r="H42" s="266">
        <v>1.73</v>
      </c>
      <c r="I42" s="266">
        <v>2.23</v>
      </c>
      <c r="J42" s="266">
        <v>17.09</v>
      </c>
      <c r="K42" s="135">
        <v>0.57999999999999996</v>
      </c>
      <c r="L42" s="36"/>
    </row>
    <row r="43" spans="1:12" ht="32.1" customHeight="1" x14ac:dyDescent="0.2">
      <c r="A43" s="36"/>
      <c r="B43" s="101">
        <v>29</v>
      </c>
      <c r="C43" s="266">
        <v>-0.15</v>
      </c>
      <c r="D43" s="266">
        <v>-1.1200000000000001</v>
      </c>
      <c r="E43" s="266">
        <v>5.81</v>
      </c>
      <c r="F43" s="266">
        <v>3.54</v>
      </c>
      <c r="G43" s="266">
        <v>-2.84</v>
      </c>
      <c r="H43" s="266">
        <v>1.66</v>
      </c>
      <c r="I43" s="266">
        <v>2.16</v>
      </c>
      <c r="J43" s="266">
        <v>17.16</v>
      </c>
      <c r="K43" s="498" t="s">
        <v>682</v>
      </c>
      <c r="L43" s="36"/>
    </row>
    <row r="44" spans="1:12" ht="31.95" customHeight="1" x14ac:dyDescent="0.2">
      <c r="A44" s="36"/>
      <c r="B44" s="101">
        <v>30</v>
      </c>
      <c r="C44" s="135">
        <v>-1.01</v>
      </c>
      <c r="D44" s="135">
        <v>-1.01</v>
      </c>
      <c r="E44" s="135">
        <v>5.81</v>
      </c>
      <c r="F44" s="135">
        <v>3.67</v>
      </c>
      <c r="G44" s="135">
        <v>-3.28</v>
      </c>
      <c r="H44" s="135">
        <v>1.57</v>
      </c>
      <c r="I44" s="135">
        <v>2.1</v>
      </c>
      <c r="J44" s="135">
        <v>17.14</v>
      </c>
      <c r="K44" s="499"/>
      <c r="L44" s="36"/>
    </row>
    <row r="45" spans="1:12" ht="31.95" customHeight="1" x14ac:dyDescent="0.2">
      <c r="A45" s="36"/>
      <c r="B45" s="101" t="s">
        <v>522</v>
      </c>
      <c r="C45" s="135">
        <v>-1.42</v>
      </c>
      <c r="D45" s="135">
        <v>-1.2</v>
      </c>
      <c r="E45" s="135">
        <v>5.82</v>
      </c>
      <c r="F45" s="135">
        <v>3.66</v>
      </c>
      <c r="G45" s="135">
        <v>-4.38</v>
      </c>
      <c r="H45" s="135">
        <v>1.72</v>
      </c>
      <c r="I45" s="135">
        <v>2.14</v>
      </c>
      <c r="J45" s="135">
        <v>17.03</v>
      </c>
      <c r="K45" s="499"/>
      <c r="L45" s="36"/>
    </row>
    <row r="46" spans="1:12" ht="31.95" customHeight="1" x14ac:dyDescent="0.2">
      <c r="A46" s="36"/>
      <c r="B46" s="101" t="s">
        <v>545</v>
      </c>
      <c r="C46" s="138">
        <v>-1E-3</v>
      </c>
      <c r="D46" s="135">
        <v>-0.64</v>
      </c>
      <c r="E46" s="135">
        <v>2.65</v>
      </c>
      <c r="F46" s="135">
        <v>4.38</v>
      </c>
      <c r="G46" s="135">
        <v>-2.6</v>
      </c>
      <c r="H46" s="135">
        <v>0.99</v>
      </c>
      <c r="I46" s="135">
        <v>1.35</v>
      </c>
      <c r="J46" s="135">
        <v>9.57</v>
      </c>
      <c r="K46" s="499"/>
      <c r="L46" s="36"/>
    </row>
    <row r="47" spans="1:12" ht="31.95" customHeight="1" x14ac:dyDescent="0.2">
      <c r="A47" s="36"/>
      <c r="B47" s="101" t="s">
        <v>578</v>
      </c>
      <c r="C47" s="138">
        <v>-0.03</v>
      </c>
      <c r="D47" s="135">
        <v>-0.96</v>
      </c>
      <c r="E47" s="135">
        <v>6.41</v>
      </c>
      <c r="F47" s="135">
        <v>5.21</v>
      </c>
      <c r="G47" s="135">
        <v>2.81</v>
      </c>
      <c r="H47" s="135">
        <v>2.29</v>
      </c>
      <c r="I47" s="135">
        <v>2.62</v>
      </c>
      <c r="J47" s="135">
        <v>16.63</v>
      </c>
      <c r="K47" s="499"/>
      <c r="L47" s="36"/>
    </row>
    <row r="48" spans="1:12" ht="31.95" customHeight="1" x14ac:dyDescent="0.2">
      <c r="A48" s="36"/>
      <c r="B48" s="101" t="s">
        <v>588</v>
      </c>
      <c r="C48" s="138">
        <v>0.02</v>
      </c>
      <c r="D48" s="135">
        <v>-0.93</v>
      </c>
      <c r="E48" s="135">
        <v>6.36</v>
      </c>
      <c r="F48" s="135">
        <v>5.16</v>
      </c>
      <c r="G48" s="135">
        <v>-2.88</v>
      </c>
      <c r="H48" s="135">
        <v>2.13</v>
      </c>
      <c r="I48" s="135">
        <v>2.58</v>
      </c>
      <c r="J48" s="135">
        <v>16.579999999999998</v>
      </c>
      <c r="K48" s="499"/>
      <c r="L48" s="36"/>
    </row>
    <row r="49" spans="1:12" ht="31.95" customHeight="1" x14ac:dyDescent="0.2">
      <c r="A49" s="36"/>
      <c r="B49" s="101" t="s">
        <v>640</v>
      </c>
      <c r="C49" s="138">
        <v>-0.05</v>
      </c>
      <c r="D49" s="135">
        <v>-0.93</v>
      </c>
      <c r="E49" s="135">
        <v>6.21</v>
      </c>
      <c r="F49" s="135">
        <v>4.76</v>
      </c>
      <c r="G49" s="135">
        <v>-2.96</v>
      </c>
      <c r="H49" s="135">
        <v>1.99</v>
      </c>
      <c r="I49" s="135">
        <v>2.46</v>
      </c>
      <c r="J49" s="135">
        <v>16.559999999999999</v>
      </c>
      <c r="K49" s="500"/>
      <c r="L49" s="36"/>
    </row>
    <row r="50" spans="1:12" ht="32.1" customHeight="1" x14ac:dyDescent="0.2">
      <c r="A50" s="36"/>
      <c r="B50" s="137" t="s">
        <v>251</v>
      </c>
      <c r="C50" s="131"/>
      <c r="D50" s="131"/>
      <c r="E50" s="131"/>
      <c r="F50" s="131"/>
      <c r="G50" s="131"/>
      <c r="H50" s="131"/>
      <c r="I50" s="131"/>
      <c r="J50" s="131"/>
      <c r="K50" s="131"/>
      <c r="L50" s="36"/>
    </row>
    <row r="51" spans="1:12" ht="8.4" customHeight="1" x14ac:dyDescent="0.2">
      <c r="A51" s="36"/>
      <c r="B51" s="129"/>
      <c r="C51" s="130"/>
      <c r="D51" s="130"/>
      <c r="E51" s="130"/>
      <c r="F51" s="130"/>
      <c r="G51" s="130"/>
      <c r="H51" s="130"/>
      <c r="I51" s="130"/>
      <c r="J51" s="130"/>
      <c r="K51" s="130"/>
      <c r="L51" s="36"/>
    </row>
  </sheetData>
  <mergeCells count="2">
    <mergeCell ref="B3:B5"/>
    <mergeCell ref="K43:K49"/>
  </mergeCells>
  <phoneticPr fontId="1"/>
  <pageMargins left="1.299212598425197" right="0.51181102362204722" top="1.5354330708661419" bottom="0.55118110236220474" header="0.31496062992125984" footer="0.31496062992125984"/>
  <pageSetup paperSize="8" scale="5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51"/>
  <sheetViews>
    <sheetView showGridLines="0" zoomScale="70" zoomScaleNormal="70" workbookViewId="0">
      <pane xSplit="14" ySplit="8" topLeftCell="O27" activePane="bottomRight" state="frozen"/>
      <selection pane="topRight" activeCell="O1" sqref="O1"/>
      <selection pane="bottomLeft" activeCell="A8" sqref="A8"/>
      <selection pane="bottomRight" activeCell="P27" sqref="P27"/>
    </sheetView>
  </sheetViews>
  <sheetFormatPr defaultColWidth="9" defaultRowHeight="14.4" x14ac:dyDescent="0.2"/>
  <cols>
    <col min="1" max="1" width="2.19921875" style="10" customWidth="1"/>
    <col min="2" max="2" width="9.59765625" style="13" customWidth="1"/>
    <col min="3" max="5" width="20.59765625" style="19" customWidth="1"/>
    <col min="6" max="7" width="18.59765625" style="19" customWidth="1"/>
    <col min="8" max="11" width="19.3984375" style="19" customWidth="1"/>
    <col min="12" max="12" width="1.19921875" style="10" customWidth="1"/>
    <col min="13" max="16384" width="9" style="10"/>
  </cols>
  <sheetData>
    <row r="1" spans="1:12" ht="10.95" customHeight="1" x14ac:dyDescent="0.2">
      <c r="A1" s="36"/>
      <c r="B1" s="129"/>
      <c r="C1" s="130"/>
      <c r="D1" s="130"/>
      <c r="E1" s="130"/>
      <c r="F1" s="130"/>
      <c r="G1" s="130"/>
      <c r="H1" s="130"/>
      <c r="I1" s="130"/>
      <c r="J1" s="130"/>
      <c r="K1" s="130"/>
      <c r="L1" s="36"/>
    </row>
    <row r="2" spans="1:12" ht="30" customHeight="1" x14ac:dyDescent="0.2">
      <c r="A2" s="36"/>
      <c r="B2" s="171" t="s">
        <v>649</v>
      </c>
      <c r="C2" s="131"/>
      <c r="D2" s="131"/>
      <c r="E2" s="131"/>
      <c r="F2" s="131"/>
      <c r="G2" s="131"/>
      <c r="H2" s="131"/>
      <c r="I2" s="131"/>
      <c r="J2" s="131"/>
      <c r="K2" s="132" t="s">
        <v>255</v>
      </c>
      <c r="L2" s="36"/>
    </row>
    <row r="3" spans="1:12" ht="30" customHeight="1" x14ac:dyDescent="0.2">
      <c r="A3" s="36"/>
      <c r="B3" s="496" t="s">
        <v>62</v>
      </c>
      <c r="C3" s="127" t="s">
        <v>276</v>
      </c>
      <c r="D3" s="127" t="s">
        <v>275</v>
      </c>
      <c r="E3" s="127" t="s">
        <v>274</v>
      </c>
      <c r="F3" s="127" t="s">
        <v>273</v>
      </c>
      <c r="G3" s="127" t="s">
        <v>272</v>
      </c>
      <c r="H3" s="127" t="s">
        <v>84</v>
      </c>
      <c r="I3" s="127" t="s">
        <v>76</v>
      </c>
      <c r="J3" s="127" t="s">
        <v>271</v>
      </c>
      <c r="K3" s="127" t="s">
        <v>270</v>
      </c>
      <c r="L3" s="36"/>
    </row>
    <row r="4" spans="1:12" ht="75" customHeight="1" x14ac:dyDescent="0.2">
      <c r="A4" s="36"/>
      <c r="B4" s="497"/>
      <c r="C4" s="169" t="s">
        <v>404</v>
      </c>
      <c r="D4" s="169" t="s">
        <v>404</v>
      </c>
      <c r="E4" s="169" t="s">
        <v>404</v>
      </c>
      <c r="F4" s="169" t="s">
        <v>401</v>
      </c>
      <c r="G4" s="169" t="s">
        <v>405</v>
      </c>
      <c r="H4" s="169" t="s">
        <v>402</v>
      </c>
      <c r="I4" s="169" t="s">
        <v>372</v>
      </c>
      <c r="J4" s="169" t="s">
        <v>406</v>
      </c>
      <c r="K4" s="169" t="s">
        <v>403</v>
      </c>
      <c r="L4" s="36"/>
    </row>
    <row r="5" spans="1:12" ht="30" customHeight="1" x14ac:dyDescent="0.2">
      <c r="A5" s="36"/>
      <c r="B5" s="501"/>
      <c r="C5" s="128" t="s">
        <v>398</v>
      </c>
      <c r="D5" s="128" t="s">
        <v>399</v>
      </c>
      <c r="E5" s="128" t="s">
        <v>400</v>
      </c>
      <c r="F5" s="128"/>
      <c r="G5" s="128"/>
      <c r="H5" s="128"/>
      <c r="I5" s="128"/>
      <c r="J5" s="128"/>
      <c r="K5" s="128"/>
      <c r="L5" s="36"/>
    </row>
    <row r="6" spans="1:12" ht="32.1" customHeight="1" x14ac:dyDescent="0.2">
      <c r="A6" s="36"/>
      <c r="B6" s="139" t="s">
        <v>515</v>
      </c>
      <c r="C6" s="140"/>
      <c r="D6" s="140">
        <v>0.4</v>
      </c>
      <c r="E6" s="140">
        <v>0.76</v>
      </c>
      <c r="F6" s="140"/>
      <c r="G6" s="140"/>
      <c r="H6" s="140"/>
      <c r="I6" s="140"/>
      <c r="J6" s="140"/>
      <c r="K6" s="140"/>
      <c r="L6" s="36"/>
    </row>
    <row r="7" spans="1:12" ht="32.1" customHeight="1" x14ac:dyDescent="0.2">
      <c r="A7" s="36"/>
      <c r="B7" s="139">
        <v>56</v>
      </c>
      <c r="C7" s="140">
        <v>-3.76</v>
      </c>
      <c r="D7" s="140">
        <v>-4.78</v>
      </c>
      <c r="E7" s="140">
        <v>-0.48</v>
      </c>
      <c r="F7" s="140"/>
      <c r="G7" s="140"/>
      <c r="H7" s="140"/>
      <c r="I7" s="140"/>
      <c r="J7" s="140"/>
      <c r="K7" s="140"/>
      <c r="L7" s="36"/>
    </row>
    <row r="8" spans="1:12" ht="32.1" customHeight="1" x14ac:dyDescent="0.2">
      <c r="A8" s="36"/>
      <c r="B8" s="139">
        <v>57</v>
      </c>
      <c r="C8" s="140">
        <v>-2.8</v>
      </c>
      <c r="D8" s="140">
        <v>-2.62</v>
      </c>
      <c r="E8" s="140">
        <v>-0.92</v>
      </c>
      <c r="F8" s="140"/>
      <c r="G8" s="140"/>
      <c r="H8" s="140"/>
      <c r="I8" s="140"/>
      <c r="J8" s="140"/>
      <c r="K8" s="140"/>
      <c r="L8" s="36"/>
    </row>
    <row r="9" spans="1:12" ht="32.1" customHeight="1" x14ac:dyDescent="0.2">
      <c r="A9" s="36"/>
      <c r="B9" s="139">
        <v>58</v>
      </c>
      <c r="C9" s="140">
        <v>-1.03</v>
      </c>
      <c r="D9" s="140">
        <v>-0.88</v>
      </c>
      <c r="E9" s="140">
        <v>-0.12</v>
      </c>
      <c r="F9" s="140"/>
      <c r="G9" s="140"/>
      <c r="H9" s="140"/>
      <c r="I9" s="140"/>
      <c r="J9" s="140"/>
      <c r="K9" s="140"/>
      <c r="L9" s="36"/>
    </row>
    <row r="10" spans="1:12" ht="32.1" customHeight="1" x14ac:dyDescent="0.2">
      <c r="A10" s="36"/>
      <c r="B10" s="139">
        <v>59</v>
      </c>
      <c r="C10" s="140">
        <v>-0.45</v>
      </c>
      <c r="D10" s="140">
        <v>-0.45</v>
      </c>
      <c r="E10" s="140">
        <v>0.42</v>
      </c>
      <c r="F10" s="140">
        <v>9.48</v>
      </c>
      <c r="G10" s="140">
        <v>8.58</v>
      </c>
      <c r="H10" s="140">
        <v>8.92</v>
      </c>
      <c r="I10" s="140"/>
      <c r="J10" s="140"/>
      <c r="K10" s="140"/>
      <c r="L10" s="36"/>
    </row>
    <row r="11" spans="1:12" ht="32.1" customHeight="1" x14ac:dyDescent="0.2">
      <c r="A11" s="36"/>
      <c r="B11" s="139">
        <v>60</v>
      </c>
      <c r="C11" s="140">
        <v>-0.9</v>
      </c>
      <c r="D11" s="140">
        <v>0.99</v>
      </c>
      <c r="E11" s="140">
        <v>1.94</v>
      </c>
      <c r="F11" s="140">
        <v>9.64</v>
      </c>
      <c r="G11" s="140">
        <v>7.95</v>
      </c>
      <c r="H11" s="140">
        <v>8.69</v>
      </c>
      <c r="I11" s="140">
        <v>0.88</v>
      </c>
      <c r="J11" s="140"/>
      <c r="K11" s="140"/>
      <c r="L11" s="36"/>
    </row>
    <row r="12" spans="1:12" ht="32.1" customHeight="1" x14ac:dyDescent="0.2">
      <c r="A12" s="36"/>
      <c r="B12" s="139">
        <v>61</v>
      </c>
      <c r="C12" s="140">
        <v>1.39</v>
      </c>
      <c r="D12" s="140">
        <v>1.56</v>
      </c>
      <c r="E12" s="140">
        <v>2.88</v>
      </c>
      <c r="F12" s="140">
        <v>9.81</v>
      </c>
      <c r="G12" s="140">
        <v>8.83</v>
      </c>
      <c r="H12" s="140">
        <v>8.7899999999999991</v>
      </c>
      <c r="I12" s="140">
        <v>0.83</v>
      </c>
      <c r="J12" s="140"/>
      <c r="K12" s="140"/>
      <c r="L12" s="36"/>
    </row>
    <row r="13" spans="1:12" ht="32.1" customHeight="1" x14ac:dyDescent="0.2">
      <c r="A13" s="36"/>
      <c r="B13" s="139">
        <v>62</v>
      </c>
      <c r="C13" s="140">
        <v>0.96</v>
      </c>
      <c r="D13" s="140">
        <v>1.1200000000000001</v>
      </c>
      <c r="E13" s="140">
        <v>2.36</v>
      </c>
      <c r="F13" s="140">
        <v>9.84</v>
      </c>
      <c r="G13" s="140">
        <v>9.25</v>
      </c>
      <c r="H13" s="140">
        <v>8.84</v>
      </c>
      <c r="I13" s="140">
        <v>0.65</v>
      </c>
      <c r="J13" s="140"/>
      <c r="K13" s="140"/>
      <c r="L13" s="36"/>
    </row>
    <row r="14" spans="1:12" ht="32.1" customHeight="1" x14ac:dyDescent="0.2">
      <c r="A14" s="36"/>
      <c r="B14" s="139">
        <v>63</v>
      </c>
      <c r="C14" s="140">
        <v>1.32</v>
      </c>
      <c r="D14" s="140">
        <v>1.46</v>
      </c>
      <c r="E14" s="140">
        <v>2.5099999999999998</v>
      </c>
      <c r="F14" s="140">
        <v>10.08</v>
      </c>
      <c r="G14" s="140">
        <v>9.0500000000000007</v>
      </c>
      <c r="H14" s="140">
        <v>9.06</v>
      </c>
      <c r="I14" s="140">
        <v>0.83</v>
      </c>
      <c r="J14" s="140"/>
      <c r="K14" s="140"/>
      <c r="L14" s="36"/>
    </row>
    <row r="15" spans="1:12" ht="32.1" customHeight="1" x14ac:dyDescent="0.2">
      <c r="A15" s="36"/>
      <c r="B15" s="139" t="s">
        <v>413</v>
      </c>
      <c r="C15" s="140">
        <v>0.2</v>
      </c>
      <c r="D15" s="140">
        <v>0.3</v>
      </c>
      <c r="E15" s="140">
        <v>1.74</v>
      </c>
      <c r="F15" s="140">
        <v>10.27</v>
      </c>
      <c r="G15" s="140">
        <v>9.76</v>
      </c>
      <c r="H15" s="140">
        <v>9.19</v>
      </c>
      <c r="I15" s="140">
        <v>0.86</v>
      </c>
      <c r="J15" s="140"/>
      <c r="K15" s="140"/>
      <c r="L15" s="36"/>
    </row>
    <row r="16" spans="1:12" ht="32.1" customHeight="1" x14ac:dyDescent="0.2">
      <c r="A16" s="36"/>
      <c r="B16" s="139">
        <v>2</v>
      </c>
      <c r="C16" s="140">
        <v>0.15</v>
      </c>
      <c r="D16" s="140">
        <v>0.25</v>
      </c>
      <c r="E16" s="140">
        <v>1.66</v>
      </c>
      <c r="F16" s="140">
        <v>10.35</v>
      </c>
      <c r="G16" s="140">
        <v>9.91</v>
      </c>
      <c r="H16" s="140">
        <v>9.23</v>
      </c>
      <c r="I16" s="140">
        <v>0.75</v>
      </c>
      <c r="J16" s="140"/>
      <c r="K16" s="140"/>
      <c r="L16" s="36"/>
    </row>
    <row r="17" spans="1:13" ht="32.1" customHeight="1" x14ac:dyDescent="0.2">
      <c r="A17" s="36"/>
      <c r="B17" s="139">
        <v>3</v>
      </c>
      <c r="C17" s="140">
        <v>1.46</v>
      </c>
      <c r="D17" s="140">
        <v>1.55</v>
      </c>
      <c r="E17" s="140">
        <v>2.85</v>
      </c>
      <c r="F17" s="140">
        <v>10.44</v>
      </c>
      <c r="G17" s="140">
        <v>10</v>
      </c>
      <c r="H17" s="140">
        <v>9.08</v>
      </c>
      <c r="I17" s="140">
        <v>0.71</v>
      </c>
      <c r="J17" s="140"/>
      <c r="K17" s="140"/>
      <c r="L17" s="36"/>
    </row>
    <row r="18" spans="1:13" ht="32.1" customHeight="1" x14ac:dyDescent="0.2">
      <c r="A18" s="36"/>
      <c r="B18" s="139">
        <v>4</v>
      </c>
      <c r="C18" s="140">
        <v>1.76</v>
      </c>
      <c r="D18" s="140">
        <v>1.84</v>
      </c>
      <c r="E18" s="140">
        <v>3.29</v>
      </c>
      <c r="F18" s="140">
        <v>10.32</v>
      </c>
      <c r="G18" s="140">
        <v>10.039999999999999</v>
      </c>
      <c r="H18" s="140">
        <v>9.25</v>
      </c>
      <c r="I18" s="140">
        <v>0.75</v>
      </c>
      <c r="J18" s="140">
        <v>5.35</v>
      </c>
      <c r="K18" s="140">
        <v>5.17</v>
      </c>
      <c r="L18" s="36"/>
    </row>
    <row r="19" spans="1:13" ht="32.1" customHeight="1" x14ac:dyDescent="0.2">
      <c r="A19" s="36"/>
      <c r="B19" s="139">
        <v>5</v>
      </c>
      <c r="C19" s="140">
        <v>1.33</v>
      </c>
      <c r="D19" s="140">
        <v>1.52</v>
      </c>
      <c r="E19" s="140">
        <v>3.83</v>
      </c>
      <c r="F19" s="140">
        <v>10.199999999999999</v>
      </c>
      <c r="G19" s="140">
        <v>10.039999999999999</v>
      </c>
      <c r="H19" s="140">
        <v>9.26</v>
      </c>
      <c r="I19" s="140">
        <v>0.76</v>
      </c>
      <c r="J19" s="140">
        <v>5.37</v>
      </c>
      <c r="K19" s="140">
        <v>5.16</v>
      </c>
      <c r="L19" s="36"/>
    </row>
    <row r="20" spans="1:13" ht="32.1" customHeight="1" x14ac:dyDescent="0.2">
      <c r="A20" s="36"/>
      <c r="B20" s="139">
        <v>6</v>
      </c>
      <c r="C20" s="140">
        <v>2.44</v>
      </c>
      <c r="D20" s="140">
        <v>2.54</v>
      </c>
      <c r="E20" s="140">
        <v>4.09</v>
      </c>
      <c r="F20" s="140">
        <v>10</v>
      </c>
      <c r="G20" s="140">
        <v>9.58</v>
      </c>
      <c r="H20" s="140">
        <v>9.07</v>
      </c>
      <c r="I20" s="140">
        <v>0.75</v>
      </c>
      <c r="J20" s="140">
        <v>5.18</v>
      </c>
      <c r="K20" s="140">
        <v>5.38</v>
      </c>
      <c r="L20" s="36"/>
    </row>
    <row r="21" spans="1:13" ht="32.1" customHeight="1" x14ac:dyDescent="0.2">
      <c r="A21" s="36"/>
      <c r="B21" s="139">
        <v>7</v>
      </c>
      <c r="C21" s="140">
        <v>2.57</v>
      </c>
      <c r="D21" s="140">
        <v>2.65</v>
      </c>
      <c r="E21" s="140">
        <v>4.1100000000000003</v>
      </c>
      <c r="F21" s="140">
        <v>10.02</v>
      </c>
      <c r="G21" s="140">
        <v>9.69</v>
      </c>
      <c r="H21" s="140"/>
      <c r="I21" s="140">
        <v>0.6</v>
      </c>
      <c r="J21" s="140">
        <v>4.6399999999999997</v>
      </c>
      <c r="K21" s="140">
        <v>4.83</v>
      </c>
      <c r="L21" s="36"/>
    </row>
    <row r="22" spans="1:13" ht="32.1" customHeight="1" x14ac:dyDescent="0.2">
      <c r="A22" s="36"/>
      <c r="B22" s="139">
        <v>8</v>
      </c>
      <c r="C22" s="140">
        <v>2.4300000000000002</v>
      </c>
      <c r="D22" s="140">
        <v>2.46</v>
      </c>
      <c r="E22" s="140">
        <v>3.97</v>
      </c>
      <c r="F22" s="140">
        <v>9.9499999999999993</v>
      </c>
      <c r="G22" s="140">
        <v>9.77</v>
      </c>
      <c r="H22" s="140"/>
      <c r="I22" s="140">
        <v>0.57999999999999996</v>
      </c>
      <c r="J22" s="140">
        <v>5.01</v>
      </c>
      <c r="K22" s="140">
        <v>4.9800000000000004</v>
      </c>
      <c r="L22" s="36"/>
    </row>
    <row r="23" spans="1:13" ht="32.1" customHeight="1" x14ac:dyDescent="0.2">
      <c r="A23" s="36"/>
      <c r="B23" s="139">
        <v>9</v>
      </c>
      <c r="C23" s="140">
        <v>2.38</v>
      </c>
      <c r="D23" s="140">
        <v>2.39</v>
      </c>
      <c r="E23" s="140">
        <v>3.84</v>
      </c>
      <c r="F23" s="140">
        <v>9.75</v>
      </c>
      <c r="G23" s="140">
        <v>9.81</v>
      </c>
      <c r="H23" s="140">
        <v>9.32</v>
      </c>
      <c r="I23" s="140">
        <v>0.61</v>
      </c>
      <c r="J23" s="140">
        <v>5.23</v>
      </c>
      <c r="K23" s="140">
        <v>5.1100000000000003</v>
      </c>
      <c r="L23" s="36"/>
    </row>
    <row r="24" spans="1:13" ht="32.1" customHeight="1" x14ac:dyDescent="0.2">
      <c r="A24" s="36"/>
      <c r="B24" s="139">
        <v>10</v>
      </c>
      <c r="C24" s="140">
        <v>2.98</v>
      </c>
      <c r="D24" s="140">
        <v>3.43</v>
      </c>
      <c r="E24" s="140">
        <v>4.3899999999999997</v>
      </c>
      <c r="F24" s="140">
        <v>10.32</v>
      </c>
      <c r="G24" s="140">
        <v>9.8699999999999992</v>
      </c>
      <c r="H24" s="140">
        <v>9.32</v>
      </c>
      <c r="I24" s="140">
        <v>0.6</v>
      </c>
      <c r="J24" s="140">
        <v>5.29</v>
      </c>
      <c r="K24" s="140">
        <v>5.19</v>
      </c>
      <c r="L24" s="36"/>
    </row>
    <row r="25" spans="1:13" ht="32.1" customHeight="1" x14ac:dyDescent="0.2">
      <c r="A25" s="36"/>
      <c r="B25" s="139">
        <v>11</v>
      </c>
      <c r="C25" s="140">
        <v>2.6</v>
      </c>
      <c r="D25" s="140">
        <v>2.76</v>
      </c>
      <c r="E25" s="140">
        <v>3.8</v>
      </c>
      <c r="F25" s="140">
        <v>10.64</v>
      </c>
      <c r="G25" s="140">
        <v>9.93</v>
      </c>
      <c r="H25" s="140">
        <v>8.93</v>
      </c>
      <c r="I25" s="140">
        <v>0.47</v>
      </c>
      <c r="J25" s="140">
        <v>4.92</v>
      </c>
      <c r="K25" s="140">
        <v>4.96</v>
      </c>
      <c r="L25" s="36"/>
    </row>
    <row r="26" spans="1:13" ht="32.1" customHeight="1" x14ac:dyDescent="0.2">
      <c r="A26" s="36"/>
      <c r="B26" s="139">
        <v>12</v>
      </c>
      <c r="C26" s="140">
        <v>2.36</v>
      </c>
      <c r="D26" s="140">
        <v>2.4</v>
      </c>
      <c r="E26" s="140">
        <v>3.68</v>
      </c>
      <c r="F26" s="140">
        <v>10.61</v>
      </c>
      <c r="G26" s="140">
        <v>9.94</v>
      </c>
      <c r="H26" s="140">
        <v>9.02</v>
      </c>
      <c r="I26" s="141">
        <v>0.53</v>
      </c>
      <c r="J26" s="502" t="s">
        <v>269</v>
      </c>
      <c r="K26" s="142">
        <v>5.29</v>
      </c>
      <c r="L26" s="36"/>
      <c r="M26" s="36"/>
    </row>
    <row r="27" spans="1:13" ht="32.1" customHeight="1" x14ac:dyDescent="0.2">
      <c r="A27" s="36"/>
      <c r="B27" s="139">
        <v>13</v>
      </c>
      <c r="C27" s="140">
        <v>2.04</v>
      </c>
      <c r="D27" s="140">
        <v>2.04</v>
      </c>
      <c r="E27" s="140">
        <v>3.38</v>
      </c>
      <c r="F27" s="140">
        <v>10.32</v>
      </c>
      <c r="G27" s="140">
        <v>10.02</v>
      </c>
      <c r="H27" s="140">
        <v>8.91</v>
      </c>
      <c r="I27" s="141">
        <v>0.63</v>
      </c>
      <c r="J27" s="503"/>
      <c r="K27" s="142">
        <v>5.42</v>
      </c>
      <c r="L27" s="36"/>
      <c r="M27" s="36"/>
    </row>
    <row r="28" spans="1:13" ht="32.1" customHeight="1" x14ac:dyDescent="0.2">
      <c r="A28" s="36"/>
      <c r="B28" s="139">
        <v>14</v>
      </c>
      <c r="C28" s="140">
        <v>2.33</v>
      </c>
      <c r="D28" s="140">
        <v>2.33</v>
      </c>
      <c r="E28" s="140">
        <v>3.91</v>
      </c>
      <c r="F28" s="140">
        <v>10.28</v>
      </c>
      <c r="G28" s="140">
        <v>9.9600000000000009</v>
      </c>
      <c r="H28" s="140">
        <v>8.98</v>
      </c>
      <c r="I28" s="141">
        <v>0.68</v>
      </c>
      <c r="J28" s="503"/>
      <c r="K28" s="142">
        <v>4.4000000000000004</v>
      </c>
      <c r="L28" s="36"/>
      <c r="M28" s="36"/>
    </row>
    <row r="29" spans="1:13" ht="32.1" customHeight="1" x14ac:dyDescent="0.2">
      <c r="A29" s="36"/>
      <c r="B29" s="139">
        <v>15</v>
      </c>
      <c r="C29" s="140">
        <v>2.37</v>
      </c>
      <c r="D29" s="140">
        <v>2.39</v>
      </c>
      <c r="E29" s="140">
        <v>3.73</v>
      </c>
      <c r="F29" s="140">
        <v>9.7200000000000006</v>
      </c>
      <c r="G29" s="140">
        <v>9.98</v>
      </c>
      <c r="H29" s="140">
        <v>9.01</v>
      </c>
      <c r="I29" s="141">
        <v>0.76</v>
      </c>
      <c r="J29" s="503"/>
      <c r="K29" s="142">
        <v>4.51</v>
      </c>
      <c r="L29" s="36"/>
      <c r="M29" s="36"/>
    </row>
    <row r="30" spans="1:13" ht="32.1" customHeight="1" x14ac:dyDescent="0.2">
      <c r="A30" s="36"/>
      <c r="B30" s="139">
        <v>16</v>
      </c>
      <c r="C30" s="140">
        <v>2.41</v>
      </c>
      <c r="D30" s="140">
        <v>2.4</v>
      </c>
      <c r="E30" s="140">
        <v>3.61</v>
      </c>
      <c r="F30" s="140">
        <v>9.85</v>
      </c>
      <c r="G30" s="140">
        <v>9.99</v>
      </c>
      <c r="H30" s="140">
        <v>9</v>
      </c>
      <c r="I30" s="141">
        <v>0.79</v>
      </c>
      <c r="J30" s="503"/>
      <c r="K30" s="142">
        <v>4.55</v>
      </c>
      <c r="L30" s="36"/>
      <c r="M30" s="36"/>
    </row>
    <row r="31" spans="1:13" ht="32.1" customHeight="1" x14ac:dyDescent="0.2">
      <c r="A31" s="36"/>
      <c r="B31" s="139">
        <v>17</v>
      </c>
      <c r="C31" s="140">
        <v>2.56</v>
      </c>
      <c r="D31" s="140">
        <v>2.57</v>
      </c>
      <c r="E31" s="140">
        <v>3.94</v>
      </c>
      <c r="F31" s="140">
        <v>9.9499999999999993</v>
      </c>
      <c r="G31" s="140">
        <v>10.029999999999999</v>
      </c>
      <c r="H31" s="140">
        <v>8.94</v>
      </c>
      <c r="I31" s="141">
        <v>0.75</v>
      </c>
      <c r="J31" s="503"/>
      <c r="K31" s="142">
        <v>4.6100000000000003</v>
      </c>
      <c r="L31" s="36"/>
      <c r="M31" s="36"/>
    </row>
    <row r="32" spans="1:13" ht="32.1" customHeight="1" x14ac:dyDescent="0.2">
      <c r="A32" s="36"/>
      <c r="B32" s="139">
        <v>18</v>
      </c>
      <c r="C32" s="140">
        <v>2.23</v>
      </c>
      <c r="D32" s="140">
        <v>2.21</v>
      </c>
      <c r="E32" s="140">
        <v>3.76</v>
      </c>
      <c r="F32" s="140">
        <v>10.01</v>
      </c>
      <c r="G32" s="140">
        <v>9.66</v>
      </c>
      <c r="H32" s="140">
        <v>8.8800000000000008</v>
      </c>
      <c r="I32" s="141">
        <v>0.7</v>
      </c>
      <c r="J32" s="503"/>
      <c r="K32" s="142">
        <v>4.66</v>
      </c>
      <c r="L32" s="36"/>
      <c r="M32" s="36"/>
    </row>
    <row r="33" spans="1:13" ht="32.1" customHeight="1" x14ac:dyDescent="0.2">
      <c r="A33" s="36"/>
      <c r="B33" s="139">
        <v>19</v>
      </c>
      <c r="C33" s="140">
        <v>1.43</v>
      </c>
      <c r="D33" s="140">
        <v>1.4</v>
      </c>
      <c r="E33" s="140">
        <v>3.17</v>
      </c>
      <c r="F33" s="140">
        <v>10</v>
      </c>
      <c r="G33" s="140">
        <v>9.73</v>
      </c>
      <c r="H33" s="140">
        <v>8.75</v>
      </c>
      <c r="I33" s="143" t="s">
        <v>109</v>
      </c>
      <c r="J33" s="503"/>
      <c r="K33" s="142">
        <v>4.68</v>
      </c>
      <c r="L33" s="36"/>
      <c r="M33" s="36"/>
    </row>
    <row r="34" spans="1:13" ht="32.1" customHeight="1" x14ac:dyDescent="0.2">
      <c r="A34" s="36"/>
      <c r="B34" s="139">
        <v>20</v>
      </c>
      <c r="C34" s="140">
        <v>2.2999999999999998</v>
      </c>
      <c r="D34" s="140">
        <v>2.29</v>
      </c>
      <c r="E34" s="140">
        <v>3.66</v>
      </c>
      <c r="F34" s="140">
        <v>10</v>
      </c>
      <c r="G34" s="140">
        <v>9.74</v>
      </c>
      <c r="H34" s="140">
        <v>8.99</v>
      </c>
      <c r="I34" s="143" t="s">
        <v>109</v>
      </c>
      <c r="J34" s="503"/>
      <c r="K34" s="142">
        <v>4.63</v>
      </c>
      <c r="L34" s="36"/>
      <c r="M34" s="36"/>
    </row>
    <row r="35" spans="1:13" ht="32.1" customHeight="1" x14ac:dyDescent="0.2">
      <c r="A35" s="36"/>
      <c r="B35" s="139">
        <v>21</v>
      </c>
      <c r="C35" s="140">
        <v>1.26</v>
      </c>
      <c r="D35" s="140">
        <v>1.2</v>
      </c>
      <c r="E35" s="140">
        <v>2.25</v>
      </c>
      <c r="F35" s="140">
        <v>10.31</v>
      </c>
      <c r="G35" s="140">
        <v>9.4700000000000006</v>
      </c>
      <c r="H35" s="140">
        <v>9.35</v>
      </c>
      <c r="I35" s="504" t="s">
        <v>256</v>
      </c>
      <c r="J35" s="503"/>
      <c r="K35" s="140">
        <v>3.78</v>
      </c>
      <c r="L35" s="36"/>
      <c r="M35" s="36"/>
    </row>
    <row r="36" spans="1:13" ht="32.1" customHeight="1" x14ac:dyDescent="0.2">
      <c r="A36" s="36"/>
      <c r="B36" s="139">
        <v>22</v>
      </c>
      <c r="C36" s="140">
        <v>0.57999999999999996</v>
      </c>
      <c r="D36" s="140">
        <v>0.5</v>
      </c>
      <c r="E36" s="140">
        <v>1.23</v>
      </c>
      <c r="F36" s="140">
        <v>10.35</v>
      </c>
      <c r="G36" s="506" t="s">
        <v>269</v>
      </c>
      <c r="H36" s="140">
        <v>9.33</v>
      </c>
      <c r="I36" s="505"/>
      <c r="J36" s="503"/>
      <c r="K36" s="140">
        <v>3.89</v>
      </c>
      <c r="L36" s="36"/>
      <c r="M36" s="36"/>
    </row>
    <row r="37" spans="1:13" ht="32.1" customHeight="1" x14ac:dyDescent="0.2">
      <c r="A37" s="36"/>
      <c r="B37" s="139">
        <v>23</v>
      </c>
      <c r="C37" s="140">
        <v>0.9</v>
      </c>
      <c r="D37" s="140">
        <v>0.82</v>
      </c>
      <c r="E37" s="140">
        <v>1.74</v>
      </c>
      <c r="F37" s="140">
        <v>10.23</v>
      </c>
      <c r="G37" s="507"/>
      <c r="H37" s="140">
        <v>9.1300000000000008</v>
      </c>
      <c r="I37" s="505"/>
      <c r="J37" s="503"/>
      <c r="K37" s="140">
        <v>3.75</v>
      </c>
      <c r="L37" s="36"/>
      <c r="M37" s="36"/>
    </row>
    <row r="38" spans="1:13" ht="32.1" customHeight="1" x14ac:dyDescent="0.2">
      <c r="A38" s="36"/>
      <c r="B38" s="139">
        <v>24</v>
      </c>
      <c r="C38" s="140">
        <v>-0.04</v>
      </c>
      <c r="D38" s="140">
        <v>0.13</v>
      </c>
      <c r="E38" s="140">
        <v>1.38</v>
      </c>
      <c r="F38" s="140">
        <v>10.39</v>
      </c>
      <c r="G38" s="507"/>
      <c r="H38" s="140">
        <v>9.07</v>
      </c>
      <c r="I38" s="505"/>
      <c r="J38" s="503"/>
      <c r="K38" s="140">
        <v>3.79</v>
      </c>
      <c r="L38" s="36"/>
      <c r="M38" s="36"/>
    </row>
    <row r="39" spans="1:13" ht="32.1" customHeight="1" x14ac:dyDescent="0.2">
      <c r="A39" s="36"/>
      <c r="B39" s="139">
        <v>25</v>
      </c>
      <c r="C39" s="140">
        <v>-0.59</v>
      </c>
      <c r="D39" s="140">
        <v>-0.66</v>
      </c>
      <c r="E39" s="140">
        <v>0.88</v>
      </c>
      <c r="F39" s="140">
        <v>10.5</v>
      </c>
      <c r="G39" s="507"/>
      <c r="H39" s="140">
        <v>8.83</v>
      </c>
      <c r="I39" s="505"/>
      <c r="J39" s="503"/>
      <c r="K39" s="140">
        <v>3.67</v>
      </c>
      <c r="L39" s="36"/>
      <c r="M39" s="36"/>
    </row>
    <row r="40" spans="1:13" ht="32.1" customHeight="1" x14ac:dyDescent="0.2">
      <c r="A40" s="36"/>
      <c r="B40" s="139">
        <v>26</v>
      </c>
      <c r="C40" s="140">
        <v>0.01</v>
      </c>
      <c r="D40" s="140">
        <v>-0.06</v>
      </c>
      <c r="E40" s="140">
        <v>1.17</v>
      </c>
      <c r="F40" s="140">
        <v>10.57</v>
      </c>
      <c r="G40" s="507"/>
      <c r="H40" s="140">
        <v>8.92</v>
      </c>
      <c r="I40" s="505"/>
      <c r="J40" s="503"/>
      <c r="K40" s="140">
        <v>3.68</v>
      </c>
      <c r="L40" s="36"/>
      <c r="M40" s="36"/>
    </row>
    <row r="41" spans="1:13" ht="32.1" customHeight="1" x14ac:dyDescent="0.2">
      <c r="A41" s="36"/>
      <c r="B41" s="139">
        <v>27</v>
      </c>
      <c r="C41" s="140">
        <v>0.5</v>
      </c>
      <c r="D41" s="140">
        <v>0.42</v>
      </c>
      <c r="E41" s="140">
        <v>1.43</v>
      </c>
      <c r="F41" s="140">
        <v>10.65</v>
      </c>
      <c r="G41" s="507"/>
      <c r="H41" s="140">
        <v>9.14</v>
      </c>
      <c r="I41" s="505"/>
      <c r="J41" s="503"/>
      <c r="K41" s="140">
        <v>3.65</v>
      </c>
      <c r="L41" s="36"/>
      <c r="M41" s="36"/>
    </row>
    <row r="42" spans="1:13" ht="32.1" customHeight="1" x14ac:dyDescent="0.2">
      <c r="A42" s="36"/>
      <c r="B42" s="139">
        <v>28</v>
      </c>
      <c r="C42" s="140">
        <v>0.27</v>
      </c>
      <c r="D42" s="140">
        <v>0.19</v>
      </c>
      <c r="E42" s="140">
        <v>1.26</v>
      </c>
      <c r="F42" s="140">
        <v>10.75</v>
      </c>
      <c r="G42" s="507"/>
      <c r="H42" s="140">
        <v>9.44</v>
      </c>
      <c r="I42" s="505"/>
      <c r="J42" s="503"/>
      <c r="K42" s="140">
        <v>3.65</v>
      </c>
      <c r="L42" s="36"/>
      <c r="M42" s="36"/>
    </row>
    <row r="43" spans="1:13" ht="32.1" customHeight="1" x14ac:dyDescent="0.2">
      <c r="A43" s="36"/>
      <c r="B43" s="139">
        <v>29</v>
      </c>
      <c r="C43" s="140">
        <v>-0.13</v>
      </c>
      <c r="D43" s="140">
        <v>-0.25</v>
      </c>
      <c r="E43" s="140">
        <v>1.29</v>
      </c>
      <c r="F43" s="140">
        <v>10.78</v>
      </c>
      <c r="G43" s="507"/>
      <c r="H43" s="140">
        <v>9.23</v>
      </c>
      <c r="I43" s="505"/>
      <c r="J43" s="503"/>
      <c r="K43" s="140">
        <v>3.69</v>
      </c>
      <c r="L43" s="36"/>
      <c r="M43" s="36"/>
    </row>
    <row r="44" spans="1:13" ht="31.95" customHeight="1" x14ac:dyDescent="0.2">
      <c r="A44" s="36"/>
      <c r="B44" s="139">
        <v>30</v>
      </c>
      <c r="C44" s="140">
        <v>0.51</v>
      </c>
      <c r="D44" s="140">
        <v>0.42</v>
      </c>
      <c r="E44" s="140">
        <v>1.58</v>
      </c>
      <c r="F44" s="140">
        <v>10.67</v>
      </c>
      <c r="G44" s="507"/>
      <c r="H44" s="140">
        <v>9.0500000000000007</v>
      </c>
      <c r="I44" s="505"/>
      <c r="J44" s="503"/>
      <c r="K44" s="140">
        <v>3.65</v>
      </c>
      <c r="L44" s="36"/>
      <c r="M44" s="36"/>
    </row>
    <row r="45" spans="1:13" ht="31.95" customHeight="1" x14ac:dyDescent="0.2">
      <c r="A45" s="36"/>
      <c r="B45" s="139" t="s">
        <v>522</v>
      </c>
      <c r="C45" s="140">
        <v>0.9</v>
      </c>
      <c r="D45" s="140">
        <v>0.81</v>
      </c>
      <c r="E45" s="140">
        <v>1.83</v>
      </c>
      <c r="F45" s="140">
        <v>10.81</v>
      </c>
      <c r="G45" s="507"/>
      <c r="H45" s="140">
        <v>9.0500000000000007</v>
      </c>
      <c r="I45" s="505"/>
      <c r="J45" s="503"/>
      <c r="K45" s="140">
        <v>3.83</v>
      </c>
      <c r="L45" s="36"/>
      <c r="M45" s="36"/>
    </row>
    <row r="46" spans="1:13" ht="31.95" customHeight="1" x14ac:dyDescent="0.2">
      <c r="A46" s="36"/>
      <c r="B46" s="139" t="s">
        <v>545</v>
      </c>
      <c r="C46" s="140">
        <v>0.7</v>
      </c>
      <c r="D46" s="140">
        <v>0.92</v>
      </c>
      <c r="E46" s="140">
        <v>1.0900000000000001</v>
      </c>
      <c r="F46" s="140">
        <v>10.77</v>
      </c>
      <c r="G46" s="507"/>
      <c r="H46" s="140">
        <v>8.98</v>
      </c>
      <c r="I46" s="505"/>
      <c r="J46" s="503"/>
      <c r="K46" s="140">
        <v>3.81</v>
      </c>
      <c r="L46" s="36"/>
      <c r="M46" s="36"/>
    </row>
    <row r="47" spans="1:13" ht="31.95" customHeight="1" x14ac:dyDescent="0.2">
      <c r="A47" s="36"/>
      <c r="B47" s="139" t="s">
        <v>578</v>
      </c>
      <c r="C47" s="140">
        <v>1.75</v>
      </c>
      <c r="D47" s="140">
        <v>1.79</v>
      </c>
      <c r="E47" s="140">
        <v>2.42</v>
      </c>
      <c r="F47" s="140">
        <v>10.88</v>
      </c>
      <c r="G47" s="507"/>
      <c r="H47" s="140">
        <v>8.9600000000000009</v>
      </c>
      <c r="I47" s="505"/>
      <c r="J47" s="503"/>
      <c r="K47" s="140">
        <v>3.86</v>
      </c>
      <c r="L47" s="36"/>
      <c r="M47" s="36"/>
    </row>
    <row r="48" spans="1:13" ht="31.95" customHeight="1" x14ac:dyDescent="0.2">
      <c r="A48" s="36"/>
      <c r="B48" s="200" t="s">
        <v>588</v>
      </c>
      <c r="C48" s="201">
        <v>1.82</v>
      </c>
      <c r="D48" s="201">
        <v>1.73</v>
      </c>
      <c r="E48" s="201">
        <v>2.56</v>
      </c>
      <c r="F48" s="201">
        <v>10.85</v>
      </c>
      <c r="G48" s="507"/>
      <c r="H48" s="201">
        <v>9.1300000000000008</v>
      </c>
      <c r="I48" s="505"/>
      <c r="J48" s="503"/>
      <c r="K48" s="201">
        <v>3.84</v>
      </c>
      <c r="L48" s="36"/>
      <c r="M48" s="36"/>
    </row>
    <row r="49" spans="1:13" ht="31.95" customHeight="1" x14ac:dyDescent="0.2">
      <c r="A49" s="36"/>
      <c r="B49" s="139" t="s">
        <v>640</v>
      </c>
      <c r="C49" s="140">
        <v>1.74</v>
      </c>
      <c r="D49" s="140">
        <v>1.63</v>
      </c>
      <c r="E49" s="140">
        <v>2.4700000000000002</v>
      </c>
      <c r="F49" s="140">
        <v>10.8</v>
      </c>
      <c r="G49" s="173"/>
      <c r="H49" s="140">
        <v>9.32</v>
      </c>
      <c r="I49" s="173"/>
      <c r="J49" s="242"/>
      <c r="K49" s="140">
        <v>3.62</v>
      </c>
      <c r="L49" s="243"/>
      <c r="M49" s="36"/>
    </row>
    <row r="50" spans="1:13" ht="32.1" customHeight="1" x14ac:dyDescent="0.2">
      <c r="A50" s="36"/>
      <c r="B50" s="172" t="s">
        <v>251</v>
      </c>
      <c r="C50" s="131"/>
      <c r="D50" s="131"/>
      <c r="E50" s="131"/>
      <c r="F50" s="131"/>
      <c r="G50" s="131"/>
      <c r="H50" s="131"/>
      <c r="I50" s="131"/>
      <c r="J50" s="131"/>
      <c r="K50" s="131"/>
      <c r="L50" s="36"/>
    </row>
    <row r="51" spans="1:13" ht="10.95" customHeight="1" x14ac:dyDescent="0.2">
      <c r="A51" s="36"/>
      <c r="B51" s="129"/>
      <c r="C51" s="130"/>
      <c r="D51" s="130"/>
      <c r="E51" s="130"/>
      <c r="F51" s="130"/>
      <c r="G51" s="130"/>
      <c r="H51" s="130"/>
      <c r="I51" s="130"/>
      <c r="J51" s="130"/>
      <c r="K51" s="130"/>
      <c r="L51" s="36"/>
    </row>
  </sheetData>
  <mergeCells count="4">
    <mergeCell ref="B3:B5"/>
    <mergeCell ref="J26:J48"/>
    <mergeCell ref="I35:I48"/>
    <mergeCell ref="G36:G48"/>
  </mergeCells>
  <phoneticPr fontId="1"/>
  <pageMargins left="1.299212598425197" right="0.51181102362204722" top="1.5354330708661419" bottom="0.55118110236220474" header="0.31496062992125984" footer="0.31496062992125984"/>
  <pageSetup paperSize="8" scale="5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52"/>
  <sheetViews>
    <sheetView showGridLines="0" zoomScale="50" zoomScaleNormal="50" workbookViewId="0">
      <pane ySplit="4" topLeftCell="A5" activePane="bottomLeft" state="frozenSplit"/>
      <selection pane="bottomLeft" activeCell="G24" sqref="G24"/>
    </sheetView>
  </sheetViews>
  <sheetFormatPr defaultColWidth="9" defaultRowHeight="14.4" x14ac:dyDescent="0.2"/>
  <cols>
    <col min="1" max="1" width="2.19921875" style="10" customWidth="1"/>
    <col min="2" max="2" width="12.59765625" style="28" customWidth="1"/>
    <col min="3" max="8" width="25.09765625" style="25" customWidth="1"/>
    <col min="9" max="9" width="1.3984375" style="10" customWidth="1"/>
    <col min="10" max="16384" width="9" style="10"/>
  </cols>
  <sheetData>
    <row r="1" spans="1:9" ht="8.25" customHeight="1" x14ac:dyDescent="0.2">
      <c r="A1" s="36"/>
      <c r="B1" s="244"/>
      <c r="C1" s="95"/>
      <c r="D1" s="95"/>
      <c r="E1" s="95"/>
      <c r="F1" s="95"/>
      <c r="G1" s="95"/>
      <c r="H1" s="95"/>
      <c r="I1" s="36"/>
    </row>
    <row r="2" spans="1:9" ht="30" customHeight="1" x14ac:dyDescent="0.2">
      <c r="A2" s="36"/>
      <c r="B2" s="245" t="s">
        <v>650</v>
      </c>
      <c r="C2" s="97"/>
      <c r="D2" s="97"/>
      <c r="E2" s="97"/>
      <c r="F2" s="97"/>
      <c r="G2" s="97"/>
      <c r="H2" s="98" t="s">
        <v>255</v>
      </c>
      <c r="I2" s="36"/>
    </row>
    <row r="3" spans="1:9" ht="30" customHeight="1" x14ac:dyDescent="0.2">
      <c r="A3" s="36"/>
      <c r="B3" s="496" t="s">
        <v>62</v>
      </c>
      <c r="C3" s="127" t="s">
        <v>283</v>
      </c>
      <c r="D3" s="127" t="s">
        <v>282</v>
      </c>
      <c r="E3" s="127" t="s">
        <v>89</v>
      </c>
      <c r="F3" s="127" t="s">
        <v>281</v>
      </c>
      <c r="G3" s="127" t="s">
        <v>280</v>
      </c>
      <c r="H3" s="127" t="s">
        <v>279</v>
      </c>
      <c r="I3" s="36"/>
    </row>
    <row r="4" spans="1:9" ht="30" customHeight="1" x14ac:dyDescent="0.2">
      <c r="A4" s="36"/>
      <c r="B4" s="497"/>
      <c r="C4" s="246" t="s">
        <v>202</v>
      </c>
      <c r="D4" s="246" t="s">
        <v>278</v>
      </c>
      <c r="E4" s="246" t="s">
        <v>199</v>
      </c>
      <c r="F4" s="246" t="s">
        <v>195</v>
      </c>
      <c r="G4" s="246" t="s">
        <v>192</v>
      </c>
      <c r="H4" s="246" t="s">
        <v>189</v>
      </c>
      <c r="I4" s="36"/>
    </row>
    <row r="5" spans="1:9" ht="32.1" customHeight="1" x14ac:dyDescent="0.2">
      <c r="A5" s="36"/>
      <c r="B5" s="207" t="s">
        <v>258</v>
      </c>
      <c r="C5" s="99"/>
      <c r="D5" s="99">
        <v>-18.829999999999998</v>
      </c>
      <c r="E5" s="99">
        <v>-17.91</v>
      </c>
      <c r="F5" s="99">
        <v>-15.27</v>
      </c>
      <c r="G5" s="99"/>
      <c r="H5" s="99"/>
      <c r="I5" s="36"/>
    </row>
    <row r="6" spans="1:9" ht="32.1" customHeight="1" x14ac:dyDescent="0.2">
      <c r="A6" s="36"/>
      <c r="B6" s="207">
        <v>56</v>
      </c>
      <c r="C6" s="99">
        <v>13.69</v>
      </c>
      <c r="D6" s="99">
        <v>-16.559999999999999</v>
      </c>
      <c r="E6" s="99">
        <v>-14.72</v>
      </c>
      <c r="F6" s="99">
        <v>-13.63</v>
      </c>
      <c r="G6" s="99"/>
      <c r="H6" s="99"/>
      <c r="I6" s="36"/>
    </row>
    <row r="7" spans="1:9" ht="32.1" customHeight="1" x14ac:dyDescent="0.2">
      <c r="A7" s="36"/>
      <c r="B7" s="207">
        <v>57</v>
      </c>
      <c r="C7" s="99">
        <v>13.84</v>
      </c>
      <c r="D7" s="99">
        <v>-15.55</v>
      </c>
      <c r="E7" s="99">
        <v>-13.74</v>
      </c>
      <c r="F7" s="99">
        <v>-12.97</v>
      </c>
      <c r="G7" s="99"/>
      <c r="H7" s="99"/>
      <c r="I7" s="36"/>
    </row>
    <row r="8" spans="1:9" ht="32.1" customHeight="1" x14ac:dyDescent="0.2">
      <c r="A8" s="36"/>
      <c r="B8" s="207">
        <v>58</v>
      </c>
      <c r="C8" s="99">
        <v>13.85</v>
      </c>
      <c r="D8" s="99">
        <v>-13.17</v>
      </c>
      <c r="E8" s="99">
        <v>-11.21</v>
      </c>
      <c r="F8" s="99">
        <v>-10.81</v>
      </c>
      <c r="G8" s="99">
        <v>-0.4</v>
      </c>
      <c r="H8" s="99"/>
      <c r="I8" s="36"/>
    </row>
    <row r="9" spans="1:9" ht="32.1" customHeight="1" x14ac:dyDescent="0.2">
      <c r="A9" s="36"/>
      <c r="B9" s="207">
        <v>59</v>
      </c>
      <c r="C9" s="99">
        <v>13.44</v>
      </c>
      <c r="D9" s="99">
        <v>-12.99</v>
      </c>
      <c r="E9" s="99">
        <v>-10.98</v>
      </c>
      <c r="F9" s="99">
        <v>-10.92</v>
      </c>
      <c r="G9" s="99">
        <v>-0.39</v>
      </c>
      <c r="H9" s="99"/>
      <c r="I9" s="36"/>
    </row>
    <row r="10" spans="1:9" ht="32.1" customHeight="1" x14ac:dyDescent="0.2">
      <c r="A10" s="36"/>
      <c r="B10" s="207">
        <v>60</v>
      </c>
      <c r="C10" s="99">
        <v>13.63</v>
      </c>
      <c r="D10" s="99">
        <v>-12.74</v>
      </c>
      <c r="E10" s="99">
        <v>-10.52</v>
      </c>
      <c r="F10" s="99">
        <v>-10.62</v>
      </c>
      <c r="G10" s="99">
        <v>-0.48</v>
      </c>
      <c r="H10" s="99"/>
      <c r="I10" s="36"/>
    </row>
    <row r="11" spans="1:9" ht="32.1" customHeight="1" x14ac:dyDescent="0.2">
      <c r="A11" s="36"/>
      <c r="B11" s="207">
        <v>61</v>
      </c>
      <c r="C11" s="99">
        <v>13.67</v>
      </c>
      <c r="D11" s="99">
        <v>-12.08</v>
      </c>
      <c r="E11" s="99">
        <v>-9.77</v>
      </c>
      <c r="F11" s="99">
        <v>-10.1</v>
      </c>
      <c r="G11" s="99">
        <v>0.05</v>
      </c>
      <c r="H11" s="99">
        <v>10.96</v>
      </c>
      <c r="I11" s="36"/>
    </row>
    <row r="12" spans="1:9" ht="32.1" customHeight="1" x14ac:dyDescent="0.2">
      <c r="A12" s="36"/>
      <c r="B12" s="207">
        <v>62</v>
      </c>
      <c r="C12" s="99">
        <v>13.54</v>
      </c>
      <c r="D12" s="99">
        <v>-12.12</v>
      </c>
      <c r="E12" s="99">
        <v>-9.44</v>
      </c>
      <c r="F12" s="99">
        <v>-10.5</v>
      </c>
      <c r="G12" s="99">
        <v>0.26</v>
      </c>
      <c r="H12" s="99">
        <v>11.1</v>
      </c>
      <c r="I12" s="36"/>
    </row>
    <row r="13" spans="1:9" ht="32.1" customHeight="1" x14ac:dyDescent="0.2">
      <c r="A13" s="36"/>
      <c r="B13" s="207">
        <v>63</v>
      </c>
      <c r="C13" s="99">
        <v>13.78</v>
      </c>
      <c r="D13" s="99">
        <v>-11.14</v>
      </c>
      <c r="E13" s="99">
        <v>-8.65</v>
      </c>
      <c r="F13" s="99">
        <v>-9.4</v>
      </c>
      <c r="G13" s="99">
        <v>0.93</v>
      </c>
      <c r="H13" s="99">
        <v>10.46</v>
      </c>
      <c r="I13" s="36"/>
    </row>
    <row r="14" spans="1:9" ht="32.1" customHeight="1" x14ac:dyDescent="0.2">
      <c r="A14" s="36"/>
      <c r="B14" s="207" t="s">
        <v>277</v>
      </c>
      <c r="C14" s="99">
        <v>13.88</v>
      </c>
      <c r="D14" s="99">
        <v>-11.69</v>
      </c>
      <c r="E14" s="99">
        <v>-9.39</v>
      </c>
      <c r="F14" s="99">
        <v>-9.85</v>
      </c>
      <c r="G14" s="99">
        <v>1.28</v>
      </c>
      <c r="H14" s="99">
        <v>10.210000000000001</v>
      </c>
      <c r="I14" s="36"/>
    </row>
    <row r="15" spans="1:9" ht="32.1" customHeight="1" x14ac:dyDescent="0.2">
      <c r="A15" s="36"/>
      <c r="B15" s="207">
        <v>2</v>
      </c>
      <c r="C15" s="99">
        <v>13.85</v>
      </c>
      <c r="D15" s="99">
        <v>-12.05</v>
      </c>
      <c r="E15" s="99">
        <v>-9.8000000000000007</v>
      </c>
      <c r="F15" s="99">
        <v>-10.039999999999999</v>
      </c>
      <c r="G15" s="99">
        <v>1.58</v>
      </c>
      <c r="H15" s="99">
        <v>10.49</v>
      </c>
      <c r="I15" s="36"/>
    </row>
    <row r="16" spans="1:9" ht="32.1" customHeight="1" x14ac:dyDescent="0.2">
      <c r="A16" s="36"/>
      <c r="B16" s="207">
        <v>3</v>
      </c>
      <c r="C16" s="99">
        <v>14.01</v>
      </c>
      <c r="D16" s="99">
        <v>-12.19</v>
      </c>
      <c r="E16" s="99">
        <v>-10.08</v>
      </c>
      <c r="F16" s="99">
        <v>-10</v>
      </c>
      <c r="G16" s="99">
        <v>2.0099999999999998</v>
      </c>
      <c r="H16" s="99">
        <v>10.029999999999999</v>
      </c>
      <c r="I16" s="36"/>
    </row>
    <row r="17" spans="1:9" ht="32.1" customHeight="1" x14ac:dyDescent="0.2">
      <c r="A17" s="36"/>
      <c r="B17" s="207">
        <v>4</v>
      </c>
      <c r="C17" s="99">
        <v>13.64</v>
      </c>
      <c r="D17" s="99">
        <v>-10.76</v>
      </c>
      <c r="E17" s="99">
        <v>-8.83</v>
      </c>
      <c r="F17" s="99">
        <v>-8.69</v>
      </c>
      <c r="G17" s="99">
        <v>2.72</v>
      </c>
      <c r="H17" s="498" t="s">
        <v>269</v>
      </c>
      <c r="I17" s="36"/>
    </row>
    <row r="18" spans="1:9" ht="32.1" customHeight="1" x14ac:dyDescent="0.2">
      <c r="A18" s="36"/>
      <c r="B18" s="207">
        <v>5</v>
      </c>
      <c r="C18" s="99">
        <v>13.66</v>
      </c>
      <c r="D18" s="99">
        <v>-9.8800000000000008</v>
      </c>
      <c r="E18" s="99">
        <v>-9.1999999999999993</v>
      </c>
      <c r="F18" s="99">
        <v>-7.78</v>
      </c>
      <c r="G18" s="99">
        <v>2.57</v>
      </c>
      <c r="H18" s="499"/>
      <c r="I18" s="36"/>
    </row>
    <row r="19" spans="1:9" ht="32.1" customHeight="1" x14ac:dyDescent="0.2">
      <c r="A19" s="36"/>
      <c r="B19" s="207">
        <v>6</v>
      </c>
      <c r="C19" s="99">
        <v>13.81</v>
      </c>
      <c r="D19" s="99">
        <v>-8.44</v>
      </c>
      <c r="E19" s="99">
        <v>-6.82</v>
      </c>
      <c r="F19" s="99">
        <v>-6.5</v>
      </c>
      <c r="G19" s="99">
        <v>3.59</v>
      </c>
      <c r="H19" s="499"/>
      <c r="I19" s="36"/>
    </row>
    <row r="20" spans="1:9" ht="32.1" customHeight="1" x14ac:dyDescent="0.2">
      <c r="A20" s="36"/>
      <c r="B20" s="207">
        <v>7</v>
      </c>
      <c r="C20" s="99">
        <v>13.94</v>
      </c>
      <c r="D20" s="99">
        <v>-6.6</v>
      </c>
      <c r="E20" s="99">
        <v>-4.7699999999999996</v>
      </c>
      <c r="F20" s="99">
        <v>-5</v>
      </c>
      <c r="G20" s="99">
        <v>4.3899999999999997</v>
      </c>
      <c r="H20" s="499"/>
      <c r="I20" s="36"/>
    </row>
    <row r="21" spans="1:9" ht="32.1" customHeight="1" x14ac:dyDescent="0.2">
      <c r="A21" s="36"/>
      <c r="B21" s="207">
        <v>8</v>
      </c>
      <c r="C21" s="99">
        <v>13.83</v>
      </c>
      <c r="D21" s="99">
        <v>-5.8</v>
      </c>
      <c r="E21" s="99">
        <v>-4.29</v>
      </c>
      <c r="F21" s="99">
        <v>-4.3099999999999996</v>
      </c>
      <c r="G21" s="99">
        <v>4.6900000000000004</v>
      </c>
      <c r="H21" s="499"/>
      <c r="I21" s="36"/>
    </row>
    <row r="22" spans="1:9" ht="32.1" customHeight="1" x14ac:dyDescent="0.2">
      <c r="A22" s="36"/>
      <c r="B22" s="207">
        <v>9</v>
      </c>
      <c r="C22" s="99">
        <v>14.02</v>
      </c>
      <c r="D22" s="99">
        <v>-5.82</v>
      </c>
      <c r="E22" s="99">
        <v>-4.1500000000000004</v>
      </c>
      <c r="F22" s="99">
        <v>-4.24</v>
      </c>
      <c r="G22" s="99">
        <v>4.79</v>
      </c>
      <c r="H22" s="499"/>
      <c r="I22" s="36"/>
    </row>
    <row r="23" spans="1:9" ht="32.1" customHeight="1" x14ac:dyDescent="0.2">
      <c r="A23" s="36"/>
      <c r="B23" s="207">
        <v>10</v>
      </c>
      <c r="C23" s="498" t="s">
        <v>256</v>
      </c>
      <c r="D23" s="99">
        <v>-5.18</v>
      </c>
      <c r="E23" s="99">
        <v>-3.07</v>
      </c>
      <c r="F23" s="99">
        <v>-3.59</v>
      </c>
      <c r="G23" s="99">
        <v>5.08</v>
      </c>
      <c r="H23" s="499"/>
      <c r="I23" s="36"/>
    </row>
    <row r="24" spans="1:9" ht="32.1" customHeight="1" x14ac:dyDescent="0.2">
      <c r="A24" s="36"/>
      <c r="B24" s="207">
        <v>11</v>
      </c>
      <c r="C24" s="491"/>
      <c r="D24" s="99">
        <v>-5.33</v>
      </c>
      <c r="E24" s="99">
        <v>-3.18</v>
      </c>
      <c r="F24" s="99">
        <v>-3.94</v>
      </c>
      <c r="G24" s="99">
        <v>4.91</v>
      </c>
      <c r="H24" s="499"/>
      <c r="I24" s="36"/>
    </row>
    <row r="25" spans="1:9" ht="32.1" customHeight="1" x14ac:dyDescent="0.2">
      <c r="A25" s="36"/>
      <c r="B25" s="207">
        <v>12</v>
      </c>
      <c r="C25" s="491"/>
      <c r="D25" s="99">
        <v>-5.14</v>
      </c>
      <c r="E25" s="99">
        <v>-3.05</v>
      </c>
      <c r="F25" s="99">
        <v>-3.81</v>
      </c>
      <c r="G25" s="99">
        <v>5.04</v>
      </c>
      <c r="H25" s="499"/>
      <c r="I25" s="36"/>
    </row>
    <row r="26" spans="1:9" ht="32.1" customHeight="1" x14ac:dyDescent="0.2">
      <c r="A26" s="36"/>
      <c r="B26" s="207">
        <v>13</v>
      </c>
      <c r="C26" s="491"/>
      <c r="D26" s="99">
        <v>-4.71</v>
      </c>
      <c r="E26" s="99">
        <v>-2.2999999999999998</v>
      </c>
      <c r="F26" s="99">
        <v>-3.43</v>
      </c>
      <c r="G26" s="99">
        <v>5.38</v>
      </c>
      <c r="H26" s="499"/>
      <c r="I26" s="36"/>
    </row>
    <row r="27" spans="1:9" ht="32.1" customHeight="1" x14ac:dyDescent="0.2">
      <c r="A27" s="36"/>
      <c r="B27" s="207">
        <v>14</v>
      </c>
      <c r="C27" s="491"/>
      <c r="D27" s="99">
        <v>-4.22</v>
      </c>
      <c r="E27" s="99">
        <v>-1.87</v>
      </c>
      <c r="F27" s="99">
        <v>-3.19</v>
      </c>
      <c r="G27" s="99">
        <v>5.76</v>
      </c>
      <c r="H27" s="499"/>
      <c r="I27" s="36"/>
    </row>
    <row r="28" spans="1:9" ht="32.1" customHeight="1" x14ac:dyDescent="0.2">
      <c r="A28" s="36"/>
      <c r="B28" s="207">
        <v>15</v>
      </c>
      <c r="C28" s="491"/>
      <c r="D28" s="99">
        <v>-3.94</v>
      </c>
      <c r="E28" s="99">
        <v>-1.71</v>
      </c>
      <c r="F28" s="99">
        <v>-2.71</v>
      </c>
      <c r="G28" s="99">
        <v>6.09</v>
      </c>
      <c r="H28" s="499"/>
      <c r="I28" s="36"/>
    </row>
    <row r="29" spans="1:9" ht="32.1" customHeight="1" x14ac:dyDescent="0.2">
      <c r="A29" s="36"/>
      <c r="B29" s="207">
        <v>16</v>
      </c>
      <c r="C29" s="491"/>
      <c r="D29" s="99">
        <v>-3.64</v>
      </c>
      <c r="E29" s="99">
        <v>-1.88</v>
      </c>
      <c r="F29" s="99">
        <v>-2.56</v>
      </c>
      <c r="G29" s="99">
        <v>5.58</v>
      </c>
      <c r="H29" s="499"/>
      <c r="I29" s="36"/>
    </row>
    <row r="30" spans="1:9" ht="32.1" customHeight="1" x14ac:dyDescent="0.2">
      <c r="A30" s="36"/>
      <c r="B30" s="207">
        <v>17</v>
      </c>
      <c r="C30" s="491"/>
      <c r="D30" s="99">
        <v>-3.85</v>
      </c>
      <c r="E30" s="99">
        <v>-1.74</v>
      </c>
      <c r="F30" s="99">
        <v>-2.34</v>
      </c>
      <c r="G30" s="99">
        <v>6.3</v>
      </c>
      <c r="H30" s="499"/>
      <c r="I30" s="36"/>
    </row>
    <row r="31" spans="1:9" ht="32.1" customHeight="1" x14ac:dyDescent="0.2">
      <c r="A31" s="36"/>
      <c r="B31" s="207">
        <v>18</v>
      </c>
      <c r="C31" s="491"/>
      <c r="D31" s="99">
        <v>-3.91</v>
      </c>
      <c r="E31" s="99">
        <v>-1.84</v>
      </c>
      <c r="F31" s="99">
        <v>-2.58</v>
      </c>
      <c r="G31" s="99">
        <v>6.46</v>
      </c>
      <c r="H31" s="499"/>
      <c r="I31" s="36"/>
    </row>
    <row r="32" spans="1:9" ht="32.1" customHeight="1" x14ac:dyDescent="0.2">
      <c r="A32" s="36"/>
      <c r="B32" s="207">
        <v>19</v>
      </c>
      <c r="C32" s="491"/>
      <c r="D32" s="99">
        <v>-4.28</v>
      </c>
      <c r="E32" s="99">
        <v>-2.0699999999999998</v>
      </c>
      <c r="F32" s="99">
        <v>-2.81</v>
      </c>
      <c r="G32" s="99">
        <v>6.34</v>
      </c>
      <c r="H32" s="499"/>
      <c r="I32" s="36"/>
    </row>
    <row r="33" spans="1:9" ht="32.1" customHeight="1" x14ac:dyDescent="0.2">
      <c r="A33" s="36"/>
      <c r="B33" s="207">
        <v>20</v>
      </c>
      <c r="C33" s="491"/>
      <c r="D33" s="99">
        <v>-4.1900000000000004</v>
      </c>
      <c r="E33" s="99">
        <v>-2.2999999999999998</v>
      </c>
      <c r="F33" s="99">
        <v>-2.84</v>
      </c>
      <c r="G33" s="99">
        <v>6.39</v>
      </c>
      <c r="H33" s="499"/>
      <c r="I33" s="36"/>
    </row>
    <row r="34" spans="1:9" ht="32.1" customHeight="1" x14ac:dyDescent="0.2">
      <c r="A34" s="36"/>
      <c r="B34" s="207">
        <v>21</v>
      </c>
      <c r="C34" s="491"/>
      <c r="D34" s="99">
        <v>-3.36</v>
      </c>
      <c r="E34" s="99">
        <v>-1.76</v>
      </c>
      <c r="F34" s="99">
        <v>-1.84</v>
      </c>
      <c r="G34" s="99">
        <v>6.42</v>
      </c>
      <c r="H34" s="499"/>
      <c r="I34" s="36"/>
    </row>
    <row r="35" spans="1:9" ht="32.1" customHeight="1" x14ac:dyDescent="0.2">
      <c r="A35" s="36"/>
      <c r="B35" s="207">
        <v>22</v>
      </c>
      <c r="C35" s="491"/>
      <c r="D35" s="99">
        <v>-3.6</v>
      </c>
      <c r="E35" s="99">
        <v>-1.76</v>
      </c>
      <c r="F35" s="99">
        <v>-1.66</v>
      </c>
      <c r="G35" s="99">
        <v>6.37</v>
      </c>
      <c r="H35" s="499"/>
      <c r="I35" s="36"/>
    </row>
    <row r="36" spans="1:9" ht="32.1" customHeight="1" x14ac:dyDescent="0.2">
      <c r="A36" s="36"/>
      <c r="B36" s="207">
        <v>23</v>
      </c>
      <c r="C36" s="309" t="s">
        <v>269</v>
      </c>
      <c r="D36" s="99">
        <v>-1.29</v>
      </c>
      <c r="E36" s="99">
        <v>0.45</v>
      </c>
      <c r="F36" s="99">
        <v>0.25</v>
      </c>
      <c r="G36" s="99">
        <v>7.19</v>
      </c>
      <c r="H36" s="499"/>
      <c r="I36" s="36"/>
    </row>
    <row r="37" spans="1:9" ht="32.1" customHeight="1" x14ac:dyDescent="0.2">
      <c r="A37" s="36"/>
      <c r="B37" s="207">
        <v>24</v>
      </c>
      <c r="C37" s="510"/>
      <c r="D37" s="99">
        <v>-0.64</v>
      </c>
      <c r="E37" s="99">
        <v>0.81</v>
      </c>
      <c r="F37" s="99">
        <v>1.01</v>
      </c>
      <c r="G37" s="99">
        <v>7.23</v>
      </c>
      <c r="H37" s="499"/>
      <c r="I37" s="36"/>
    </row>
    <row r="38" spans="1:9" ht="32.1" customHeight="1" x14ac:dyDescent="0.2">
      <c r="A38" s="36"/>
      <c r="B38" s="207">
        <v>25</v>
      </c>
      <c r="C38" s="510"/>
      <c r="D38" s="99">
        <v>-0.55000000000000004</v>
      </c>
      <c r="E38" s="99">
        <v>0.98</v>
      </c>
      <c r="F38" s="99">
        <v>0.89</v>
      </c>
      <c r="G38" s="99">
        <v>7.17</v>
      </c>
      <c r="H38" s="499"/>
      <c r="I38" s="36"/>
    </row>
    <row r="39" spans="1:9" ht="32.1" customHeight="1" x14ac:dyDescent="0.2">
      <c r="A39" s="36"/>
      <c r="B39" s="207">
        <v>26</v>
      </c>
      <c r="C39" s="510"/>
      <c r="D39" s="99">
        <v>-0.69</v>
      </c>
      <c r="E39" s="99">
        <v>0.89</v>
      </c>
      <c r="F39" s="99">
        <v>0.72</v>
      </c>
      <c r="G39" s="99">
        <v>7.15</v>
      </c>
      <c r="H39" s="499"/>
      <c r="I39" s="36"/>
    </row>
    <row r="40" spans="1:9" ht="32.1" customHeight="1" x14ac:dyDescent="0.2">
      <c r="A40" s="36"/>
      <c r="B40" s="207">
        <v>27</v>
      </c>
      <c r="C40" s="510"/>
      <c r="D40" s="99">
        <v>-0.35</v>
      </c>
      <c r="E40" s="99">
        <v>1.17</v>
      </c>
      <c r="F40" s="99">
        <v>1.06</v>
      </c>
      <c r="G40" s="99">
        <v>7.14</v>
      </c>
      <c r="H40" s="499"/>
      <c r="I40" s="36"/>
    </row>
    <row r="41" spans="1:9" ht="32.1" customHeight="1" x14ac:dyDescent="0.2">
      <c r="A41" s="36"/>
      <c r="B41" s="207">
        <v>28</v>
      </c>
      <c r="C41" s="510"/>
      <c r="D41" s="99">
        <v>-0.5</v>
      </c>
      <c r="E41" s="99">
        <v>1.05</v>
      </c>
      <c r="F41" s="99">
        <v>0.88</v>
      </c>
      <c r="G41" s="99">
        <v>7.16</v>
      </c>
      <c r="H41" s="499"/>
      <c r="I41" s="36"/>
    </row>
    <row r="42" spans="1:9" ht="32.1" customHeight="1" x14ac:dyDescent="0.2">
      <c r="A42" s="36"/>
      <c r="B42" s="207">
        <v>29</v>
      </c>
      <c r="C42" s="510"/>
      <c r="D42" s="99">
        <v>-0.6</v>
      </c>
      <c r="E42" s="99">
        <v>0.04</v>
      </c>
      <c r="F42" s="99">
        <v>0.67</v>
      </c>
      <c r="G42" s="99">
        <v>7.08</v>
      </c>
      <c r="H42" s="499"/>
      <c r="I42" s="36"/>
    </row>
    <row r="43" spans="1:9" ht="31.95" customHeight="1" x14ac:dyDescent="0.2">
      <c r="A43" s="36"/>
      <c r="B43" s="207">
        <v>30</v>
      </c>
      <c r="C43" s="510"/>
      <c r="D43" s="99">
        <v>-0.83</v>
      </c>
      <c r="E43" s="99">
        <v>-0.03</v>
      </c>
      <c r="F43" s="99">
        <v>0.48</v>
      </c>
      <c r="G43" s="99">
        <v>7.17</v>
      </c>
      <c r="H43" s="499"/>
      <c r="I43" s="36"/>
    </row>
    <row r="44" spans="1:9" ht="31.95" customHeight="1" x14ac:dyDescent="0.2">
      <c r="A44" s="36"/>
      <c r="B44" s="207" t="s">
        <v>522</v>
      </c>
      <c r="C44" s="510"/>
      <c r="D44" s="99">
        <v>-0.5</v>
      </c>
      <c r="E44" s="99">
        <v>0.41</v>
      </c>
      <c r="F44" s="99">
        <v>0.66</v>
      </c>
      <c r="G44" s="99">
        <v>7.09</v>
      </c>
      <c r="H44" s="499"/>
      <c r="I44" s="36"/>
    </row>
    <row r="45" spans="1:9" ht="31.95" customHeight="1" x14ac:dyDescent="0.2">
      <c r="A45" s="36"/>
      <c r="B45" s="207" t="s">
        <v>545</v>
      </c>
      <c r="C45" s="510"/>
      <c r="D45" s="145">
        <v>0.5</v>
      </c>
      <c r="E45" s="145">
        <v>1.27</v>
      </c>
      <c r="F45" s="145">
        <v>1.45</v>
      </c>
      <c r="G45" s="145">
        <v>7.23</v>
      </c>
      <c r="H45" s="499"/>
      <c r="I45" s="36"/>
    </row>
    <row r="46" spans="1:9" ht="31.95" customHeight="1" x14ac:dyDescent="0.2">
      <c r="A46" s="36"/>
      <c r="B46" s="207" t="s">
        <v>579</v>
      </c>
      <c r="C46" s="510"/>
      <c r="D46" s="145">
        <v>0.81</v>
      </c>
      <c r="E46" s="145">
        <v>1.54</v>
      </c>
      <c r="F46" s="145">
        <v>1.8</v>
      </c>
      <c r="G46" s="145">
        <v>7.21</v>
      </c>
      <c r="H46" s="499"/>
      <c r="I46" s="36"/>
    </row>
    <row r="47" spans="1:9" ht="31.95" customHeight="1" x14ac:dyDescent="0.2">
      <c r="A47" s="36"/>
      <c r="B47" s="207" t="s">
        <v>588</v>
      </c>
      <c r="C47" s="510"/>
      <c r="D47" s="145">
        <v>1.04</v>
      </c>
      <c r="E47" s="145">
        <v>1.66</v>
      </c>
      <c r="F47" s="145">
        <v>1.87</v>
      </c>
      <c r="G47" s="145">
        <v>7.33</v>
      </c>
      <c r="H47" s="499"/>
      <c r="I47" s="36"/>
    </row>
    <row r="48" spans="1:9" ht="31.95" customHeight="1" x14ac:dyDescent="0.2">
      <c r="A48" s="36"/>
      <c r="B48" s="207" t="s">
        <v>640</v>
      </c>
      <c r="C48" s="206"/>
      <c r="D48" s="145">
        <v>0.58316666666666594</v>
      </c>
      <c r="E48" s="145">
        <v>1.3407</v>
      </c>
      <c r="F48" s="145">
        <v>1.3846333333333301</v>
      </c>
      <c r="G48" s="145">
        <v>7.0849333333333302</v>
      </c>
      <c r="H48" s="128"/>
      <c r="I48" s="36"/>
    </row>
    <row r="49" spans="1:9" s="27" customFormat="1" ht="31.8" customHeight="1" x14ac:dyDescent="0.2">
      <c r="A49" s="247"/>
      <c r="B49" s="136" t="s">
        <v>251</v>
      </c>
      <c r="C49" s="248"/>
      <c r="D49" s="248"/>
      <c r="E49" s="248"/>
      <c r="F49" s="248"/>
      <c r="G49" s="248"/>
      <c r="H49" s="248"/>
      <c r="I49" s="247"/>
    </row>
    <row r="50" spans="1:9" ht="32.1" customHeight="1" x14ac:dyDescent="0.2">
      <c r="A50" s="36"/>
      <c r="B50" s="249" t="s">
        <v>319</v>
      </c>
      <c r="C50" s="97"/>
      <c r="D50" s="131"/>
      <c r="E50" s="97"/>
      <c r="F50" s="97"/>
      <c r="G50" s="97"/>
      <c r="H50" s="97"/>
      <c r="I50" s="36"/>
    </row>
    <row r="51" spans="1:9" ht="54.6" customHeight="1" x14ac:dyDescent="0.2">
      <c r="A51" s="36"/>
      <c r="B51" s="508" t="s">
        <v>521</v>
      </c>
      <c r="C51" s="509"/>
      <c r="D51" s="509"/>
      <c r="E51" s="509"/>
      <c r="F51" s="509"/>
      <c r="G51" s="509"/>
      <c r="H51" s="509"/>
      <c r="I51" s="36"/>
    </row>
    <row r="52" spans="1:9" ht="8.25" customHeight="1" x14ac:dyDescent="0.2">
      <c r="A52" s="91"/>
      <c r="B52" s="92"/>
      <c r="C52" s="93"/>
      <c r="D52" s="93"/>
      <c r="E52" s="93"/>
      <c r="F52" s="93"/>
      <c r="G52" s="93"/>
      <c r="H52" s="93"/>
      <c r="I52" s="91"/>
    </row>
  </sheetData>
  <mergeCells count="5">
    <mergeCell ref="B3:B4"/>
    <mergeCell ref="C23:C35"/>
    <mergeCell ref="B51:H51"/>
    <mergeCell ref="C36:C47"/>
    <mergeCell ref="H17:H47"/>
  </mergeCells>
  <phoneticPr fontId="1"/>
  <printOptions horizontalCentered="1"/>
  <pageMargins left="1.1023622047244095" right="0.70866141732283472" top="1.1417322834645669" bottom="0.74803149606299213" header="0.31496062992125984" footer="0.31496062992125984"/>
  <pageSetup paperSize="8" scale="5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48"/>
  <sheetViews>
    <sheetView showGridLines="0" zoomScale="50" zoomScaleNormal="50" workbookViewId="0">
      <selection activeCell="K15" sqref="K15"/>
    </sheetView>
  </sheetViews>
  <sheetFormatPr defaultColWidth="9" defaultRowHeight="14.4" x14ac:dyDescent="0.2"/>
  <cols>
    <col min="1" max="1" width="2" style="10" customWidth="1"/>
    <col min="2" max="2" width="16.59765625" style="10" customWidth="1"/>
    <col min="3" max="7" width="24.59765625" style="10" customWidth="1"/>
    <col min="8" max="8" width="1.59765625" style="10" customWidth="1"/>
    <col min="9" max="16384" width="9" style="10"/>
  </cols>
  <sheetData>
    <row r="1" spans="1:8" x14ac:dyDescent="0.2">
      <c r="A1" s="36"/>
      <c r="B1" s="36"/>
      <c r="C1" s="36"/>
      <c r="D1" s="36"/>
      <c r="E1" s="36"/>
      <c r="F1" s="36"/>
      <c r="G1" s="36"/>
      <c r="H1" s="36"/>
    </row>
    <row r="2" spans="1:8" ht="30" customHeight="1" x14ac:dyDescent="0.2">
      <c r="A2" s="36"/>
      <c r="B2" s="84" t="s">
        <v>645</v>
      </c>
      <c r="C2" s="84"/>
      <c r="D2" s="36"/>
      <c r="E2" s="84"/>
      <c r="F2" s="84"/>
      <c r="G2" s="84"/>
      <c r="H2" s="36"/>
    </row>
    <row r="3" spans="1:8" ht="30" customHeight="1" x14ac:dyDescent="0.2">
      <c r="A3" s="36"/>
      <c r="B3" s="84" t="s">
        <v>306</v>
      </c>
      <c r="C3" s="84"/>
      <c r="D3" s="84"/>
      <c r="E3" s="84"/>
      <c r="F3" s="84"/>
      <c r="G3" s="42" t="s">
        <v>293</v>
      </c>
      <c r="H3" s="36"/>
    </row>
    <row r="4" spans="1:8" ht="30" customHeight="1" x14ac:dyDescent="0.2">
      <c r="A4" s="36"/>
      <c r="B4" s="204" t="s">
        <v>62</v>
      </c>
      <c r="C4" s="204" t="s">
        <v>292</v>
      </c>
      <c r="D4" s="204" t="s">
        <v>291</v>
      </c>
      <c r="E4" s="204" t="s">
        <v>290</v>
      </c>
      <c r="F4" s="204" t="s">
        <v>289</v>
      </c>
      <c r="G4" s="204" t="s">
        <v>288</v>
      </c>
      <c r="H4" s="36"/>
    </row>
    <row r="5" spans="1:8" ht="30" customHeight="1" x14ac:dyDescent="0.2">
      <c r="A5" s="36"/>
      <c r="B5" s="46" t="s">
        <v>305</v>
      </c>
      <c r="C5" s="33">
        <v>1774</v>
      </c>
      <c r="D5" s="33">
        <v>1651</v>
      </c>
      <c r="E5" s="33">
        <v>1631</v>
      </c>
      <c r="F5" s="33">
        <v>1438</v>
      </c>
      <c r="G5" s="33">
        <v>1432</v>
      </c>
      <c r="H5" s="36"/>
    </row>
    <row r="6" spans="1:8" ht="30" customHeight="1" x14ac:dyDescent="0.2">
      <c r="A6" s="36"/>
      <c r="B6" s="46" t="s">
        <v>304</v>
      </c>
      <c r="C6" s="33">
        <v>1631</v>
      </c>
      <c r="D6" s="33">
        <v>1719</v>
      </c>
      <c r="E6" s="33">
        <v>1638</v>
      </c>
      <c r="F6" s="33">
        <v>1611</v>
      </c>
      <c r="G6" s="33">
        <v>1585</v>
      </c>
      <c r="H6" s="36"/>
    </row>
    <row r="7" spans="1:8" ht="30" customHeight="1" x14ac:dyDescent="0.2">
      <c r="A7" s="36"/>
      <c r="B7" s="46" t="s">
        <v>303</v>
      </c>
      <c r="C7" s="33">
        <v>1938</v>
      </c>
      <c r="D7" s="33">
        <v>2164</v>
      </c>
      <c r="E7" s="33">
        <v>2133</v>
      </c>
      <c r="F7" s="33">
        <v>1814</v>
      </c>
      <c r="G7" s="33">
        <v>2053</v>
      </c>
      <c r="H7" s="36"/>
    </row>
    <row r="8" spans="1:8" ht="30" customHeight="1" x14ac:dyDescent="0.2">
      <c r="A8" s="36"/>
      <c r="B8" s="46" t="s">
        <v>302</v>
      </c>
      <c r="C8" s="33">
        <v>1921</v>
      </c>
      <c r="D8" s="33">
        <v>1985</v>
      </c>
      <c r="E8" s="33">
        <v>1932</v>
      </c>
      <c r="F8" s="33">
        <v>1734</v>
      </c>
      <c r="G8" s="33">
        <v>1921</v>
      </c>
      <c r="H8" s="36"/>
    </row>
    <row r="9" spans="1:8" ht="30" customHeight="1" x14ac:dyDescent="0.2">
      <c r="A9" s="36"/>
      <c r="B9" s="46" t="s">
        <v>301</v>
      </c>
      <c r="C9" s="33">
        <v>1473</v>
      </c>
      <c r="D9" s="33">
        <v>1559</v>
      </c>
      <c r="E9" s="33">
        <v>1411</v>
      </c>
      <c r="F9" s="33">
        <v>1245</v>
      </c>
      <c r="G9" s="33">
        <v>1330</v>
      </c>
      <c r="H9" s="36"/>
    </row>
    <row r="10" spans="1:8" ht="30" customHeight="1" x14ac:dyDescent="0.2">
      <c r="A10" s="36"/>
      <c r="B10" s="46" t="s">
        <v>300</v>
      </c>
      <c r="C10" s="33">
        <v>1629</v>
      </c>
      <c r="D10" s="33">
        <v>1848</v>
      </c>
      <c r="E10" s="33">
        <v>1856</v>
      </c>
      <c r="F10" s="33">
        <v>1574</v>
      </c>
      <c r="G10" s="33">
        <v>1624</v>
      </c>
      <c r="H10" s="36"/>
    </row>
    <row r="11" spans="1:8" ht="30" customHeight="1" x14ac:dyDescent="0.2">
      <c r="A11" s="36"/>
      <c r="B11" s="46" t="s">
        <v>299</v>
      </c>
      <c r="C11" s="33">
        <v>1381</v>
      </c>
      <c r="D11" s="33">
        <v>1535</v>
      </c>
      <c r="E11" s="33">
        <v>1465</v>
      </c>
      <c r="F11" s="33">
        <v>1299</v>
      </c>
      <c r="G11" s="33">
        <v>1543</v>
      </c>
      <c r="H11" s="36"/>
    </row>
    <row r="12" spans="1:8" ht="30" customHeight="1" x14ac:dyDescent="0.2">
      <c r="A12" s="36"/>
      <c r="B12" s="46" t="s">
        <v>298</v>
      </c>
      <c r="C12" s="33">
        <v>1864</v>
      </c>
      <c r="D12" s="33">
        <v>2195</v>
      </c>
      <c r="E12" s="33">
        <v>1919</v>
      </c>
      <c r="F12" s="33">
        <v>1773</v>
      </c>
      <c r="G12" s="33">
        <v>1831</v>
      </c>
      <c r="H12" s="36"/>
    </row>
    <row r="13" spans="1:8" ht="30" customHeight="1" x14ac:dyDescent="0.2">
      <c r="A13" s="36"/>
      <c r="B13" s="46" t="s">
        <v>297</v>
      </c>
      <c r="C13" s="33">
        <v>1819</v>
      </c>
      <c r="D13" s="33">
        <v>1822</v>
      </c>
      <c r="E13" s="33">
        <v>1894</v>
      </c>
      <c r="F13" s="33">
        <v>1431</v>
      </c>
      <c r="G13" s="33">
        <v>1702</v>
      </c>
      <c r="H13" s="36"/>
    </row>
    <row r="14" spans="1:8" ht="30" customHeight="1" x14ac:dyDescent="0.2">
      <c r="A14" s="36"/>
      <c r="B14" s="46" t="s">
        <v>296</v>
      </c>
      <c r="C14" s="33">
        <v>1516</v>
      </c>
      <c r="D14" s="33">
        <v>2067</v>
      </c>
      <c r="E14" s="33">
        <v>1856</v>
      </c>
      <c r="F14" s="33">
        <v>1716</v>
      </c>
      <c r="G14" s="33">
        <v>1873</v>
      </c>
      <c r="H14" s="36"/>
    </row>
    <row r="15" spans="1:8" ht="30" customHeight="1" x14ac:dyDescent="0.2">
      <c r="A15" s="36"/>
      <c r="B15" s="46" t="s">
        <v>295</v>
      </c>
      <c r="C15" s="33">
        <v>1375</v>
      </c>
      <c r="D15" s="33">
        <v>1660</v>
      </c>
      <c r="E15" s="33">
        <v>1557</v>
      </c>
      <c r="F15" s="33">
        <v>1338</v>
      </c>
      <c r="G15" s="33">
        <v>1385</v>
      </c>
      <c r="H15" s="36"/>
    </row>
    <row r="16" spans="1:8" ht="30" customHeight="1" x14ac:dyDescent="0.2">
      <c r="A16" s="36"/>
      <c r="B16" s="46" t="s">
        <v>294</v>
      </c>
      <c r="C16" s="104">
        <v>1724</v>
      </c>
      <c r="D16" s="104">
        <v>1961</v>
      </c>
      <c r="E16" s="104">
        <v>1997.5</v>
      </c>
      <c r="F16" s="104">
        <v>1705.5</v>
      </c>
      <c r="G16" s="104">
        <v>1667.5</v>
      </c>
      <c r="H16" s="36"/>
    </row>
    <row r="17" spans="1:8" ht="30" customHeight="1" x14ac:dyDescent="0.2">
      <c r="A17" s="36"/>
      <c r="B17" s="46" t="s">
        <v>312</v>
      </c>
      <c r="C17" s="104">
        <v>1552.5</v>
      </c>
      <c r="D17" s="104">
        <v>1865</v>
      </c>
      <c r="E17" s="104">
        <v>1516.5</v>
      </c>
      <c r="F17" s="104">
        <v>1460.5</v>
      </c>
      <c r="G17" s="104">
        <v>1353</v>
      </c>
      <c r="H17" s="36"/>
    </row>
    <row r="18" spans="1:8" ht="30" customHeight="1" x14ac:dyDescent="0.2">
      <c r="A18" s="36"/>
      <c r="B18" s="46" t="s">
        <v>409</v>
      </c>
      <c r="C18" s="104">
        <v>1847.5</v>
      </c>
      <c r="D18" s="104">
        <v>2024.5</v>
      </c>
      <c r="E18" s="104">
        <v>1860</v>
      </c>
      <c r="F18" s="104">
        <v>1550.5</v>
      </c>
      <c r="G18" s="104">
        <v>1521</v>
      </c>
      <c r="H18" s="36"/>
    </row>
    <row r="19" spans="1:8" ht="30" customHeight="1" x14ac:dyDescent="0.2">
      <c r="A19" s="36"/>
      <c r="B19" s="46" t="s">
        <v>420</v>
      </c>
      <c r="C19" s="104">
        <v>1771.5</v>
      </c>
      <c r="D19" s="104">
        <v>1802</v>
      </c>
      <c r="E19" s="104">
        <v>1836</v>
      </c>
      <c r="F19" s="104">
        <v>1684.5</v>
      </c>
      <c r="G19" s="104">
        <v>1465</v>
      </c>
      <c r="H19" s="36"/>
    </row>
    <row r="20" spans="1:8" ht="30" customHeight="1" x14ac:dyDescent="0.2">
      <c r="A20" s="36"/>
      <c r="B20" s="46" t="s">
        <v>423</v>
      </c>
      <c r="C20" s="104">
        <v>1793.5</v>
      </c>
      <c r="D20" s="104">
        <v>1826</v>
      </c>
      <c r="E20" s="104">
        <v>1969.5</v>
      </c>
      <c r="F20" s="104">
        <v>1514.5</v>
      </c>
      <c r="G20" s="104">
        <v>1425.5</v>
      </c>
      <c r="H20" s="36"/>
    </row>
    <row r="21" spans="1:8" ht="30" customHeight="1" x14ac:dyDescent="0.2">
      <c r="A21" s="36"/>
      <c r="B21" s="46" t="s">
        <v>463</v>
      </c>
      <c r="C21" s="104">
        <v>1576.5</v>
      </c>
      <c r="D21" s="104">
        <v>1568</v>
      </c>
      <c r="E21" s="104">
        <v>1628.5</v>
      </c>
      <c r="F21" s="104">
        <v>1270</v>
      </c>
      <c r="G21" s="104">
        <v>1360.5</v>
      </c>
      <c r="H21" s="36"/>
    </row>
    <row r="22" spans="1:8" ht="30" customHeight="1" x14ac:dyDescent="0.2">
      <c r="A22" s="36"/>
      <c r="B22" s="46" t="s">
        <v>542</v>
      </c>
      <c r="C22" s="104">
        <v>1501</v>
      </c>
      <c r="D22" s="104">
        <v>1820.5</v>
      </c>
      <c r="E22" s="104">
        <v>1573.5</v>
      </c>
      <c r="F22" s="104">
        <v>1341.5</v>
      </c>
      <c r="G22" s="104">
        <v>1398</v>
      </c>
      <c r="H22" s="36"/>
    </row>
    <row r="23" spans="1:8" ht="30" customHeight="1" x14ac:dyDescent="0.2">
      <c r="A23" s="36"/>
      <c r="B23" s="46" t="s">
        <v>540</v>
      </c>
      <c r="C23" s="122" t="s">
        <v>543</v>
      </c>
      <c r="D23" s="104">
        <v>1864</v>
      </c>
      <c r="E23" s="104">
        <v>1937</v>
      </c>
      <c r="F23" s="104">
        <v>1511.5</v>
      </c>
      <c r="G23" s="104">
        <v>1729</v>
      </c>
      <c r="H23" s="36"/>
    </row>
    <row r="24" spans="1:8" ht="30" customHeight="1" x14ac:dyDescent="0.2">
      <c r="A24" s="36"/>
      <c r="B24" s="46" t="s">
        <v>550</v>
      </c>
      <c r="C24" s="122">
        <v>1652</v>
      </c>
      <c r="D24" s="104">
        <v>1583.5</v>
      </c>
      <c r="E24" s="104">
        <v>1687.5</v>
      </c>
      <c r="F24" s="104">
        <v>1321.5</v>
      </c>
      <c r="G24" s="104">
        <v>1388</v>
      </c>
      <c r="H24" s="36"/>
    </row>
    <row r="25" spans="1:8" ht="31.2" customHeight="1" x14ac:dyDescent="0.2">
      <c r="A25" s="36"/>
      <c r="B25" s="46" t="s">
        <v>580</v>
      </c>
      <c r="C25" s="122">
        <v>1978.5</v>
      </c>
      <c r="D25" s="104">
        <v>2104.5</v>
      </c>
      <c r="E25" s="104">
        <v>2056.5</v>
      </c>
      <c r="F25" s="104">
        <v>1720</v>
      </c>
      <c r="G25" s="104">
        <v>1946.5</v>
      </c>
      <c r="H25" s="36"/>
    </row>
    <row r="26" spans="1:8" ht="31.2" customHeight="1" x14ac:dyDescent="0.2">
      <c r="A26" s="36"/>
      <c r="B26" s="46" t="s">
        <v>589</v>
      </c>
      <c r="C26" s="122">
        <v>1597.5</v>
      </c>
      <c r="D26" s="104">
        <v>1568.5</v>
      </c>
      <c r="E26" s="104">
        <v>1657.5</v>
      </c>
      <c r="F26" s="104">
        <v>1462</v>
      </c>
      <c r="G26" s="104">
        <v>1422</v>
      </c>
      <c r="H26" s="36"/>
    </row>
    <row r="27" spans="1:8" ht="31.2" customHeight="1" x14ac:dyDescent="0.2">
      <c r="A27" s="36"/>
      <c r="B27" s="46" t="s">
        <v>641</v>
      </c>
      <c r="C27" s="122">
        <v>1351.5</v>
      </c>
      <c r="D27" s="104">
        <v>1480</v>
      </c>
      <c r="E27" s="104">
        <v>1377</v>
      </c>
      <c r="F27" s="104">
        <v>1316.5</v>
      </c>
      <c r="G27" s="104">
        <v>1282.5</v>
      </c>
      <c r="H27" s="36"/>
    </row>
    <row r="28" spans="1:8" ht="30" customHeight="1" x14ac:dyDescent="0.2">
      <c r="A28" s="36"/>
      <c r="B28" s="84" t="s">
        <v>287</v>
      </c>
      <c r="C28" s="84"/>
      <c r="D28" s="84"/>
      <c r="E28" s="84"/>
      <c r="F28" s="84"/>
      <c r="G28" s="84"/>
      <c r="H28" s="36"/>
    </row>
    <row r="29" spans="1:8" ht="30" customHeight="1" x14ac:dyDescent="0.2">
      <c r="A29" s="36"/>
      <c r="B29" s="84" t="s">
        <v>544</v>
      </c>
      <c r="C29" s="84"/>
      <c r="D29" s="84"/>
      <c r="E29" s="84"/>
      <c r="F29" s="84"/>
      <c r="G29" s="84"/>
      <c r="H29" s="36"/>
    </row>
    <row r="30" spans="1:8" ht="30" customHeight="1" x14ac:dyDescent="0.2">
      <c r="A30" s="36"/>
      <c r="B30" s="84"/>
      <c r="C30" s="84"/>
      <c r="D30" s="84"/>
      <c r="E30" s="84"/>
      <c r="F30" s="84"/>
      <c r="G30" s="84"/>
      <c r="H30" s="36"/>
    </row>
    <row r="31" spans="1:8" ht="30" customHeight="1" x14ac:dyDescent="0.2">
      <c r="A31" s="36"/>
      <c r="B31" s="84" t="s">
        <v>677</v>
      </c>
      <c r="C31" s="84"/>
      <c r="D31" s="84"/>
      <c r="E31" s="84"/>
      <c r="F31" s="84"/>
      <c r="G31" s="42" t="s">
        <v>293</v>
      </c>
      <c r="H31" s="36"/>
    </row>
    <row r="32" spans="1:8" ht="30" customHeight="1" x14ac:dyDescent="0.2">
      <c r="A32" s="36"/>
      <c r="B32" s="204" t="s">
        <v>62</v>
      </c>
      <c r="C32" s="204" t="s">
        <v>292</v>
      </c>
      <c r="D32" s="204" t="s">
        <v>291</v>
      </c>
      <c r="E32" s="204" t="s">
        <v>290</v>
      </c>
      <c r="F32" s="204" t="s">
        <v>289</v>
      </c>
      <c r="G32" s="204" t="s">
        <v>288</v>
      </c>
      <c r="H32" s="36"/>
    </row>
    <row r="33" spans="1:8" ht="30" customHeight="1" x14ac:dyDescent="0.2">
      <c r="A33" s="36"/>
      <c r="B33" s="46" t="s">
        <v>45</v>
      </c>
      <c r="C33" s="104">
        <v>14.5</v>
      </c>
      <c r="D33" s="104">
        <v>7.5</v>
      </c>
      <c r="E33" s="104">
        <v>16.5</v>
      </c>
      <c r="F33" s="104">
        <v>7</v>
      </c>
      <c r="G33" s="104">
        <v>12.5</v>
      </c>
      <c r="H33" s="36"/>
    </row>
    <row r="34" spans="1:8" ht="30" customHeight="1" x14ac:dyDescent="0.2">
      <c r="A34" s="36"/>
      <c r="B34" s="46" t="s">
        <v>44</v>
      </c>
      <c r="C34" s="104">
        <v>39</v>
      </c>
      <c r="D34" s="104">
        <v>45</v>
      </c>
      <c r="E34" s="104">
        <v>41</v>
      </c>
      <c r="F34" s="104">
        <v>33</v>
      </c>
      <c r="G34" s="104">
        <v>33</v>
      </c>
      <c r="H34" s="36"/>
    </row>
    <row r="35" spans="1:8" ht="30" customHeight="1" x14ac:dyDescent="0.2">
      <c r="A35" s="36"/>
      <c r="B35" s="46" t="s">
        <v>43</v>
      </c>
      <c r="C35" s="104">
        <v>157</v>
      </c>
      <c r="D35" s="104">
        <v>153.5</v>
      </c>
      <c r="E35" s="104">
        <v>140</v>
      </c>
      <c r="F35" s="104">
        <v>153</v>
      </c>
      <c r="G35" s="104">
        <v>124.5</v>
      </c>
      <c r="H35" s="36"/>
    </row>
    <row r="36" spans="1:8" ht="30" customHeight="1" x14ac:dyDescent="0.2">
      <c r="A36" s="36"/>
      <c r="B36" s="46" t="s">
        <v>42</v>
      </c>
      <c r="C36" s="104">
        <v>93.5</v>
      </c>
      <c r="D36" s="104">
        <v>103</v>
      </c>
      <c r="E36" s="104">
        <v>95</v>
      </c>
      <c r="F36" s="104">
        <v>97</v>
      </c>
      <c r="G36" s="104">
        <v>90.5</v>
      </c>
      <c r="H36" s="36"/>
    </row>
    <row r="37" spans="1:8" ht="30" customHeight="1" x14ac:dyDescent="0.2">
      <c r="A37" s="36"/>
      <c r="B37" s="46" t="s">
        <v>41</v>
      </c>
      <c r="C37" s="104">
        <v>183</v>
      </c>
      <c r="D37" s="104">
        <v>170</v>
      </c>
      <c r="E37" s="104">
        <v>220.5</v>
      </c>
      <c r="F37" s="104">
        <v>171.5</v>
      </c>
      <c r="G37" s="104">
        <v>199.5</v>
      </c>
      <c r="H37" s="36"/>
    </row>
    <row r="38" spans="1:8" ht="30" customHeight="1" x14ac:dyDescent="0.2">
      <c r="A38" s="36"/>
      <c r="B38" s="46" t="s">
        <v>40</v>
      </c>
      <c r="C38" s="104">
        <v>317.5</v>
      </c>
      <c r="D38" s="104">
        <v>356.5</v>
      </c>
      <c r="E38" s="104">
        <v>333</v>
      </c>
      <c r="F38" s="104">
        <v>326</v>
      </c>
      <c r="G38" s="104">
        <v>306</v>
      </c>
      <c r="H38" s="36"/>
    </row>
    <row r="39" spans="1:8" ht="30" customHeight="1" x14ac:dyDescent="0.2">
      <c r="A39" s="36"/>
      <c r="B39" s="46" t="s">
        <v>39</v>
      </c>
      <c r="C39" s="104">
        <v>39.5</v>
      </c>
      <c r="D39" s="104">
        <v>39</v>
      </c>
      <c r="E39" s="104">
        <v>47</v>
      </c>
      <c r="F39" s="104">
        <v>47</v>
      </c>
      <c r="G39" s="104">
        <v>44.5</v>
      </c>
      <c r="H39" s="36"/>
    </row>
    <row r="40" spans="1:8" ht="30" customHeight="1" x14ac:dyDescent="0.2">
      <c r="A40" s="36"/>
      <c r="B40" s="46" t="s">
        <v>38</v>
      </c>
      <c r="C40" s="104">
        <v>94.5</v>
      </c>
      <c r="D40" s="104">
        <v>155.5</v>
      </c>
      <c r="E40" s="104">
        <v>110</v>
      </c>
      <c r="F40" s="104">
        <v>135.5</v>
      </c>
      <c r="G40" s="104">
        <v>110</v>
      </c>
      <c r="H40" s="36"/>
    </row>
    <row r="41" spans="1:8" ht="30" customHeight="1" x14ac:dyDescent="0.2">
      <c r="A41" s="36"/>
      <c r="B41" s="46" t="s">
        <v>37</v>
      </c>
      <c r="C41" s="122">
        <v>204</v>
      </c>
      <c r="D41" s="104">
        <v>187.5</v>
      </c>
      <c r="E41" s="104">
        <v>148.5</v>
      </c>
      <c r="F41" s="104">
        <v>133</v>
      </c>
      <c r="G41" s="104">
        <v>152</v>
      </c>
      <c r="H41" s="36"/>
    </row>
    <row r="42" spans="1:8" ht="30" customHeight="1" x14ac:dyDescent="0.2">
      <c r="A42" s="36"/>
      <c r="B42" s="46" t="s">
        <v>36</v>
      </c>
      <c r="C42" s="122">
        <v>139</v>
      </c>
      <c r="D42" s="104">
        <v>174.5</v>
      </c>
      <c r="E42" s="104">
        <v>134.5</v>
      </c>
      <c r="F42" s="104">
        <v>129</v>
      </c>
      <c r="G42" s="104">
        <v>124.5</v>
      </c>
      <c r="H42" s="36"/>
    </row>
    <row r="43" spans="1:8" ht="30" customHeight="1" x14ac:dyDescent="0.2">
      <c r="A43" s="36"/>
      <c r="B43" s="46" t="s">
        <v>35</v>
      </c>
      <c r="C43" s="122">
        <v>45.5</v>
      </c>
      <c r="D43" s="104">
        <v>56</v>
      </c>
      <c r="E43" s="104">
        <v>57.5</v>
      </c>
      <c r="F43" s="104">
        <v>48.5</v>
      </c>
      <c r="G43" s="104">
        <v>48.5</v>
      </c>
      <c r="H43" s="36"/>
    </row>
    <row r="44" spans="1:8" ht="30" customHeight="1" x14ac:dyDescent="0.2">
      <c r="A44" s="36"/>
      <c r="B44" s="46" t="s">
        <v>34</v>
      </c>
      <c r="C44" s="122">
        <v>24.5</v>
      </c>
      <c r="D44" s="104">
        <v>32</v>
      </c>
      <c r="E44" s="104">
        <v>33.5</v>
      </c>
      <c r="F44" s="104">
        <v>36</v>
      </c>
      <c r="G44" s="104">
        <v>37</v>
      </c>
      <c r="H44" s="36"/>
    </row>
    <row r="45" spans="1:8" ht="30" customHeight="1" x14ac:dyDescent="0.2">
      <c r="A45" s="36"/>
      <c r="B45" s="204" t="s">
        <v>33</v>
      </c>
      <c r="C45" s="104">
        <f>SUM(C33:C44)</f>
        <v>1351.5</v>
      </c>
      <c r="D45" s="104">
        <f>SUM(D33:D44)</f>
        <v>1480</v>
      </c>
      <c r="E45" s="104">
        <f>SUM(E33:E44)</f>
        <v>1377</v>
      </c>
      <c r="F45" s="104">
        <f>SUM(F33:F44)</f>
        <v>1316.5</v>
      </c>
      <c r="G45" s="104">
        <f>SUM(G33:G44)</f>
        <v>1282.5</v>
      </c>
      <c r="H45" s="36"/>
    </row>
    <row r="46" spans="1:8" ht="37.799999999999997" customHeight="1" x14ac:dyDescent="0.2">
      <c r="A46" s="36"/>
      <c r="B46" s="84" t="s">
        <v>287</v>
      </c>
      <c r="C46" s="84"/>
      <c r="D46" s="84"/>
      <c r="E46" s="84"/>
      <c r="F46" s="84"/>
      <c r="G46" s="84"/>
      <c r="H46" s="36"/>
    </row>
    <row r="48" spans="1:8" ht="26.25" customHeight="1" x14ac:dyDescent="0.2">
      <c r="C48" s="38"/>
      <c r="D48" s="38"/>
      <c r="E48" s="38"/>
      <c r="F48" s="38"/>
      <c r="G48" s="38"/>
    </row>
  </sheetData>
  <phoneticPr fontId="1"/>
  <pageMargins left="1.299212598425197" right="0.51181102362204722" top="1.1417322834645669" bottom="0.74803149606299213" header="0.31496062992125984" footer="0.31496062992125984"/>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38"/>
  <sheetViews>
    <sheetView showGridLines="0" zoomScale="70" zoomScaleNormal="70" workbookViewId="0">
      <pane ySplit="5" topLeftCell="A6" activePane="bottomLeft" state="frozen"/>
      <selection pane="bottomLeft" activeCell="K17" sqref="K17"/>
    </sheetView>
  </sheetViews>
  <sheetFormatPr defaultColWidth="9" defaultRowHeight="14.4" x14ac:dyDescent="0.2"/>
  <cols>
    <col min="1" max="1" width="2.5" style="10" customWidth="1"/>
    <col min="2" max="3" width="7.59765625" style="10" customWidth="1"/>
    <col min="4" max="4" width="18.59765625" style="10" customWidth="1"/>
    <col min="5" max="8" width="11.09765625" style="10" customWidth="1"/>
    <col min="9" max="11" width="9.59765625" style="10" customWidth="1"/>
    <col min="12" max="12" width="10.8984375" style="10" customWidth="1"/>
    <col min="13" max="14" width="11.3984375" style="10" customWidth="1"/>
    <col min="15" max="15" width="10.3984375" style="180" customWidth="1"/>
    <col min="16" max="17" width="1.5" style="10" customWidth="1"/>
    <col min="18" max="18" width="2.19921875" style="10" hidden="1" customWidth="1"/>
    <col min="19" max="20" width="9" style="10"/>
    <col min="21" max="21" width="13.19921875" style="10" customWidth="1"/>
    <col min="22" max="22" width="12.19921875" style="10" customWidth="1"/>
    <col min="23" max="16384" width="9" style="10"/>
  </cols>
  <sheetData>
    <row r="1" spans="1:18" ht="11.25" customHeight="1" x14ac:dyDescent="0.2">
      <c r="A1" s="36"/>
      <c r="B1" s="36"/>
      <c r="C1" s="36"/>
      <c r="D1" s="36"/>
      <c r="E1" s="36"/>
      <c r="F1" s="36"/>
      <c r="G1" s="36"/>
      <c r="H1" s="36"/>
      <c r="I1" s="36"/>
      <c r="J1" s="36"/>
      <c r="K1" s="36"/>
      <c r="L1" s="36"/>
      <c r="M1" s="36"/>
      <c r="N1" s="36"/>
      <c r="O1" s="85"/>
      <c r="P1" s="36"/>
    </row>
    <row r="2" spans="1:18" ht="36" customHeight="1" x14ac:dyDescent="0.2">
      <c r="A2" s="36"/>
      <c r="B2" s="83" t="s">
        <v>613</v>
      </c>
      <c r="C2" s="84"/>
      <c r="D2" s="84"/>
      <c r="E2" s="84"/>
      <c r="F2" s="84"/>
      <c r="G2" s="84"/>
      <c r="H2" s="84"/>
      <c r="I2" s="84"/>
      <c r="J2" s="84"/>
      <c r="K2" s="84"/>
      <c r="L2" s="84"/>
      <c r="M2" s="84"/>
      <c r="N2" s="84"/>
      <c r="O2" s="86"/>
      <c r="P2" s="36"/>
    </row>
    <row r="3" spans="1:18" ht="51.9" customHeight="1" x14ac:dyDescent="0.2">
      <c r="A3" s="36"/>
      <c r="B3" s="304" t="s">
        <v>120</v>
      </c>
      <c r="C3" s="304"/>
      <c r="D3" s="304"/>
      <c r="E3" s="307" t="s">
        <v>119</v>
      </c>
      <c r="F3" s="307" t="s">
        <v>118</v>
      </c>
      <c r="G3" s="309" t="s">
        <v>117</v>
      </c>
      <c r="H3" s="304"/>
      <c r="I3" s="304"/>
      <c r="J3" s="304"/>
      <c r="K3" s="304"/>
      <c r="L3" s="310" t="s">
        <v>116</v>
      </c>
      <c r="M3" s="304" t="s">
        <v>115</v>
      </c>
      <c r="N3" s="304"/>
      <c r="O3" s="304"/>
      <c r="P3" s="36"/>
    </row>
    <row r="4" spans="1:18" ht="51.9" customHeight="1" x14ac:dyDescent="0.2">
      <c r="A4" s="36"/>
      <c r="B4" s="304"/>
      <c r="C4" s="304"/>
      <c r="D4" s="304"/>
      <c r="E4" s="307"/>
      <c r="F4" s="307"/>
      <c r="G4" s="313" t="s">
        <v>113</v>
      </c>
      <c r="H4" s="287" t="s">
        <v>112</v>
      </c>
      <c r="I4" s="287" t="s">
        <v>308</v>
      </c>
      <c r="J4" s="287" t="s">
        <v>386</v>
      </c>
      <c r="K4" s="287" t="s">
        <v>601</v>
      </c>
      <c r="L4" s="311"/>
      <c r="M4" s="304" t="s">
        <v>113</v>
      </c>
      <c r="N4" s="287" t="s">
        <v>112</v>
      </c>
      <c r="O4" s="287" t="s">
        <v>385</v>
      </c>
      <c r="P4" s="36"/>
    </row>
    <row r="5" spans="1:18" ht="185.25" customHeight="1" x14ac:dyDescent="0.2">
      <c r="A5" s="36"/>
      <c r="B5" s="304"/>
      <c r="C5" s="304"/>
      <c r="D5" s="304"/>
      <c r="E5" s="307"/>
      <c r="F5" s="307"/>
      <c r="G5" s="304"/>
      <c r="H5" s="288"/>
      <c r="I5" s="288"/>
      <c r="J5" s="288"/>
      <c r="K5" s="288"/>
      <c r="L5" s="312"/>
      <c r="M5" s="304"/>
      <c r="N5" s="288"/>
      <c r="O5" s="288"/>
      <c r="P5" s="36"/>
    </row>
    <row r="6" spans="1:18" ht="32.1" customHeight="1" x14ac:dyDescent="0.2">
      <c r="A6" s="36"/>
      <c r="B6" s="307" t="s">
        <v>111</v>
      </c>
      <c r="C6" s="307" t="s">
        <v>47</v>
      </c>
      <c r="D6" s="286" t="s">
        <v>377</v>
      </c>
      <c r="E6" s="231">
        <v>116</v>
      </c>
      <c r="F6" s="231">
        <v>116</v>
      </c>
      <c r="G6" s="231">
        <v>111</v>
      </c>
      <c r="H6" s="231">
        <v>104</v>
      </c>
      <c r="I6" s="231">
        <v>7</v>
      </c>
      <c r="J6" s="231">
        <v>0</v>
      </c>
      <c r="K6" s="231">
        <v>0</v>
      </c>
      <c r="L6" s="231">
        <v>1</v>
      </c>
      <c r="M6" s="231">
        <v>4</v>
      </c>
      <c r="N6" s="231">
        <v>4</v>
      </c>
      <c r="O6" s="231">
        <v>0</v>
      </c>
      <c r="P6" s="36" t="s">
        <v>257</v>
      </c>
      <c r="R6" s="13"/>
    </row>
    <row r="7" spans="1:18" ht="32.1" customHeight="1" x14ac:dyDescent="0.2">
      <c r="A7" s="36"/>
      <c r="B7" s="307"/>
      <c r="C7" s="307"/>
      <c r="D7" s="286"/>
      <c r="E7" s="232">
        <v>118</v>
      </c>
      <c r="F7" s="232">
        <v>118</v>
      </c>
      <c r="G7" s="232">
        <v>21</v>
      </c>
      <c r="H7" s="232">
        <v>21</v>
      </c>
      <c r="I7" s="232">
        <v>0</v>
      </c>
      <c r="J7" s="232">
        <v>0</v>
      </c>
      <c r="K7" s="232">
        <v>0</v>
      </c>
      <c r="L7" s="232">
        <v>3</v>
      </c>
      <c r="M7" s="232">
        <v>94</v>
      </c>
      <c r="N7" s="232">
        <v>94</v>
      </c>
      <c r="O7" s="232">
        <v>0</v>
      </c>
      <c r="P7" s="36"/>
    </row>
    <row r="8" spans="1:18" ht="32.1" customHeight="1" x14ac:dyDescent="0.2">
      <c r="A8" s="36"/>
      <c r="B8" s="307"/>
      <c r="C8" s="307"/>
      <c r="D8" s="286" t="s">
        <v>378</v>
      </c>
      <c r="E8" s="231">
        <v>294</v>
      </c>
      <c r="F8" s="231">
        <v>218</v>
      </c>
      <c r="G8" s="231">
        <v>210</v>
      </c>
      <c r="H8" s="231">
        <v>209</v>
      </c>
      <c r="I8" s="231">
        <v>1</v>
      </c>
      <c r="J8" s="233">
        <v>0</v>
      </c>
      <c r="K8" s="233">
        <v>0</v>
      </c>
      <c r="L8" s="231">
        <v>0</v>
      </c>
      <c r="M8" s="231">
        <v>8</v>
      </c>
      <c r="N8" s="231">
        <v>8</v>
      </c>
      <c r="O8" s="231">
        <v>0</v>
      </c>
      <c r="P8" s="36"/>
    </row>
    <row r="9" spans="1:18" ht="32.1" customHeight="1" x14ac:dyDescent="0.2">
      <c r="A9" s="36"/>
      <c r="B9" s="307"/>
      <c r="C9" s="307"/>
      <c r="D9" s="286"/>
      <c r="E9" s="232">
        <v>272</v>
      </c>
      <c r="F9" s="232">
        <v>206</v>
      </c>
      <c r="G9" s="232">
        <v>56</v>
      </c>
      <c r="H9" s="232">
        <v>56</v>
      </c>
      <c r="I9" s="232">
        <v>0</v>
      </c>
      <c r="J9" s="232">
        <v>0</v>
      </c>
      <c r="K9" s="232">
        <v>0</v>
      </c>
      <c r="L9" s="232">
        <v>3</v>
      </c>
      <c r="M9" s="232">
        <v>147</v>
      </c>
      <c r="N9" s="232">
        <v>147</v>
      </c>
      <c r="O9" s="232">
        <v>0</v>
      </c>
      <c r="P9" s="36"/>
    </row>
    <row r="10" spans="1:18" ht="32.1" customHeight="1" x14ac:dyDescent="0.2">
      <c r="A10" s="36"/>
      <c r="B10" s="307"/>
      <c r="C10" s="307"/>
      <c r="D10" s="286" t="s">
        <v>387</v>
      </c>
      <c r="E10" s="234">
        <f>E6+E8</f>
        <v>410</v>
      </c>
      <c r="F10" s="234">
        <f t="shared" ref="F10:O11" si="0">F6+F8</f>
        <v>334</v>
      </c>
      <c r="G10" s="234">
        <f t="shared" si="0"/>
        <v>321</v>
      </c>
      <c r="H10" s="234">
        <f t="shared" si="0"/>
        <v>313</v>
      </c>
      <c r="I10" s="234">
        <f t="shared" si="0"/>
        <v>8</v>
      </c>
      <c r="J10" s="234">
        <f>J6+J8</f>
        <v>0</v>
      </c>
      <c r="K10" s="234">
        <f t="shared" si="0"/>
        <v>0</v>
      </c>
      <c r="L10" s="234">
        <f t="shared" si="0"/>
        <v>1</v>
      </c>
      <c r="M10" s="234">
        <f t="shared" si="0"/>
        <v>12</v>
      </c>
      <c r="N10" s="234">
        <f>N6+N8</f>
        <v>12</v>
      </c>
      <c r="O10" s="231">
        <f>O6+O8</f>
        <v>0</v>
      </c>
      <c r="P10" s="36"/>
    </row>
    <row r="11" spans="1:18" ht="32.1" customHeight="1" x14ac:dyDescent="0.2">
      <c r="A11" s="36"/>
      <c r="B11" s="308"/>
      <c r="C11" s="308"/>
      <c r="D11" s="286"/>
      <c r="E11" s="232">
        <f>E7+E9</f>
        <v>390</v>
      </c>
      <c r="F11" s="232">
        <f>F7+F9</f>
        <v>324</v>
      </c>
      <c r="G11" s="232">
        <f>G7+G9</f>
        <v>77</v>
      </c>
      <c r="H11" s="232">
        <f>H7+H9</f>
        <v>77</v>
      </c>
      <c r="I11" s="232">
        <f t="shared" si="0"/>
        <v>0</v>
      </c>
      <c r="J11" s="232">
        <f t="shared" si="0"/>
        <v>0</v>
      </c>
      <c r="K11" s="232">
        <f t="shared" si="0"/>
        <v>0</v>
      </c>
      <c r="L11" s="232">
        <f>L7+L9</f>
        <v>6</v>
      </c>
      <c r="M11" s="232">
        <f t="shared" si="0"/>
        <v>241</v>
      </c>
      <c r="N11" s="232">
        <f t="shared" si="0"/>
        <v>241</v>
      </c>
      <c r="O11" s="232">
        <f t="shared" si="0"/>
        <v>0</v>
      </c>
      <c r="P11" s="36"/>
    </row>
    <row r="12" spans="1:18" ht="32.1" customHeight="1" x14ac:dyDescent="0.2">
      <c r="A12" s="36"/>
      <c r="B12" s="307" t="s">
        <v>110</v>
      </c>
      <c r="C12" s="307" t="s">
        <v>47</v>
      </c>
      <c r="D12" s="286" t="s">
        <v>379</v>
      </c>
      <c r="E12" s="231">
        <v>28</v>
      </c>
      <c r="F12" s="231">
        <v>28</v>
      </c>
      <c r="G12" s="231">
        <v>17</v>
      </c>
      <c r="H12" s="231">
        <v>17</v>
      </c>
      <c r="I12" s="231">
        <v>0</v>
      </c>
      <c r="J12" s="231">
        <v>0</v>
      </c>
      <c r="K12" s="231">
        <v>0</v>
      </c>
      <c r="L12" s="231">
        <v>1</v>
      </c>
      <c r="M12" s="231">
        <v>10</v>
      </c>
      <c r="N12" s="231">
        <v>10</v>
      </c>
      <c r="O12" s="231">
        <v>0</v>
      </c>
      <c r="P12" s="36"/>
    </row>
    <row r="13" spans="1:18" ht="32.1" customHeight="1" x14ac:dyDescent="0.2">
      <c r="A13" s="36"/>
      <c r="B13" s="307"/>
      <c r="C13" s="307"/>
      <c r="D13" s="286"/>
      <c r="E13" s="232" t="s">
        <v>187</v>
      </c>
      <c r="F13" s="232" t="s">
        <v>187</v>
      </c>
      <c r="G13" s="232" t="s">
        <v>187</v>
      </c>
      <c r="H13" s="232" t="s">
        <v>187</v>
      </c>
      <c r="I13" s="232" t="s">
        <v>187</v>
      </c>
      <c r="J13" s="232" t="s">
        <v>187</v>
      </c>
      <c r="K13" s="232" t="s">
        <v>187</v>
      </c>
      <c r="L13" s="232" t="s">
        <v>187</v>
      </c>
      <c r="M13" s="232" t="s">
        <v>187</v>
      </c>
      <c r="N13" s="232" t="s">
        <v>187</v>
      </c>
      <c r="O13" s="232" t="s">
        <v>187</v>
      </c>
      <c r="P13" s="36"/>
    </row>
    <row r="14" spans="1:18" ht="32.1" customHeight="1" x14ac:dyDescent="0.2">
      <c r="A14" s="36"/>
      <c r="B14" s="307"/>
      <c r="C14" s="307"/>
      <c r="D14" s="286" t="s">
        <v>380</v>
      </c>
      <c r="E14" s="231">
        <v>51</v>
      </c>
      <c r="F14" s="231">
        <v>49</v>
      </c>
      <c r="G14" s="231">
        <v>22</v>
      </c>
      <c r="H14" s="231">
        <v>22</v>
      </c>
      <c r="I14" s="231">
        <v>0</v>
      </c>
      <c r="J14" s="231">
        <v>0</v>
      </c>
      <c r="K14" s="231">
        <v>0</v>
      </c>
      <c r="L14" s="231">
        <v>2</v>
      </c>
      <c r="M14" s="231">
        <v>25</v>
      </c>
      <c r="N14" s="231">
        <v>25</v>
      </c>
      <c r="O14" s="231">
        <v>0</v>
      </c>
      <c r="P14" s="36"/>
    </row>
    <row r="15" spans="1:18" ht="32.1" customHeight="1" x14ac:dyDescent="0.2">
      <c r="A15" s="36"/>
      <c r="B15" s="307"/>
      <c r="C15" s="307"/>
      <c r="D15" s="286"/>
      <c r="E15" s="232" t="s">
        <v>187</v>
      </c>
      <c r="F15" s="232" t="s">
        <v>187</v>
      </c>
      <c r="G15" s="232" t="s">
        <v>187</v>
      </c>
      <c r="H15" s="232" t="s">
        <v>187</v>
      </c>
      <c r="I15" s="232" t="s">
        <v>187</v>
      </c>
      <c r="J15" s="232" t="s">
        <v>187</v>
      </c>
      <c r="K15" s="232" t="s">
        <v>187</v>
      </c>
      <c r="L15" s="232" t="s">
        <v>187</v>
      </c>
      <c r="M15" s="232" t="s">
        <v>187</v>
      </c>
      <c r="N15" s="232" t="s">
        <v>187</v>
      </c>
      <c r="O15" s="232" t="s">
        <v>187</v>
      </c>
      <c r="P15" s="36"/>
    </row>
    <row r="16" spans="1:18" ht="32.1" customHeight="1" x14ac:dyDescent="0.2">
      <c r="A16" s="36"/>
      <c r="B16" s="307"/>
      <c r="C16" s="307"/>
      <c r="D16" s="286" t="s">
        <v>381</v>
      </c>
      <c r="E16" s="231">
        <v>26</v>
      </c>
      <c r="F16" s="231">
        <v>26</v>
      </c>
      <c r="G16" s="231">
        <v>7</v>
      </c>
      <c r="H16" s="231">
        <v>7</v>
      </c>
      <c r="I16" s="231">
        <v>0</v>
      </c>
      <c r="J16" s="231">
        <v>0</v>
      </c>
      <c r="K16" s="231">
        <v>0</v>
      </c>
      <c r="L16" s="231">
        <v>1</v>
      </c>
      <c r="M16" s="231">
        <v>18</v>
      </c>
      <c r="N16" s="231">
        <v>18</v>
      </c>
      <c r="O16" s="231">
        <v>0</v>
      </c>
      <c r="P16" s="36">
        <v>91</v>
      </c>
    </row>
    <row r="17" spans="1:16" ht="32.1" customHeight="1" x14ac:dyDescent="0.2">
      <c r="A17" s="36"/>
      <c r="B17" s="307"/>
      <c r="C17" s="307"/>
      <c r="D17" s="286"/>
      <c r="E17" s="232" t="s">
        <v>187</v>
      </c>
      <c r="F17" s="232" t="s">
        <v>187</v>
      </c>
      <c r="G17" s="232" t="s">
        <v>187</v>
      </c>
      <c r="H17" s="232" t="s">
        <v>187</v>
      </c>
      <c r="I17" s="232" t="s">
        <v>187</v>
      </c>
      <c r="J17" s="232" t="s">
        <v>187</v>
      </c>
      <c r="K17" s="232" t="s">
        <v>187</v>
      </c>
      <c r="L17" s="232" t="s">
        <v>187</v>
      </c>
      <c r="M17" s="232" t="s">
        <v>187</v>
      </c>
      <c r="N17" s="232" t="s">
        <v>187</v>
      </c>
      <c r="O17" s="232" t="s">
        <v>187</v>
      </c>
      <c r="P17" s="36"/>
    </row>
    <row r="18" spans="1:16" ht="32.1" customHeight="1" x14ac:dyDescent="0.2">
      <c r="A18" s="36"/>
      <c r="B18" s="307"/>
      <c r="C18" s="307"/>
      <c r="D18" s="286" t="s">
        <v>388</v>
      </c>
      <c r="E18" s="231">
        <v>79</v>
      </c>
      <c r="F18" s="231">
        <v>74</v>
      </c>
      <c r="G18" s="231">
        <v>21</v>
      </c>
      <c r="H18" s="231">
        <v>19</v>
      </c>
      <c r="I18" s="231">
        <v>1</v>
      </c>
      <c r="J18" s="231">
        <v>1</v>
      </c>
      <c r="K18" s="231">
        <v>0</v>
      </c>
      <c r="L18" s="231">
        <v>2</v>
      </c>
      <c r="M18" s="231">
        <v>51</v>
      </c>
      <c r="N18" s="231">
        <v>51</v>
      </c>
      <c r="O18" s="231">
        <v>0</v>
      </c>
      <c r="P18" s="36"/>
    </row>
    <row r="19" spans="1:16" ht="32.1" customHeight="1" x14ac:dyDescent="0.2">
      <c r="A19" s="36"/>
      <c r="B19" s="307"/>
      <c r="C19" s="307"/>
      <c r="D19" s="286"/>
      <c r="E19" s="232" t="s">
        <v>187</v>
      </c>
      <c r="F19" s="232" t="s">
        <v>187</v>
      </c>
      <c r="G19" s="232" t="s">
        <v>187</v>
      </c>
      <c r="H19" s="232" t="s">
        <v>187</v>
      </c>
      <c r="I19" s="232" t="s">
        <v>187</v>
      </c>
      <c r="J19" s="232" t="s">
        <v>187</v>
      </c>
      <c r="K19" s="232" t="s">
        <v>187</v>
      </c>
      <c r="L19" s="232" t="s">
        <v>187</v>
      </c>
      <c r="M19" s="232" t="s">
        <v>187</v>
      </c>
      <c r="N19" s="232" t="s">
        <v>187</v>
      </c>
      <c r="O19" s="232" t="s">
        <v>187</v>
      </c>
      <c r="P19" s="36"/>
    </row>
    <row r="20" spans="1:16" ht="32.1" customHeight="1" x14ac:dyDescent="0.2">
      <c r="A20" s="36"/>
      <c r="B20" s="307"/>
      <c r="C20" s="307"/>
      <c r="D20" s="286" t="s">
        <v>382</v>
      </c>
      <c r="E20" s="231">
        <v>20</v>
      </c>
      <c r="F20" s="231">
        <v>20</v>
      </c>
      <c r="G20" s="231">
        <v>20</v>
      </c>
      <c r="H20" s="231">
        <v>20</v>
      </c>
      <c r="I20" s="231">
        <v>0</v>
      </c>
      <c r="J20" s="231">
        <v>0</v>
      </c>
      <c r="K20" s="231">
        <v>0</v>
      </c>
      <c r="L20" s="231">
        <v>0</v>
      </c>
      <c r="M20" s="231">
        <v>0</v>
      </c>
      <c r="N20" s="231">
        <v>0</v>
      </c>
      <c r="O20" s="231">
        <v>0</v>
      </c>
      <c r="P20" s="36"/>
    </row>
    <row r="21" spans="1:16" ht="32.1" customHeight="1" x14ac:dyDescent="0.2">
      <c r="A21" s="36"/>
      <c r="B21" s="307"/>
      <c r="C21" s="307"/>
      <c r="D21" s="286"/>
      <c r="E21" s="232" t="s">
        <v>187</v>
      </c>
      <c r="F21" s="232" t="s">
        <v>187</v>
      </c>
      <c r="G21" s="232" t="s">
        <v>187</v>
      </c>
      <c r="H21" s="232" t="s">
        <v>187</v>
      </c>
      <c r="I21" s="232" t="s">
        <v>187</v>
      </c>
      <c r="J21" s="232" t="s">
        <v>187</v>
      </c>
      <c r="K21" s="232" t="s">
        <v>187</v>
      </c>
      <c r="L21" s="232" t="s">
        <v>187</v>
      </c>
      <c r="M21" s="232" t="s">
        <v>187</v>
      </c>
      <c r="N21" s="232" t="s">
        <v>187</v>
      </c>
      <c r="O21" s="232" t="s">
        <v>187</v>
      </c>
      <c r="P21" s="36"/>
    </row>
    <row r="22" spans="1:16" ht="32.1" customHeight="1" x14ac:dyDescent="0.2">
      <c r="A22" s="36"/>
      <c r="B22" s="307"/>
      <c r="C22" s="307"/>
      <c r="D22" s="286" t="s">
        <v>387</v>
      </c>
      <c r="E22" s="233">
        <f>E12+E14+E16+E18+E20</f>
        <v>204</v>
      </c>
      <c r="F22" s="233">
        <f>F12+F14+F16+F18+F20</f>
        <v>197</v>
      </c>
      <c r="G22" s="233">
        <f t="shared" ref="G22:O22" si="1">G12+G14+G16+G18+G20</f>
        <v>87</v>
      </c>
      <c r="H22" s="233">
        <f t="shared" si="1"/>
        <v>85</v>
      </c>
      <c r="I22" s="233">
        <f t="shared" si="1"/>
        <v>1</v>
      </c>
      <c r="J22" s="233">
        <f t="shared" si="1"/>
        <v>1</v>
      </c>
      <c r="K22" s="233">
        <f t="shared" si="1"/>
        <v>0</v>
      </c>
      <c r="L22" s="233">
        <f t="shared" si="1"/>
        <v>6</v>
      </c>
      <c r="M22" s="233">
        <f t="shared" si="1"/>
        <v>104</v>
      </c>
      <c r="N22" s="233">
        <f t="shared" si="1"/>
        <v>104</v>
      </c>
      <c r="O22" s="233">
        <f t="shared" si="1"/>
        <v>0</v>
      </c>
      <c r="P22" s="36"/>
    </row>
    <row r="23" spans="1:16" ht="32.1" customHeight="1" x14ac:dyDescent="0.2">
      <c r="A23" s="36"/>
      <c r="B23" s="307"/>
      <c r="C23" s="308"/>
      <c r="D23" s="286"/>
      <c r="E23" s="232" t="s">
        <v>187</v>
      </c>
      <c r="F23" s="232" t="s">
        <v>187</v>
      </c>
      <c r="G23" s="232" t="s">
        <v>187</v>
      </c>
      <c r="H23" s="232" t="s">
        <v>187</v>
      </c>
      <c r="I23" s="232" t="s">
        <v>187</v>
      </c>
      <c r="J23" s="232" t="s">
        <v>187</v>
      </c>
      <c r="K23" s="232" t="s">
        <v>187</v>
      </c>
      <c r="L23" s="232" t="s">
        <v>187</v>
      </c>
      <c r="M23" s="232" t="s">
        <v>187</v>
      </c>
      <c r="N23" s="232" t="s">
        <v>187</v>
      </c>
      <c r="O23" s="232" t="s">
        <v>187</v>
      </c>
      <c r="P23" s="36"/>
    </row>
    <row r="24" spans="1:16" ht="32.1" customHeight="1" x14ac:dyDescent="0.2">
      <c r="A24" s="36"/>
      <c r="B24" s="307"/>
      <c r="C24" s="307" t="s">
        <v>46</v>
      </c>
      <c r="D24" s="286" t="s">
        <v>383</v>
      </c>
      <c r="E24" s="231">
        <v>15</v>
      </c>
      <c r="F24" s="231">
        <v>15</v>
      </c>
      <c r="G24" s="231">
        <v>15</v>
      </c>
      <c r="H24" s="231">
        <v>15</v>
      </c>
      <c r="I24" s="231">
        <v>0</v>
      </c>
      <c r="J24" s="231">
        <v>0</v>
      </c>
      <c r="K24" s="231">
        <v>0</v>
      </c>
      <c r="L24" s="231">
        <v>0</v>
      </c>
      <c r="M24" s="231">
        <v>0</v>
      </c>
      <c r="N24" s="231">
        <v>0</v>
      </c>
      <c r="O24" s="231">
        <v>0</v>
      </c>
      <c r="P24" s="36"/>
    </row>
    <row r="25" spans="1:16" ht="32.1" customHeight="1" x14ac:dyDescent="0.2">
      <c r="A25" s="36"/>
      <c r="B25" s="307"/>
      <c r="C25" s="307"/>
      <c r="D25" s="286"/>
      <c r="E25" s="232" t="s">
        <v>187</v>
      </c>
      <c r="F25" s="232" t="s">
        <v>187</v>
      </c>
      <c r="G25" s="232" t="s">
        <v>187</v>
      </c>
      <c r="H25" s="232" t="s">
        <v>187</v>
      </c>
      <c r="I25" s="232" t="s">
        <v>187</v>
      </c>
      <c r="J25" s="232" t="s">
        <v>187</v>
      </c>
      <c r="K25" s="232" t="s">
        <v>187</v>
      </c>
      <c r="L25" s="232" t="s">
        <v>187</v>
      </c>
      <c r="M25" s="232" t="s">
        <v>187</v>
      </c>
      <c r="N25" s="232" t="s">
        <v>187</v>
      </c>
      <c r="O25" s="232" t="s">
        <v>187</v>
      </c>
      <c r="P25" s="36"/>
    </row>
    <row r="26" spans="1:16" ht="32.1" customHeight="1" x14ac:dyDescent="0.2">
      <c r="A26" s="36"/>
      <c r="B26" s="307"/>
      <c r="C26" s="307"/>
      <c r="D26" s="286" t="s">
        <v>384</v>
      </c>
      <c r="E26" s="231">
        <v>56</v>
      </c>
      <c r="F26" s="231">
        <v>56</v>
      </c>
      <c r="G26" s="231">
        <v>33</v>
      </c>
      <c r="H26" s="231">
        <v>33</v>
      </c>
      <c r="I26" s="231">
        <v>0</v>
      </c>
      <c r="J26" s="231">
        <v>0</v>
      </c>
      <c r="K26" s="231">
        <v>0</v>
      </c>
      <c r="L26" s="231">
        <v>1</v>
      </c>
      <c r="M26" s="231">
        <v>22</v>
      </c>
      <c r="N26" s="231">
        <v>22</v>
      </c>
      <c r="O26" s="231">
        <v>0</v>
      </c>
      <c r="P26" s="36"/>
    </row>
    <row r="27" spans="1:16" ht="32.1" customHeight="1" x14ac:dyDescent="0.2">
      <c r="A27" s="36"/>
      <c r="B27" s="307"/>
      <c r="C27" s="307"/>
      <c r="D27" s="286"/>
      <c r="E27" s="232" t="s">
        <v>187</v>
      </c>
      <c r="F27" s="232" t="s">
        <v>187</v>
      </c>
      <c r="G27" s="232" t="s">
        <v>187</v>
      </c>
      <c r="H27" s="232" t="s">
        <v>187</v>
      </c>
      <c r="I27" s="232" t="s">
        <v>187</v>
      </c>
      <c r="J27" s="232" t="s">
        <v>187</v>
      </c>
      <c r="K27" s="232" t="s">
        <v>187</v>
      </c>
      <c r="L27" s="232" t="s">
        <v>187</v>
      </c>
      <c r="M27" s="232" t="s">
        <v>187</v>
      </c>
      <c r="N27" s="232" t="s">
        <v>187</v>
      </c>
      <c r="O27" s="232" t="s">
        <v>187</v>
      </c>
      <c r="P27" s="36"/>
    </row>
    <row r="28" spans="1:16" ht="32.1" customHeight="1" x14ac:dyDescent="0.2">
      <c r="A28" s="36"/>
      <c r="B28" s="307"/>
      <c r="C28" s="307"/>
      <c r="D28" s="286" t="s">
        <v>387</v>
      </c>
      <c r="E28" s="233">
        <f>E24+E26</f>
        <v>71</v>
      </c>
      <c r="F28" s="233">
        <f>F24+F26</f>
        <v>71</v>
      </c>
      <c r="G28" s="233">
        <f t="shared" ref="G28:O28" si="2">G24+G26</f>
        <v>48</v>
      </c>
      <c r="H28" s="233">
        <f t="shared" si="2"/>
        <v>48</v>
      </c>
      <c r="I28" s="233">
        <f t="shared" si="2"/>
        <v>0</v>
      </c>
      <c r="J28" s="233">
        <f t="shared" si="2"/>
        <v>0</v>
      </c>
      <c r="K28" s="233">
        <f t="shared" si="2"/>
        <v>0</v>
      </c>
      <c r="L28" s="233">
        <f t="shared" si="2"/>
        <v>1</v>
      </c>
      <c r="M28" s="233">
        <f t="shared" si="2"/>
        <v>22</v>
      </c>
      <c r="N28" s="233">
        <f t="shared" si="2"/>
        <v>22</v>
      </c>
      <c r="O28" s="233">
        <f t="shared" si="2"/>
        <v>0</v>
      </c>
      <c r="P28" s="36"/>
    </row>
    <row r="29" spans="1:16" ht="32.1" customHeight="1" x14ac:dyDescent="0.2">
      <c r="A29" s="36"/>
      <c r="B29" s="307"/>
      <c r="C29" s="308"/>
      <c r="D29" s="286"/>
      <c r="E29" s="232" t="s">
        <v>187</v>
      </c>
      <c r="F29" s="232" t="s">
        <v>187</v>
      </c>
      <c r="G29" s="232" t="s">
        <v>187</v>
      </c>
      <c r="H29" s="232" t="s">
        <v>187</v>
      </c>
      <c r="I29" s="232" t="s">
        <v>187</v>
      </c>
      <c r="J29" s="232" t="s">
        <v>187</v>
      </c>
      <c r="K29" s="232" t="s">
        <v>187</v>
      </c>
      <c r="L29" s="232" t="s">
        <v>187</v>
      </c>
      <c r="M29" s="232" t="s">
        <v>187</v>
      </c>
      <c r="N29" s="232" t="s">
        <v>187</v>
      </c>
      <c r="O29" s="232" t="s">
        <v>187</v>
      </c>
      <c r="P29" s="36"/>
    </row>
    <row r="30" spans="1:16" ht="32.1" customHeight="1" x14ac:dyDescent="0.2">
      <c r="A30" s="36"/>
      <c r="B30" s="307"/>
      <c r="C30" s="304" t="s">
        <v>26</v>
      </c>
      <c r="D30" s="304"/>
      <c r="E30" s="233">
        <f>E22+E28</f>
        <v>275</v>
      </c>
      <c r="F30" s="233">
        <f>F22+F28</f>
        <v>268</v>
      </c>
      <c r="G30" s="233">
        <f>G22+G28</f>
        <v>135</v>
      </c>
      <c r="H30" s="233">
        <f t="shared" ref="H30:O30" si="3">H22+H28</f>
        <v>133</v>
      </c>
      <c r="I30" s="233">
        <f t="shared" si="3"/>
        <v>1</v>
      </c>
      <c r="J30" s="233">
        <f t="shared" si="3"/>
        <v>1</v>
      </c>
      <c r="K30" s="233">
        <f t="shared" si="3"/>
        <v>0</v>
      </c>
      <c r="L30" s="233">
        <f t="shared" si="3"/>
        <v>7</v>
      </c>
      <c r="M30" s="233">
        <f t="shared" si="3"/>
        <v>126</v>
      </c>
      <c r="N30" s="233">
        <f t="shared" si="3"/>
        <v>126</v>
      </c>
      <c r="O30" s="233">
        <f t="shared" si="3"/>
        <v>0</v>
      </c>
      <c r="P30" s="36"/>
    </row>
    <row r="31" spans="1:16" ht="32.1" customHeight="1" x14ac:dyDescent="0.2">
      <c r="A31" s="36"/>
      <c r="B31" s="308"/>
      <c r="C31" s="305"/>
      <c r="D31" s="305"/>
      <c r="E31" s="232" t="s">
        <v>187</v>
      </c>
      <c r="F31" s="232" t="s">
        <v>187</v>
      </c>
      <c r="G31" s="232" t="s">
        <v>187</v>
      </c>
      <c r="H31" s="232" t="s">
        <v>187</v>
      </c>
      <c r="I31" s="232" t="s">
        <v>187</v>
      </c>
      <c r="J31" s="232" t="s">
        <v>187</v>
      </c>
      <c r="K31" s="232" t="s">
        <v>187</v>
      </c>
      <c r="L31" s="232" t="s">
        <v>187</v>
      </c>
      <c r="M31" s="232" t="s">
        <v>187</v>
      </c>
      <c r="N31" s="232" t="s">
        <v>187</v>
      </c>
      <c r="O31" s="232" t="s">
        <v>187</v>
      </c>
      <c r="P31" s="36"/>
    </row>
    <row r="32" spans="1:16" ht="32.1" customHeight="1" x14ac:dyDescent="0.2">
      <c r="A32" s="36"/>
      <c r="B32" s="304" t="s">
        <v>108</v>
      </c>
      <c r="C32" s="304"/>
      <c r="D32" s="304"/>
      <c r="E32" s="231">
        <f>E10+E22+E28</f>
        <v>685</v>
      </c>
      <c r="F32" s="231">
        <f>F10+F22+F28</f>
        <v>602</v>
      </c>
      <c r="G32" s="231">
        <f t="shared" ref="G32:O32" si="4">G10+G22+G28</f>
        <v>456</v>
      </c>
      <c r="H32" s="231">
        <f t="shared" si="4"/>
        <v>446</v>
      </c>
      <c r="I32" s="231">
        <f t="shared" si="4"/>
        <v>9</v>
      </c>
      <c r="J32" s="231">
        <f t="shared" si="4"/>
        <v>1</v>
      </c>
      <c r="K32" s="231">
        <f t="shared" si="4"/>
        <v>0</v>
      </c>
      <c r="L32" s="231">
        <f t="shared" si="4"/>
        <v>8</v>
      </c>
      <c r="M32" s="231">
        <f t="shared" si="4"/>
        <v>138</v>
      </c>
      <c r="N32" s="231">
        <f t="shared" si="4"/>
        <v>138</v>
      </c>
      <c r="O32" s="231">
        <f t="shared" si="4"/>
        <v>0</v>
      </c>
      <c r="P32" s="36"/>
    </row>
    <row r="33" spans="1:16" ht="37.5" customHeight="1" x14ac:dyDescent="0.2">
      <c r="A33" s="36"/>
      <c r="B33" s="306"/>
      <c r="C33" s="306"/>
      <c r="D33" s="306"/>
      <c r="E33" s="235">
        <f>E11</f>
        <v>390</v>
      </c>
      <c r="F33" s="235">
        <f t="shared" ref="F33:P33" si="5">F11</f>
        <v>324</v>
      </c>
      <c r="G33" s="235">
        <f t="shared" si="5"/>
        <v>77</v>
      </c>
      <c r="H33" s="235">
        <f t="shared" si="5"/>
        <v>77</v>
      </c>
      <c r="I33" s="235">
        <f t="shared" si="5"/>
        <v>0</v>
      </c>
      <c r="J33" s="235">
        <f t="shared" si="5"/>
        <v>0</v>
      </c>
      <c r="K33" s="235">
        <f t="shared" si="5"/>
        <v>0</v>
      </c>
      <c r="L33" s="235">
        <f t="shared" si="5"/>
        <v>6</v>
      </c>
      <c r="M33" s="235">
        <f t="shared" si="5"/>
        <v>241</v>
      </c>
      <c r="N33" s="235">
        <f t="shared" si="5"/>
        <v>241</v>
      </c>
      <c r="O33" s="235">
        <f>O11</f>
        <v>0</v>
      </c>
      <c r="P33" s="203">
        <f t="shared" si="5"/>
        <v>0</v>
      </c>
    </row>
    <row r="34" spans="1:16" ht="31.5" customHeight="1" x14ac:dyDescent="0.2">
      <c r="A34" s="36"/>
      <c r="B34" s="87" t="s">
        <v>107</v>
      </c>
      <c r="C34" s="84"/>
      <c r="D34" s="84"/>
      <c r="E34" s="84"/>
      <c r="F34" s="84"/>
      <c r="G34" s="84"/>
      <c r="H34" s="84"/>
      <c r="I34" s="84"/>
      <c r="J34" s="84"/>
      <c r="K34" s="84"/>
      <c r="L34" s="84"/>
      <c r="M34" s="84"/>
      <c r="N34" s="84"/>
      <c r="O34" s="86"/>
      <c r="P34" s="36"/>
    </row>
    <row r="35" spans="1:16" ht="37.5" customHeight="1" x14ac:dyDescent="0.2">
      <c r="A35" s="36"/>
      <c r="B35" s="80" t="s">
        <v>611</v>
      </c>
      <c r="C35" s="84"/>
      <c r="D35" s="84"/>
      <c r="E35" s="84"/>
      <c r="F35" s="84"/>
      <c r="G35" s="84"/>
      <c r="H35" s="84"/>
      <c r="I35" s="84"/>
      <c r="J35" s="84"/>
      <c r="K35" s="84"/>
      <c r="L35" s="84"/>
      <c r="M35" s="84"/>
      <c r="N35" s="84"/>
      <c r="O35" s="86"/>
      <c r="P35" s="36"/>
    </row>
    <row r="36" spans="1:16" ht="44.4" customHeight="1" x14ac:dyDescent="0.2">
      <c r="A36" s="36"/>
      <c r="B36" s="303" t="s">
        <v>612</v>
      </c>
      <c r="C36" s="303"/>
      <c r="D36" s="303"/>
      <c r="E36" s="303"/>
      <c r="F36" s="303"/>
      <c r="G36" s="303"/>
      <c r="H36" s="303"/>
      <c r="I36" s="303"/>
      <c r="J36" s="303"/>
      <c r="K36" s="303"/>
      <c r="L36" s="303"/>
      <c r="M36" s="303"/>
      <c r="N36" s="303"/>
      <c r="O36" s="303"/>
      <c r="P36" s="36"/>
    </row>
    <row r="37" spans="1:16" ht="27" customHeight="1" x14ac:dyDescent="0.2">
      <c r="A37" s="36"/>
      <c r="B37" s="303"/>
      <c r="C37" s="303"/>
      <c r="D37" s="303"/>
      <c r="E37" s="303"/>
      <c r="F37" s="303"/>
      <c r="G37" s="303"/>
      <c r="H37" s="303"/>
      <c r="I37" s="303"/>
      <c r="J37" s="303"/>
      <c r="K37" s="303"/>
      <c r="L37" s="303"/>
      <c r="M37" s="303"/>
      <c r="N37" s="303"/>
      <c r="O37" s="303"/>
      <c r="P37" s="36"/>
    </row>
    <row r="38" spans="1:16" x14ac:dyDescent="0.2">
      <c r="K38" s="36"/>
    </row>
  </sheetData>
  <mergeCells count="34">
    <mergeCell ref="M3:O3"/>
    <mergeCell ref="G4:G5"/>
    <mergeCell ref="M4:M5"/>
    <mergeCell ref="N4:N5"/>
    <mergeCell ref="O4:O5"/>
    <mergeCell ref="B3:D5"/>
    <mergeCell ref="E3:E5"/>
    <mergeCell ref="F3:F5"/>
    <mergeCell ref="G3:K3"/>
    <mergeCell ref="L3:L5"/>
    <mergeCell ref="D6:D7"/>
    <mergeCell ref="D8:D9"/>
    <mergeCell ref="D10:D11"/>
    <mergeCell ref="B12:B31"/>
    <mergeCell ref="C12:C23"/>
    <mergeCell ref="D12:D13"/>
    <mergeCell ref="D14:D15"/>
    <mergeCell ref="D16:D17"/>
    <mergeCell ref="B36:O37"/>
    <mergeCell ref="C30:D31"/>
    <mergeCell ref="B32:D33"/>
    <mergeCell ref="H4:H5"/>
    <mergeCell ref="I4:I5"/>
    <mergeCell ref="J4:J5"/>
    <mergeCell ref="K4:K5"/>
    <mergeCell ref="D18:D19"/>
    <mergeCell ref="D20:D21"/>
    <mergeCell ref="D22:D23"/>
    <mergeCell ref="C24:C29"/>
    <mergeCell ref="D24:D25"/>
    <mergeCell ref="D26:D27"/>
    <mergeCell ref="D28:D29"/>
    <mergeCell ref="B6:B11"/>
    <mergeCell ref="C6:C11"/>
  </mergeCells>
  <phoneticPr fontId="1"/>
  <printOptions horizontalCentered="1"/>
  <pageMargins left="1.1023622047244095" right="0.56999999999999995" top="1.1417322834645669" bottom="1.1417322834645669" header="0.31496062992125984" footer="0.31496062992125984"/>
  <pageSetup paperSize="9" scale="4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T44"/>
  <sheetViews>
    <sheetView showGridLines="0" topLeftCell="A10" zoomScale="55" zoomScaleNormal="55" workbookViewId="0">
      <selection activeCell="H25" sqref="H25"/>
    </sheetView>
  </sheetViews>
  <sheetFormatPr defaultColWidth="9" defaultRowHeight="21" x14ac:dyDescent="0.2"/>
  <cols>
    <col min="1" max="1" width="2.5" style="12" customWidth="1"/>
    <col min="2" max="2" width="18.59765625" style="12" customWidth="1"/>
    <col min="3" max="3" width="34.296875" style="12" bestFit="1" customWidth="1"/>
    <col min="4" max="7" width="28.8984375" style="12" customWidth="1"/>
    <col min="8" max="11" width="26.59765625" style="12" customWidth="1"/>
    <col min="12" max="12" width="33.19921875" style="12" bestFit="1" customWidth="1"/>
    <col min="13" max="13" width="29.69921875" style="12" customWidth="1"/>
    <col min="14" max="14" width="5" style="12" customWidth="1"/>
    <col min="15" max="16384" width="9" style="12"/>
  </cols>
  <sheetData>
    <row r="1" spans="2:14" ht="10.5" customHeight="1" x14ac:dyDescent="0.2">
      <c r="B1" s="80"/>
      <c r="C1" s="80"/>
      <c r="D1" s="80"/>
      <c r="E1" s="80"/>
      <c r="F1" s="80"/>
      <c r="G1" s="80"/>
      <c r="H1" s="80"/>
      <c r="I1" s="80"/>
      <c r="J1" s="80"/>
      <c r="K1" s="80"/>
      <c r="L1" s="80"/>
      <c r="M1" s="80"/>
    </row>
    <row r="2" spans="2:14" ht="36.450000000000003" customHeight="1" x14ac:dyDescent="0.2">
      <c r="B2" s="81" t="s">
        <v>670</v>
      </c>
      <c r="C2" s="81"/>
      <c r="D2" s="80"/>
      <c r="E2" s="80"/>
      <c r="F2" s="80"/>
      <c r="G2" s="80"/>
      <c r="H2" s="80"/>
      <c r="I2" s="80"/>
      <c r="J2" s="80"/>
      <c r="K2" s="80"/>
      <c r="L2" s="82"/>
      <c r="M2" s="80"/>
    </row>
    <row r="3" spans="2:14" ht="26.1" customHeight="1" x14ac:dyDescent="0.2">
      <c r="B3" s="314" t="s">
        <v>103</v>
      </c>
      <c r="C3" s="315"/>
      <c r="D3" s="318"/>
      <c r="E3" s="319"/>
      <c r="F3" s="319"/>
      <c r="G3" s="319"/>
      <c r="H3" s="319"/>
      <c r="I3" s="319"/>
      <c r="J3" s="319"/>
      <c r="K3" s="319"/>
      <c r="L3" s="320" t="s">
        <v>311</v>
      </c>
      <c r="M3" s="321"/>
    </row>
    <row r="4" spans="2:14" ht="26.1" customHeight="1" x14ac:dyDescent="0.2">
      <c r="B4" s="316"/>
      <c r="C4" s="317"/>
      <c r="D4" s="255" t="s">
        <v>425</v>
      </c>
      <c r="E4" s="255" t="s">
        <v>464</v>
      </c>
      <c r="F4" s="255" t="s">
        <v>522</v>
      </c>
      <c r="G4" s="255" t="s">
        <v>546</v>
      </c>
      <c r="H4" s="255" t="s">
        <v>561</v>
      </c>
      <c r="I4" s="255" t="s">
        <v>587</v>
      </c>
      <c r="J4" s="255" t="s">
        <v>614</v>
      </c>
      <c r="K4" s="188" t="s">
        <v>307</v>
      </c>
      <c r="L4" s="190" t="s">
        <v>307</v>
      </c>
      <c r="M4" s="255" t="s">
        <v>552</v>
      </c>
      <c r="N4" s="80"/>
    </row>
    <row r="5" spans="2:14" ht="26.1" customHeight="1" x14ac:dyDescent="0.2">
      <c r="B5" s="323" t="s">
        <v>102</v>
      </c>
      <c r="C5" s="255" t="s">
        <v>127</v>
      </c>
      <c r="D5" s="186" t="s">
        <v>456</v>
      </c>
      <c r="E5" s="186" t="s">
        <v>456</v>
      </c>
      <c r="F5" s="186" t="s">
        <v>456</v>
      </c>
      <c r="G5" s="186" t="s">
        <v>456</v>
      </c>
      <c r="H5" s="186" t="s">
        <v>456</v>
      </c>
      <c r="I5" s="186" t="s">
        <v>456</v>
      </c>
      <c r="J5" s="186" t="s">
        <v>456</v>
      </c>
      <c r="K5" s="189" t="s">
        <v>456</v>
      </c>
      <c r="L5" s="191" t="s">
        <v>456</v>
      </c>
      <c r="M5" s="186" t="s">
        <v>456</v>
      </c>
      <c r="N5" s="80"/>
    </row>
    <row r="6" spans="2:14" ht="26.1" customHeight="1" x14ac:dyDescent="0.2">
      <c r="B6" s="323"/>
      <c r="C6" s="255" t="s">
        <v>126</v>
      </c>
      <c r="D6" s="186">
        <v>0.35</v>
      </c>
      <c r="E6" s="186">
        <v>1.28</v>
      </c>
      <c r="F6" s="186">
        <v>0.1</v>
      </c>
      <c r="G6" s="186">
        <v>0.76</v>
      </c>
      <c r="H6" s="186">
        <v>1.3</v>
      </c>
      <c r="I6" s="186">
        <v>0.6</v>
      </c>
      <c r="J6" s="186">
        <v>1.4</v>
      </c>
      <c r="K6" s="189">
        <v>26.31</v>
      </c>
      <c r="L6" s="191">
        <v>89.79</v>
      </c>
      <c r="M6" s="186">
        <v>2.9</v>
      </c>
      <c r="N6" s="80"/>
    </row>
    <row r="7" spans="2:14" ht="25.95" customHeight="1" x14ac:dyDescent="0.2">
      <c r="B7" s="323"/>
      <c r="C7" s="185" t="s">
        <v>616</v>
      </c>
      <c r="D7" s="185" t="s">
        <v>442</v>
      </c>
      <c r="E7" s="185" t="s">
        <v>451</v>
      </c>
      <c r="F7" s="185" t="s">
        <v>524</v>
      </c>
      <c r="G7" s="185" t="s">
        <v>451</v>
      </c>
      <c r="H7" s="185" t="s">
        <v>582</v>
      </c>
      <c r="I7" s="185" t="s">
        <v>593</v>
      </c>
      <c r="J7" s="185" t="s">
        <v>662</v>
      </c>
      <c r="K7" s="253" t="s">
        <v>101</v>
      </c>
      <c r="L7" s="192" t="s">
        <v>467</v>
      </c>
      <c r="M7" s="185" t="s">
        <v>451</v>
      </c>
      <c r="N7" s="80"/>
    </row>
    <row r="8" spans="2:14" ht="26.1" customHeight="1" x14ac:dyDescent="0.2">
      <c r="B8" s="323"/>
      <c r="C8" s="34"/>
      <c r="D8" s="34" t="s">
        <v>443</v>
      </c>
      <c r="E8" s="34" t="s">
        <v>452</v>
      </c>
      <c r="F8" s="34" t="s">
        <v>525</v>
      </c>
      <c r="G8" s="34" t="s">
        <v>452</v>
      </c>
      <c r="H8" s="34" t="s">
        <v>583</v>
      </c>
      <c r="I8" s="34" t="s">
        <v>316</v>
      </c>
      <c r="J8" s="34" t="s">
        <v>663</v>
      </c>
      <c r="K8" s="254" t="s">
        <v>427</v>
      </c>
      <c r="L8" s="193" t="s">
        <v>468</v>
      </c>
      <c r="M8" s="34" t="s">
        <v>452</v>
      </c>
      <c r="N8" s="80"/>
    </row>
    <row r="9" spans="2:14" ht="26.1" customHeight="1" x14ac:dyDescent="0.2">
      <c r="B9" s="323" t="s">
        <v>98</v>
      </c>
      <c r="C9" s="255" t="s">
        <v>127</v>
      </c>
      <c r="D9" s="186">
        <v>0</v>
      </c>
      <c r="E9" s="186">
        <v>8.41</v>
      </c>
      <c r="F9" s="186">
        <v>0</v>
      </c>
      <c r="G9" s="186">
        <v>0</v>
      </c>
      <c r="H9" s="186">
        <v>0</v>
      </c>
      <c r="I9" s="186">
        <v>0</v>
      </c>
      <c r="J9" s="186">
        <v>0.02</v>
      </c>
      <c r="K9" s="189" t="s">
        <v>456</v>
      </c>
      <c r="L9" s="191" t="s">
        <v>456</v>
      </c>
      <c r="M9" s="186" t="s">
        <v>456</v>
      </c>
      <c r="N9" s="80"/>
    </row>
    <row r="10" spans="2:14" ht="26.1" customHeight="1" x14ac:dyDescent="0.2">
      <c r="B10" s="323"/>
      <c r="C10" s="255" t="s">
        <v>126</v>
      </c>
      <c r="D10" s="186">
        <v>0.76</v>
      </c>
      <c r="E10" s="186">
        <v>2.2200000000000002</v>
      </c>
      <c r="F10" s="186">
        <v>0.32</v>
      </c>
      <c r="G10" s="186">
        <v>1.29</v>
      </c>
      <c r="H10" s="186">
        <v>0.7</v>
      </c>
      <c r="I10" s="186">
        <v>0.94</v>
      </c>
      <c r="J10" s="186">
        <v>1.03</v>
      </c>
      <c r="K10" s="189">
        <v>24.64</v>
      </c>
      <c r="L10" s="191">
        <v>90.44</v>
      </c>
      <c r="M10" s="186">
        <v>2.14</v>
      </c>
      <c r="N10" s="80"/>
    </row>
    <row r="11" spans="2:14" ht="26.1" customHeight="1" x14ac:dyDescent="0.2">
      <c r="B11" s="323"/>
      <c r="C11" s="185" t="s">
        <v>616</v>
      </c>
      <c r="D11" s="185" t="s">
        <v>461</v>
      </c>
      <c r="E11" s="185" t="s">
        <v>465</v>
      </c>
      <c r="F11" s="185" t="s">
        <v>526</v>
      </c>
      <c r="G11" s="185" t="s">
        <v>547</v>
      </c>
      <c r="H11" s="185" t="s">
        <v>575</v>
      </c>
      <c r="I11" s="185" t="s">
        <v>591</v>
      </c>
      <c r="J11" s="185" t="s">
        <v>547</v>
      </c>
      <c r="K11" s="253" t="s">
        <v>97</v>
      </c>
      <c r="L11" s="192" t="s">
        <v>660</v>
      </c>
      <c r="M11" s="185" t="s">
        <v>658</v>
      </c>
      <c r="N11" s="80"/>
    </row>
    <row r="12" spans="2:14" ht="26.1" customHeight="1" x14ac:dyDescent="0.2">
      <c r="B12" s="323"/>
      <c r="C12" s="34"/>
      <c r="D12" s="34" t="s">
        <v>444</v>
      </c>
      <c r="E12" s="34" t="s">
        <v>466</v>
      </c>
      <c r="F12" s="34" t="s">
        <v>527</v>
      </c>
      <c r="G12" s="34" t="s">
        <v>548</v>
      </c>
      <c r="H12" s="34" t="s">
        <v>576</v>
      </c>
      <c r="I12" s="34" t="s">
        <v>592</v>
      </c>
      <c r="J12" s="34" t="s">
        <v>657</v>
      </c>
      <c r="K12" s="254" t="s">
        <v>428</v>
      </c>
      <c r="L12" s="193" t="s">
        <v>661</v>
      </c>
      <c r="M12" s="34" t="s">
        <v>659</v>
      </c>
      <c r="N12" s="80"/>
    </row>
    <row r="13" spans="2:14" ht="25.95" customHeight="1" x14ac:dyDescent="0.2">
      <c r="B13" s="323" t="s">
        <v>93</v>
      </c>
      <c r="C13" s="255" t="s">
        <v>127</v>
      </c>
      <c r="D13" s="187">
        <v>0</v>
      </c>
      <c r="E13" s="186" t="s">
        <v>187</v>
      </c>
      <c r="F13" s="187">
        <v>7.0000000000000007E-2</v>
      </c>
      <c r="G13" s="186" t="s">
        <v>187</v>
      </c>
      <c r="H13" s="187">
        <v>0.01</v>
      </c>
      <c r="I13" s="187" t="s">
        <v>187</v>
      </c>
      <c r="J13" s="187">
        <v>0</v>
      </c>
      <c r="K13" s="189" t="s">
        <v>456</v>
      </c>
      <c r="L13" s="191" t="s">
        <v>456</v>
      </c>
      <c r="M13" s="186" t="s">
        <v>456</v>
      </c>
      <c r="N13" s="80"/>
    </row>
    <row r="14" spans="2:14" ht="25.95" customHeight="1" x14ac:dyDescent="0.2">
      <c r="B14" s="323"/>
      <c r="C14" s="255" t="s">
        <v>126</v>
      </c>
      <c r="D14" s="187">
        <v>0.77</v>
      </c>
      <c r="E14" s="186" t="s">
        <v>617</v>
      </c>
      <c r="F14" s="187">
        <v>1.34</v>
      </c>
      <c r="G14" s="186" t="s">
        <v>617</v>
      </c>
      <c r="H14" s="187">
        <v>1.18</v>
      </c>
      <c r="I14" s="187" t="s">
        <v>617</v>
      </c>
      <c r="J14" s="187">
        <v>0.47</v>
      </c>
      <c r="K14" s="189">
        <v>7.24</v>
      </c>
      <c r="L14" s="191">
        <v>39.06</v>
      </c>
      <c r="M14" s="186">
        <v>2.4</v>
      </c>
      <c r="N14" s="80"/>
    </row>
    <row r="15" spans="2:14" ht="26.1" customHeight="1" x14ac:dyDescent="0.2">
      <c r="B15" s="323"/>
      <c r="C15" s="185" t="s">
        <v>616</v>
      </c>
      <c r="D15" s="185" t="s">
        <v>440</v>
      </c>
      <c r="E15" s="185" t="s">
        <v>313</v>
      </c>
      <c r="F15" s="185" t="s">
        <v>528</v>
      </c>
      <c r="G15" s="185" t="s">
        <v>313</v>
      </c>
      <c r="H15" s="185" t="s">
        <v>566</v>
      </c>
      <c r="I15" s="185" t="s">
        <v>187</v>
      </c>
      <c r="J15" s="185" t="s">
        <v>621</v>
      </c>
      <c r="K15" s="253" t="s">
        <v>92</v>
      </c>
      <c r="L15" s="192" t="s">
        <v>91</v>
      </c>
      <c r="M15" s="185" t="s">
        <v>618</v>
      </c>
      <c r="N15" s="80"/>
    </row>
    <row r="16" spans="2:14" ht="26.1" customHeight="1" x14ac:dyDescent="0.2">
      <c r="B16" s="323"/>
      <c r="C16" s="34"/>
      <c r="D16" s="34" t="s">
        <v>441</v>
      </c>
      <c r="E16" s="34"/>
      <c r="F16" s="34" t="s">
        <v>529</v>
      </c>
      <c r="G16" s="34"/>
      <c r="H16" s="34" t="s">
        <v>567</v>
      </c>
      <c r="I16" s="34"/>
      <c r="J16" s="34" t="s">
        <v>620</v>
      </c>
      <c r="K16" s="254" t="s">
        <v>429</v>
      </c>
      <c r="L16" s="193" t="s">
        <v>430</v>
      </c>
      <c r="M16" s="34" t="s">
        <v>619</v>
      </c>
      <c r="N16" s="80"/>
    </row>
    <row r="17" spans="2:18" ht="26.1" customHeight="1" x14ac:dyDescent="0.2">
      <c r="B17" s="323" t="s">
        <v>88</v>
      </c>
      <c r="C17" s="255" t="s">
        <v>127</v>
      </c>
      <c r="D17" s="187">
        <v>0</v>
      </c>
      <c r="E17" s="186" t="s">
        <v>187</v>
      </c>
      <c r="F17" s="187">
        <v>2.0499999999999998</v>
      </c>
      <c r="G17" s="186" t="s">
        <v>187</v>
      </c>
      <c r="H17" s="187">
        <v>2.33</v>
      </c>
      <c r="I17" s="187" t="s">
        <v>187</v>
      </c>
      <c r="J17" s="187">
        <v>0</v>
      </c>
      <c r="K17" s="189" t="s">
        <v>456</v>
      </c>
      <c r="L17" s="191" t="s">
        <v>456</v>
      </c>
      <c r="M17" s="186" t="s">
        <v>456</v>
      </c>
      <c r="N17" s="80"/>
    </row>
    <row r="18" spans="2:18" ht="26.1" customHeight="1" x14ac:dyDescent="0.2">
      <c r="B18" s="323"/>
      <c r="C18" s="255" t="s">
        <v>126</v>
      </c>
      <c r="D18" s="187">
        <v>0.8</v>
      </c>
      <c r="E18" s="186" t="s">
        <v>617</v>
      </c>
      <c r="F18" s="187">
        <v>1.17</v>
      </c>
      <c r="G18" s="186" t="s">
        <v>617</v>
      </c>
      <c r="H18" s="187">
        <v>1.42</v>
      </c>
      <c r="I18" s="187" t="s">
        <v>617</v>
      </c>
      <c r="J18" s="187">
        <v>0.82</v>
      </c>
      <c r="K18" s="189">
        <v>3.3</v>
      </c>
      <c r="L18" s="191">
        <v>20.09</v>
      </c>
      <c r="M18" s="186">
        <v>2.7</v>
      </c>
      <c r="N18" s="80"/>
    </row>
    <row r="19" spans="2:18" ht="25.95" customHeight="1" x14ac:dyDescent="0.2">
      <c r="B19" s="323"/>
      <c r="C19" s="185" t="s">
        <v>616</v>
      </c>
      <c r="D19" s="185" t="s">
        <v>457</v>
      </c>
      <c r="E19" s="185" t="s">
        <v>313</v>
      </c>
      <c r="F19" s="185" t="s">
        <v>530</v>
      </c>
      <c r="G19" s="185" t="s">
        <v>313</v>
      </c>
      <c r="H19" s="185" t="s">
        <v>562</v>
      </c>
      <c r="I19" s="185" t="s">
        <v>187</v>
      </c>
      <c r="J19" s="185" t="s">
        <v>622</v>
      </c>
      <c r="K19" s="253" t="s">
        <v>87</v>
      </c>
      <c r="L19" s="192" t="s">
        <v>87</v>
      </c>
      <c r="M19" s="185" t="s">
        <v>314</v>
      </c>
      <c r="N19" s="80"/>
    </row>
    <row r="20" spans="2:18" ht="26.1" customHeight="1" x14ac:dyDescent="0.2">
      <c r="B20" s="323"/>
      <c r="C20" s="34"/>
      <c r="D20" s="34" t="s">
        <v>445</v>
      </c>
      <c r="E20" s="34"/>
      <c r="F20" s="34" t="s">
        <v>531</v>
      </c>
      <c r="G20" s="34"/>
      <c r="H20" s="34" t="s">
        <v>563</v>
      </c>
      <c r="I20" s="34"/>
      <c r="J20" s="34" t="s">
        <v>623</v>
      </c>
      <c r="K20" s="254" t="s">
        <v>431</v>
      </c>
      <c r="L20" s="193" t="s">
        <v>432</v>
      </c>
      <c r="M20" s="34" t="s">
        <v>536</v>
      </c>
      <c r="N20" s="80"/>
    </row>
    <row r="21" spans="2:18" ht="26.1" customHeight="1" x14ac:dyDescent="0.2">
      <c r="B21" s="323" t="s">
        <v>83</v>
      </c>
      <c r="C21" s="255" t="s">
        <v>127</v>
      </c>
      <c r="D21" s="187">
        <v>0</v>
      </c>
      <c r="E21" s="186" t="s">
        <v>187</v>
      </c>
      <c r="F21" s="186">
        <v>0</v>
      </c>
      <c r="G21" s="186" t="s">
        <v>187</v>
      </c>
      <c r="H21" s="187">
        <v>0</v>
      </c>
      <c r="I21" s="187" t="s">
        <v>187</v>
      </c>
      <c r="J21" s="187">
        <v>0</v>
      </c>
      <c r="K21" s="189" t="s">
        <v>456</v>
      </c>
      <c r="L21" s="191" t="s">
        <v>456</v>
      </c>
      <c r="M21" s="186" t="s">
        <v>456</v>
      </c>
      <c r="N21" s="80"/>
    </row>
    <row r="22" spans="2:18" ht="26.1" customHeight="1" x14ac:dyDescent="0.2">
      <c r="B22" s="323"/>
      <c r="C22" s="255" t="s">
        <v>126</v>
      </c>
      <c r="D22" s="187">
        <v>0.66</v>
      </c>
      <c r="E22" s="186" t="s">
        <v>617</v>
      </c>
      <c r="F22" s="186" t="s">
        <v>615</v>
      </c>
      <c r="G22" s="186" t="s">
        <v>617</v>
      </c>
      <c r="H22" s="187">
        <v>0.77</v>
      </c>
      <c r="I22" s="187" t="s">
        <v>617</v>
      </c>
      <c r="J22" s="187">
        <v>0.63</v>
      </c>
      <c r="K22" s="189">
        <v>7.34</v>
      </c>
      <c r="L22" s="191">
        <v>43.53</v>
      </c>
      <c r="M22" s="186">
        <v>3.34</v>
      </c>
      <c r="N22" s="80"/>
    </row>
    <row r="23" spans="2:18" ht="26.1" customHeight="1" x14ac:dyDescent="0.2">
      <c r="B23" s="323"/>
      <c r="C23" s="185" t="s">
        <v>616</v>
      </c>
      <c r="D23" s="185" t="s">
        <v>82</v>
      </c>
      <c r="E23" s="185" t="s">
        <v>313</v>
      </c>
      <c r="F23" s="185" t="s">
        <v>81</v>
      </c>
      <c r="G23" s="185" t="s">
        <v>313</v>
      </c>
      <c r="H23" s="185" t="s">
        <v>568</v>
      </c>
      <c r="I23" s="185" t="s">
        <v>187</v>
      </c>
      <c r="J23" s="185" t="s">
        <v>626</v>
      </c>
      <c r="K23" s="253" t="s">
        <v>82</v>
      </c>
      <c r="L23" s="192" t="s">
        <v>82</v>
      </c>
      <c r="M23" s="185" t="s">
        <v>81</v>
      </c>
      <c r="N23" s="80"/>
    </row>
    <row r="24" spans="2:18" ht="26.1" customHeight="1" x14ac:dyDescent="0.2">
      <c r="B24" s="323"/>
      <c r="C24" s="34"/>
      <c r="D24" s="34" t="s">
        <v>446</v>
      </c>
      <c r="E24" s="34"/>
      <c r="F24" s="34" t="s">
        <v>79</v>
      </c>
      <c r="G24" s="34"/>
      <c r="H24" s="34" t="s">
        <v>569</v>
      </c>
      <c r="I24" s="34"/>
      <c r="J24" s="34" t="s">
        <v>627</v>
      </c>
      <c r="K24" s="254" t="s">
        <v>433</v>
      </c>
      <c r="L24" s="193" t="s">
        <v>434</v>
      </c>
      <c r="M24" s="34" t="s">
        <v>79</v>
      </c>
      <c r="N24" s="80"/>
      <c r="R24" s="12" t="s">
        <v>424</v>
      </c>
    </row>
    <row r="25" spans="2:18" ht="26.1" customHeight="1" x14ac:dyDescent="0.2">
      <c r="B25" s="323" t="s">
        <v>78</v>
      </c>
      <c r="C25" s="255" t="s">
        <v>127</v>
      </c>
      <c r="D25" s="187">
        <v>0</v>
      </c>
      <c r="E25" s="186" t="s">
        <v>187</v>
      </c>
      <c r="F25" s="187">
        <v>0</v>
      </c>
      <c r="G25" s="186" t="s">
        <v>187</v>
      </c>
      <c r="H25" s="187">
        <v>0.1</v>
      </c>
      <c r="I25" s="187" t="s">
        <v>187</v>
      </c>
      <c r="J25" s="187">
        <v>0.21</v>
      </c>
      <c r="K25" s="189" t="s">
        <v>456</v>
      </c>
      <c r="L25" s="191" t="s">
        <v>456</v>
      </c>
      <c r="M25" s="186" t="s">
        <v>456</v>
      </c>
      <c r="N25" s="80"/>
    </row>
    <row r="26" spans="2:18" ht="26.1" customHeight="1" x14ac:dyDescent="0.2">
      <c r="B26" s="323"/>
      <c r="C26" s="255" t="s">
        <v>126</v>
      </c>
      <c r="D26" s="187">
        <v>0.98</v>
      </c>
      <c r="E26" s="186" t="s">
        <v>617</v>
      </c>
      <c r="F26" s="187">
        <v>0.22</v>
      </c>
      <c r="G26" s="186" t="s">
        <v>617</v>
      </c>
      <c r="H26" s="187">
        <v>1.73</v>
      </c>
      <c r="I26" s="187" t="s">
        <v>617</v>
      </c>
      <c r="J26" s="187">
        <v>2.91</v>
      </c>
      <c r="K26" s="189">
        <v>5.85</v>
      </c>
      <c r="L26" s="191">
        <v>22.85</v>
      </c>
      <c r="M26" s="186">
        <v>4.83</v>
      </c>
      <c r="N26" s="80"/>
    </row>
    <row r="27" spans="2:18" ht="26.1" customHeight="1" x14ac:dyDescent="0.2">
      <c r="B27" s="323"/>
      <c r="C27" s="185" t="s">
        <v>616</v>
      </c>
      <c r="D27" s="185" t="s">
        <v>459</v>
      </c>
      <c r="E27" s="185" t="s">
        <v>313</v>
      </c>
      <c r="F27" s="185" t="s">
        <v>532</v>
      </c>
      <c r="G27" s="185" t="s">
        <v>313</v>
      </c>
      <c r="H27" s="185" t="s">
        <v>570</v>
      </c>
      <c r="I27" s="185" t="s">
        <v>187</v>
      </c>
      <c r="J27" s="185" t="s">
        <v>570</v>
      </c>
      <c r="K27" s="253" t="s">
        <v>77</v>
      </c>
      <c r="L27" s="192" t="s">
        <v>459</v>
      </c>
      <c r="M27" s="185" t="s">
        <v>460</v>
      </c>
      <c r="N27" s="80"/>
    </row>
    <row r="28" spans="2:18" ht="26.1" customHeight="1" x14ac:dyDescent="0.2">
      <c r="B28" s="323"/>
      <c r="C28" s="34"/>
      <c r="D28" s="34" t="s">
        <v>439</v>
      </c>
      <c r="E28" s="34"/>
      <c r="F28" s="34" t="s">
        <v>533</v>
      </c>
      <c r="G28" s="34"/>
      <c r="H28" s="34" t="s">
        <v>571</v>
      </c>
      <c r="I28" s="34"/>
      <c r="J28" s="34" t="s">
        <v>637</v>
      </c>
      <c r="K28" s="254" t="s">
        <v>435</v>
      </c>
      <c r="L28" s="193" t="s">
        <v>671</v>
      </c>
      <c r="M28" s="34" t="s">
        <v>571</v>
      </c>
      <c r="N28" s="80"/>
    </row>
    <row r="29" spans="2:18" ht="26.1" customHeight="1" x14ac:dyDescent="0.2">
      <c r="B29" s="323" t="s">
        <v>73</v>
      </c>
      <c r="C29" s="255" t="s">
        <v>127</v>
      </c>
      <c r="D29" s="187">
        <v>0</v>
      </c>
      <c r="E29" s="186" t="s">
        <v>187</v>
      </c>
      <c r="F29" s="187">
        <v>0</v>
      </c>
      <c r="G29" s="186" t="s">
        <v>187</v>
      </c>
      <c r="H29" s="187">
        <v>0</v>
      </c>
      <c r="I29" s="187" t="s">
        <v>187</v>
      </c>
      <c r="J29" s="187">
        <v>0</v>
      </c>
      <c r="K29" s="189" t="s">
        <v>456</v>
      </c>
      <c r="L29" s="191" t="s">
        <v>456</v>
      </c>
      <c r="M29" s="186" t="s">
        <v>456</v>
      </c>
      <c r="N29" s="80"/>
    </row>
    <row r="30" spans="2:18" ht="26.1" customHeight="1" x14ac:dyDescent="0.2">
      <c r="B30" s="323"/>
      <c r="C30" s="255" t="s">
        <v>126</v>
      </c>
      <c r="D30" s="187">
        <v>0.41</v>
      </c>
      <c r="E30" s="186" t="s">
        <v>617</v>
      </c>
      <c r="F30" s="187">
        <v>0.75</v>
      </c>
      <c r="G30" s="186" t="s">
        <v>617</v>
      </c>
      <c r="H30" s="187">
        <v>0.6</v>
      </c>
      <c r="I30" s="187" t="s">
        <v>617</v>
      </c>
      <c r="J30" s="187">
        <v>0.56000000000000005</v>
      </c>
      <c r="K30" s="189">
        <v>3.35</v>
      </c>
      <c r="L30" s="191">
        <v>14.35</v>
      </c>
      <c r="M30" s="186">
        <v>1.55</v>
      </c>
      <c r="N30" s="80"/>
    </row>
    <row r="31" spans="2:18" ht="26.1" customHeight="1" x14ac:dyDescent="0.2">
      <c r="B31" s="323"/>
      <c r="C31" s="185" t="s">
        <v>616</v>
      </c>
      <c r="D31" s="185" t="s">
        <v>447</v>
      </c>
      <c r="E31" s="185" t="s">
        <v>313</v>
      </c>
      <c r="F31" s="185" t="s">
        <v>447</v>
      </c>
      <c r="G31" s="185" t="s">
        <v>313</v>
      </c>
      <c r="H31" s="185" t="s">
        <v>71</v>
      </c>
      <c r="I31" s="185" t="s">
        <v>187</v>
      </c>
      <c r="J31" s="185" t="s">
        <v>628</v>
      </c>
      <c r="K31" s="253" t="s">
        <v>72</v>
      </c>
      <c r="L31" s="192" t="s">
        <v>71</v>
      </c>
      <c r="M31" s="185" t="s">
        <v>633</v>
      </c>
      <c r="N31" s="80"/>
    </row>
    <row r="32" spans="2:18" ht="26.1" customHeight="1" x14ac:dyDescent="0.2">
      <c r="B32" s="323"/>
      <c r="C32" s="34"/>
      <c r="D32" s="34" t="s">
        <v>635</v>
      </c>
      <c r="E32" s="34"/>
      <c r="F32" s="34" t="s">
        <v>635</v>
      </c>
      <c r="G32" s="34"/>
      <c r="H32" s="34" t="s">
        <v>636</v>
      </c>
      <c r="I32" s="34"/>
      <c r="J32" s="34" t="s">
        <v>629</v>
      </c>
      <c r="K32" s="254" t="s">
        <v>70</v>
      </c>
      <c r="L32" s="193" t="s">
        <v>69</v>
      </c>
      <c r="M32" s="34" t="s">
        <v>634</v>
      </c>
      <c r="N32" s="80"/>
    </row>
    <row r="33" spans="2:20" ht="26.1" customHeight="1" x14ac:dyDescent="0.2">
      <c r="B33" s="323" t="s">
        <v>68</v>
      </c>
      <c r="C33" s="255" t="s">
        <v>127</v>
      </c>
      <c r="D33" s="187">
        <v>0</v>
      </c>
      <c r="E33" s="186" t="s">
        <v>187</v>
      </c>
      <c r="F33" s="187">
        <v>0</v>
      </c>
      <c r="G33" s="186" t="s">
        <v>187</v>
      </c>
      <c r="H33" s="187">
        <v>0.11</v>
      </c>
      <c r="I33" s="187" t="s">
        <v>187</v>
      </c>
      <c r="J33" s="187">
        <v>0</v>
      </c>
      <c r="K33" s="189" t="s">
        <v>456</v>
      </c>
      <c r="L33" s="191" t="s">
        <v>456</v>
      </c>
      <c r="M33" s="186" t="s">
        <v>456</v>
      </c>
      <c r="N33" s="80"/>
      <c r="T33" s="12">
        <v>9</v>
      </c>
    </row>
    <row r="34" spans="2:20" ht="26.1" customHeight="1" x14ac:dyDescent="0.2">
      <c r="B34" s="323"/>
      <c r="C34" s="255" t="s">
        <v>126</v>
      </c>
      <c r="D34" s="187">
        <v>0.78</v>
      </c>
      <c r="E34" s="186" t="s">
        <v>617</v>
      </c>
      <c r="F34" s="187">
        <v>0.9</v>
      </c>
      <c r="G34" s="186" t="s">
        <v>617</v>
      </c>
      <c r="H34" s="187">
        <v>1.1599999999999999</v>
      </c>
      <c r="I34" s="187" t="s">
        <v>617</v>
      </c>
      <c r="J34" s="187">
        <v>0.63</v>
      </c>
      <c r="K34" s="189">
        <v>4.6100000000000003</v>
      </c>
      <c r="L34" s="191">
        <v>21.78</v>
      </c>
      <c r="M34" s="186">
        <v>2.5</v>
      </c>
      <c r="N34" s="80"/>
    </row>
    <row r="35" spans="2:20" ht="26.1" customHeight="1" x14ac:dyDescent="0.2">
      <c r="B35" s="323"/>
      <c r="C35" s="185" t="s">
        <v>616</v>
      </c>
      <c r="D35" s="185" t="s">
        <v>458</v>
      </c>
      <c r="E35" s="185" t="s">
        <v>313</v>
      </c>
      <c r="F35" s="185" t="s">
        <v>67</v>
      </c>
      <c r="G35" s="185" t="s">
        <v>313</v>
      </c>
      <c r="H35" s="185" t="s">
        <v>564</v>
      </c>
      <c r="I35" s="185" t="s">
        <v>187</v>
      </c>
      <c r="J35" s="185" t="s">
        <v>67</v>
      </c>
      <c r="K35" s="253" t="s">
        <v>67</v>
      </c>
      <c r="L35" s="192" t="s">
        <v>67</v>
      </c>
      <c r="M35" s="185" t="s">
        <v>67</v>
      </c>
      <c r="N35" s="80"/>
    </row>
    <row r="36" spans="2:20" ht="26.1" customHeight="1" x14ac:dyDescent="0.2">
      <c r="B36" s="323"/>
      <c r="C36" s="34"/>
      <c r="D36" s="34" t="s">
        <v>448</v>
      </c>
      <c r="E36" s="34"/>
      <c r="F36" s="34" t="s">
        <v>453</v>
      </c>
      <c r="G36" s="34"/>
      <c r="H36" s="34" t="s">
        <v>565</v>
      </c>
      <c r="I36" s="34"/>
      <c r="J36" s="34" t="s">
        <v>453</v>
      </c>
      <c r="K36" s="254" t="s">
        <v>436</v>
      </c>
      <c r="L36" s="193" t="s">
        <v>437</v>
      </c>
      <c r="M36" s="34" t="s">
        <v>453</v>
      </c>
      <c r="N36" s="80"/>
    </row>
    <row r="37" spans="2:20" ht="26.1" customHeight="1" x14ac:dyDescent="0.2">
      <c r="B37" s="323" t="s">
        <v>65</v>
      </c>
      <c r="C37" s="255" t="s">
        <v>127</v>
      </c>
      <c r="D37" s="187">
        <v>0</v>
      </c>
      <c r="E37" s="186" t="s">
        <v>187</v>
      </c>
      <c r="F37" s="187">
        <v>0</v>
      </c>
      <c r="G37" s="186" t="s">
        <v>187</v>
      </c>
      <c r="H37" s="187">
        <v>11.92</v>
      </c>
      <c r="I37" s="187" t="s">
        <v>187</v>
      </c>
      <c r="J37" s="187">
        <v>0</v>
      </c>
      <c r="K37" s="189" t="s">
        <v>456</v>
      </c>
      <c r="L37" s="191" t="s">
        <v>456</v>
      </c>
      <c r="M37" s="186" t="s">
        <v>456</v>
      </c>
      <c r="N37" s="80"/>
    </row>
    <row r="38" spans="2:20" ht="26.1" customHeight="1" x14ac:dyDescent="0.2">
      <c r="B38" s="323"/>
      <c r="C38" s="255" t="s">
        <v>126</v>
      </c>
      <c r="D38" s="187">
        <v>0.71</v>
      </c>
      <c r="E38" s="186" t="s">
        <v>617</v>
      </c>
      <c r="F38" s="187">
        <v>0.99</v>
      </c>
      <c r="G38" s="186" t="s">
        <v>617</v>
      </c>
      <c r="H38" s="187">
        <v>1.25</v>
      </c>
      <c r="I38" s="187" t="s">
        <v>617</v>
      </c>
      <c r="J38" s="187">
        <v>0.67</v>
      </c>
      <c r="K38" s="189">
        <v>4.38</v>
      </c>
      <c r="L38" s="191">
        <v>17.63</v>
      </c>
      <c r="M38" s="186">
        <v>1.87</v>
      </c>
      <c r="N38" s="80"/>
    </row>
    <row r="39" spans="2:20" ht="26.1" customHeight="1" x14ac:dyDescent="0.2">
      <c r="B39" s="323"/>
      <c r="C39" s="185" t="s">
        <v>616</v>
      </c>
      <c r="D39" s="185" t="s">
        <v>449</v>
      </c>
      <c r="E39" s="185" t="s">
        <v>313</v>
      </c>
      <c r="F39" s="185" t="s">
        <v>535</v>
      </c>
      <c r="G39" s="185" t="s">
        <v>313</v>
      </c>
      <c r="H39" s="185" t="s">
        <v>64</v>
      </c>
      <c r="I39" s="185" t="s">
        <v>187</v>
      </c>
      <c r="J39" s="185" t="s">
        <v>630</v>
      </c>
      <c r="K39" s="253" t="s">
        <v>63</v>
      </c>
      <c r="L39" s="192" t="s">
        <v>638</v>
      </c>
      <c r="M39" s="185" t="s">
        <v>573</v>
      </c>
      <c r="N39" s="80"/>
    </row>
    <row r="40" spans="2:20" ht="26.1" customHeight="1" x14ac:dyDescent="0.2">
      <c r="B40" s="323"/>
      <c r="C40" s="34"/>
      <c r="D40" s="34" t="s">
        <v>450</v>
      </c>
      <c r="E40" s="34"/>
      <c r="F40" s="34" t="s">
        <v>534</v>
      </c>
      <c r="G40" s="34"/>
      <c r="H40" s="34" t="s">
        <v>572</v>
      </c>
      <c r="I40" s="34"/>
      <c r="J40" s="34" t="s">
        <v>631</v>
      </c>
      <c r="K40" s="254" t="s">
        <v>438</v>
      </c>
      <c r="L40" s="193" t="s">
        <v>672</v>
      </c>
      <c r="M40" s="34" t="s">
        <v>574</v>
      </c>
      <c r="N40" s="80"/>
    </row>
    <row r="41" spans="2:20" ht="55.5" customHeight="1" x14ac:dyDescent="0.25">
      <c r="B41" s="324" t="s">
        <v>590</v>
      </c>
      <c r="C41" s="324"/>
      <c r="D41" s="324"/>
      <c r="E41" s="324"/>
      <c r="F41" s="324"/>
      <c r="G41" s="324"/>
      <c r="H41" s="324"/>
      <c r="I41" s="324"/>
      <c r="J41" s="324"/>
      <c r="K41" s="324"/>
      <c r="L41" s="324"/>
      <c r="M41" s="324"/>
    </row>
    <row r="42" spans="2:20" ht="31.95" customHeight="1" x14ac:dyDescent="0.25">
      <c r="B42" s="324" t="s">
        <v>632</v>
      </c>
      <c r="C42" s="324"/>
      <c r="D42" s="324"/>
      <c r="E42" s="324"/>
      <c r="F42" s="324"/>
      <c r="G42" s="324"/>
      <c r="H42" s="324"/>
      <c r="I42" s="324"/>
      <c r="J42" s="324"/>
      <c r="K42" s="324"/>
      <c r="L42" s="324"/>
      <c r="M42" s="324"/>
    </row>
    <row r="43" spans="2:20" ht="28.2" x14ac:dyDescent="0.2">
      <c r="B43" s="322" t="s">
        <v>624</v>
      </c>
      <c r="C43" s="322"/>
      <c r="D43" s="322"/>
      <c r="E43" s="322"/>
      <c r="F43" s="322"/>
      <c r="G43" s="322"/>
      <c r="H43" s="322"/>
      <c r="I43" s="322"/>
      <c r="J43" s="322"/>
      <c r="K43" s="322"/>
      <c r="L43" s="322"/>
      <c r="M43" s="21"/>
    </row>
    <row r="44" spans="2:20" x14ac:dyDescent="0.2">
      <c r="B44" s="12" t="s">
        <v>625</v>
      </c>
    </row>
  </sheetData>
  <mergeCells count="15">
    <mergeCell ref="B3:C4"/>
    <mergeCell ref="D3:K3"/>
    <mergeCell ref="L3:M3"/>
    <mergeCell ref="B43:L43"/>
    <mergeCell ref="B13:B16"/>
    <mergeCell ref="B5:B8"/>
    <mergeCell ref="B9:B12"/>
    <mergeCell ref="B41:M41"/>
    <mergeCell ref="B17:B20"/>
    <mergeCell ref="B21:B24"/>
    <mergeCell ref="B25:B28"/>
    <mergeCell ref="B29:B32"/>
    <mergeCell ref="B33:B36"/>
    <mergeCell ref="B37:B40"/>
    <mergeCell ref="B42:M42"/>
  </mergeCells>
  <phoneticPr fontId="1"/>
  <printOptions horizontalCentered="1"/>
  <pageMargins left="0.7" right="0.7" top="0.75" bottom="0.75" header="0.3" footer="0.3"/>
  <pageSetup paperSize="9" scale="44" orientation="landscape"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65"/>
  <sheetViews>
    <sheetView showGridLines="0" zoomScale="60" zoomScaleNormal="60" workbookViewId="0">
      <pane xSplit="2" ySplit="5" topLeftCell="C46" activePane="bottomRight" state="frozenSplit"/>
      <selection activeCell="R45" sqref="Q45:R45"/>
      <selection pane="topRight" activeCell="R45" sqref="Q45:R45"/>
      <selection pane="bottomLeft" activeCell="R45" sqref="Q45:R45"/>
      <selection pane="bottomRight" activeCell="A3" sqref="A3:L58"/>
    </sheetView>
  </sheetViews>
  <sheetFormatPr defaultColWidth="9" defaultRowHeight="16.2" x14ac:dyDescent="0.2"/>
  <cols>
    <col min="1" max="1" width="2.5" style="1" customWidth="1"/>
    <col min="2" max="2" width="9.8984375" style="14" customWidth="1"/>
    <col min="3" max="3" width="15.09765625" style="15" customWidth="1"/>
    <col min="4" max="5" width="15.59765625" style="15" customWidth="1"/>
    <col min="6" max="6" width="17.09765625" style="16" customWidth="1"/>
    <col min="7" max="8" width="15.3984375" style="16" customWidth="1"/>
    <col min="9" max="9" width="16.59765625" style="17" customWidth="1"/>
    <col min="10" max="10" width="38.09765625" style="18" customWidth="1"/>
    <col min="11" max="11" width="12.09765625" style="16" customWidth="1"/>
    <col min="12" max="12" width="1.5" style="1" customWidth="1"/>
    <col min="13" max="16384" width="9" style="1"/>
  </cols>
  <sheetData>
    <row r="1" spans="1:12" ht="8.25" customHeight="1" x14ac:dyDescent="0.2"/>
    <row r="2" spans="1:12" ht="36" customHeight="1" x14ac:dyDescent="0.2">
      <c r="A2" s="88"/>
      <c r="B2" s="108" t="s">
        <v>673</v>
      </c>
      <c r="C2" s="109"/>
      <c r="D2" s="109"/>
      <c r="E2" s="109"/>
      <c r="F2" s="110"/>
      <c r="G2" s="110"/>
      <c r="H2" s="110"/>
      <c r="I2" s="111"/>
      <c r="J2" s="175"/>
      <c r="K2" s="110"/>
      <c r="L2" s="88"/>
    </row>
    <row r="3" spans="1:12" ht="30" customHeight="1" x14ac:dyDescent="0.2">
      <c r="A3" s="88"/>
      <c r="B3" s="325" t="s">
        <v>184</v>
      </c>
      <c r="C3" s="304" t="s">
        <v>183</v>
      </c>
      <c r="D3" s="304"/>
      <c r="E3" s="304"/>
      <c r="F3" s="304"/>
      <c r="G3" s="304"/>
      <c r="H3" s="304"/>
      <c r="I3" s="327" t="s">
        <v>182</v>
      </c>
      <c r="J3" s="328"/>
      <c r="K3" s="329"/>
      <c r="L3" s="88"/>
    </row>
    <row r="4" spans="1:12" ht="30" customHeight="1" x14ac:dyDescent="0.2">
      <c r="A4" s="88"/>
      <c r="B4" s="326"/>
      <c r="C4" s="333" t="s">
        <v>392</v>
      </c>
      <c r="D4" s="335" t="s">
        <v>181</v>
      </c>
      <c r="E4" s="336"/>
      <c r="F4" s="337" t="s">
        <v>390</v>
      </c>
      <c r="G4" s="339" t="s">
        <v>180</v>
      </c>
      <c r="H4" s="340"/>
      <c r="I4" s="330"/>
      <c r="J4" s="331"/>
      <c r="K4" s="332"/>
      <c r="L4" s="88"/>
    </row>
    <row r="5" spans="1:12" ht="55.5" customHeight="1" x14ac:dyDescent="0.2">
      <c r="A5" s="88"/>
      <c r="B5" s="326"/>
      <c r="C5" s="334"/>
      <c r="D5" s="112" t="s">
        <v>389</v>
      </c>
      <c r="E5" s="256" t="s">
        <v>114</v>
      </c>
      <c r="F5" s="338"/>
      <c r="G5" s="112" t="s">
        <v>389</v>
      </c>
      <c r="H5" s="256" t="s">
        <v>114</v>
      </c>
      <c r="I5" s="251" t="s">
        <v>179</v>
      </c>
      <c r="J5" s="251" t="s">
        <v>106</v>
      </c>
      <c r="K5" s="113" t="s">
        <v>391</v>
      </c>
      <c r="L5" s="88"/>
    </row>
    <row r="6" spans="1:12" ht="35.1" customHeight="1" x14ac:dyDescent="0.2">
      <c r="A6" s="88"/>
      <c r="B6" s="101" t="s">
        <v>415</v>
      </c>
      <c r="C6" s="114">
        <v>1039</v>
      </c>
      <c r="D6" s="114">
        <v>198</v>
      </c>
      <c r="E6" s="114">
        <v>212</v>
      </c>
      <c r="F6" s="115">
        <v>355.05</v>
      </c>
      <c r="G6" s="115">
        <v>58.61</v>
      </c>
      <c r="H6" s="115">
        <v>71.959999999999994</v>
      </c>
      <c r="I6" s="116" t="s">
        <v>178</v>
      </c>
      <c r="J6" s="252" t="s">
        <v>177</v>
      </c>
      <c r="K6" s="115">
        <v>11.9</v>
      </c>
      <c r="L6" s="88"/>
    </row>
    <row r="7" spans="1:12" ht="35.1" customHeight="1" x14ac:dyDescent="0.2">
      <c r="A7" s="88"/>
      <c r="B7" s="101">
        <v>49</v>
      </c>
      <c r="C7" s="114">
        <v>1174</v>
      </c>
      <c r="D7" s="114">
        <v>131</v>
      </c>
      <c r="E7" s="114">
        <v>80</v>
      </c>
      <c r="F7" s="115">
        <v>409.98</v>
      </c>
      <c r="G7" s="115">
        <v>42.61</v>
      </c>
      <c r="H7" s="115">
        <v>20.46</v>
      </c>
      <c r="I7" s="116" t="s">
        <v>176</v>
      </c>
      <c r="J7" s="252" t="s">
        <v>175</v>
      </c>
      <c r="K7" s="115">
        <v>8.64</v>
      </c>
      <c r="L7" s="88"/>
    </row>
    <row r="8" spans="1:12" ht="35.1" customHeight="1" x14ac:dyDescent="0.2">
      <c r="A8" s="88"/>
      <c r="B8" s="101">
        <v>50</v>
      </c>
      <c r="C8" s="114">
        <v>1231</v>
      </c>
      <c r="D8" s="114">
        <v>164</v>
      </c>
      <c r="E8" s="114">
        <v>68</v>
      </c>
      <c r="F8" s="115">
        <v>426.52</v>
      </c>
      <c r="G8" s="115">
        <v>39.770000000000003</v>
      </c>
      <c r="H8" s="115">
        <v>11.13</v>
      </c>
      <c r="I8" s="116" t="s">
        <v>135</v>
      </c>
      <c r="J8" s="252" t="s">
        <v>174</v>
      </c>
      <c r="K8" s="115">
        <v>11.09</v>
      </c>
      <c r="L8" s="88"/>
    </row>
    <row r="9" spans="1:12" ht="35.1" customHeight="1" x14ac:dyDescent="0.2">
      <c r="A9" s="88"/>
      <c r="B9" s="101">
        <v>51</v>
      </c>
      <c r="C9" s="114">
        <v>1245</v>
      </c>
      <c r="D9" s="114">
        <v>61</v>
      </c>
      <c r="E9" s="114">
        <v>34</v>
      </c>
      <c r="F9" s="115">
        <v>453.01</v>
      </c>
      <c r="G9" s="115">
        <v>20.21</v>
      </c>
      <c r="H9" s="115">
        <v>6.64</v>
      </c>
      <c r="I9" s="116" t="s">
        <v>173</v>
      </c>
      <c r="J9" s="252" t="s">
        <v>172</v>
      </c>
      <c r="K9" s="115">
        <v>7.3</v>
      </c>
      <c r="L9" s="88"/>
    </row>
    <row r="10" spans="1:12" ht="35.1" customHeight="1" x14ac:dyDescent="0.2">
      <c r="A10" s="88"/>
      <c r="B10" s="101">
        <v>52</v>
      </c>
      <c r="C10" s="114">
        <v>1265</v>
      </c>
      <c r="D10" s="114">
        <v>24</v>
      </c>
      <c r="E10" s="114">
        <v>56</v>
      </c>
      <c r="F10" s="115">
        <v>453.01</v>
      </c>
      <c r="G10" s="115">
        <v>47.86</v>
      </c>
      <c r="H10" s="115">
        <v>9.64</v>
      </c>
      <c r="I10" s="116" t="s">
        <v>171</v>
      </c>
      <c r="J10" s="252" t="s">
        <v>104</v>
      </c>
      <c r="K10" s="115">
        <v>6.06</v>
      </c>
      <c r="L10" s="88"/>
    </row>
    <row r="11" spans="1:12" ht="35.1" customHeight="1" x14ac:dyDescent="0.2">
      <c r="A11" s="88"/>
      <c r="B11" s="101">
        <v>53</v>
      </c>
      <c r="C11" s="114">
        <v>1319</v>
      </c>
      <c r="D11" s="114">
        <v>38</v>
      </c>
      <c r="E11" s="114">
        <v>19</v>
      </c>
      <c r="F11" s="115">
        <v>528.38</v>
      </c>
      <c r="G11" s="115">
        <v>6.56</v>
      </c>
      <c r="H11" s="115">
        <v>2.0099999999999998</v>
      </c>
      <c r="I11" s="116" t="s">
        <v>170</v>
      </c>
      <c r="J11" s="252" t="s">
        <v>169</v>
      </c>
      <c r="K11" s="115">
        <v>4.78</v>
      </c>
      <c r="L11" s="88"/>
    </row>
    <row r="12" spans="1:12" ht="35.1" customHeight="1" x14ac:dyDescent="0.2">
      <c r="A12" s="88"/>
      <c r="B12" s="101">
        <v>54</v>
      </c>
      <c r="C12" s="114">
        <v>1331</v>
      </c>
      <c r="D12" s="114">
        <v>132</v>
      </c>
      <c r="E12" s="114">
        <v>32</v>
      </c>
      <c r="F12" s="115">
        <v>539.30999999999995</v>
      </c>
      <c r="G12" s="115">
        <v>17.63</v>
      </c>
      <c r="H12" s="115">
        <v>4.58</v>
      </c>
      <c r="I12" s="116" t="s">
        <v>168</v>
      </c>
      <c r="J12" s="252" t="s">
        <v>167</v>
      </c>
      <c r="K12" s="115">
        <v>4.8</v>
      </c>
      <c r="L12" s="88"/>
    </row>
    <row r="13" spans="1:12" ht="35.1" customHeight="1" x14ac:dyDescent="0.2">
      <c r="A13" s="88"/>
      <c r="B13" s="101">
        <v>55</v>
      </c>
      <c r="C13" s="114">
        <v>1335</v>
      </c>
      <c r="D13" s="114">
        <v>58</v>
      </c>
      <c r="E13" s="114">
        <v>28</v>
      </c>
      <c r="F13" s="115">
        <v>540.23</v>
      </c>
      <c r="G13" s="115">
        <v>15.27</v>
      </c>
      <c r="H13" s="115">
        <v>2.81</v>
      </c>
      <c r="I13" s="116" t="s">
        <v>166</v>
      </c>
      <c r="J13" s="252" t="s">
        <v>164</v>
      </c>
      <c r="K13" s="115">
        <v>4.1100000000000003</v>
      </c>
      <c r="L13" s="88"/>
    </row>
    <row r="14" spans="1:12" ht="35.1" customHeight="1" x14ac:dyDescent="0.2">
      <c r="A14" s="88"/>
      <c r="B14" s="101">
        <v>56</v>
      </c>
      <c r="C14" s="114">
        <v>1339</v>
      </c>
      <c r="D14" s="114">
        <v>90</v>
      </c>
      <c r="E14" s="114">
        <v>26</v>
      </c>
      <c r="F14" s="115">
        <v>541.21</v>
      </c>
      <c r="G14" s="115">
        <v>11.74</v>
      </c>
      <c r="H14" s="115">
        <v>4.1100000000000003</v>
      </c>
      <c r="I14" s="116" t="s">
        <v>517</v>
      </c>
      <c r="J14" s="117" t="s">
        <v>518</v>
      </c>
      <c r="K14" s="115">
        <v>10.72</v>
      </c>
      <c r="L14" s="88"/>
    </row>
    <row r="15" spans="1:12" ht="35.1" customHeight="1" x14ac:dyDescent="0.2">
      <c r="A15" s="88"/>
      <c r="B15" s="101">
        <v>57</v>
      </c>
      <c r="C15" s="114">
        <v>1387</v>
      </c>
      <c r="D15" s="114">
        <v>27</v>
      </c>
      <c r="E15" s="114">
        <v>16</v>
      </c>
      <c r="F15" s="115">
        <v>548.16999999999996</v>
      </c>
      <c r="G15" s="115">
        <v>7.56</v>
      </c>
      <c r="H15" s="115">
        <v>3.34</v>
      </c>
      <c r="I15" s="116" t="s">
        <v>165</v>
      </c>
      <c r="J15" s="252" t="s">
        <v>164</v>
      </c>
      <c r="K15" s="115">
        <v>26.31</v>
      </c>
      <c r="L15" s="88"/>
    </row>
    <row r="16" spans="1:12" ht="35.1" customHeight="1" x14ac:dyDescent="0.2">
      <c r="A16" s="88"/>
      <c r="B16" s="101">
        <v>58</v>
      </c>
      <c r="C16" s="114">
        <v>1390</v>
      </c>
      <c r="D16" s="114">
        <v>63</v>
      </c>
      <c r="E16" s="114">
        <v>13</v>
      </c>
      <c r="F16" s="115">
        <v>548.16999999999996</v>
      </c>
      <c r="G16" s="115">
        <v>9.23</v>
      </c>
      <c r="H16" s="115">
        <v>1.17</v>
      </c>
      <c r="I16" s="116" t="s">
        <v>165</v>
      </c>
      <c r="J16" s="252" t="s">
        <v>164</v>
      </c>
      <c r="K16" s="115">
        <v>16.86</v>
      </c>
      <c r="L16" s="88"/>
    </row>
    <row r="17" spans="1:12" ht="35.1" customHeight="1" x14ac:dyDescent="0.2">
      <c r="A17" s="88"/>
      <c r="B17" s="101">
        <v>59</v>
      </c>
      <c r="C17" s="114">
        <v>1383</v>
      </c>
      <c r="D17" s="114">
        <v>59</v>
      </c>
      <c r="E17" s="114">
        <v>13</v>
      </c>
      <c r="F17" s="115">
        <v>548.59</v>
      </c>
      <c r="G17" s="115">
        <v>12.39</v>
      </c>
      <c r="H17" s="115">
        <v>0.66</v>
      </c>
      <c r="I17" s="116" t="s">
        <v>158</v>
      </c>
      <c r="J17" s="252" t="s">
        <v>149</v>
      </c>
      <c r="K17" s="115">
        <v>7.34</v>
      </c>
      <c r="L17" s="88"/>
    </row>
    <row r="18" spans="1:12" ht="35.1" customHeight="1" x14ac:dyDescent="0.2">
      <c r="A18" s="88"/>
      <c r="B18" s="101">
        <v>60</v>
      </c>
      <c r="C18" s="114">
        <v>1399</v>
      </c>
      <c r="D18" s="114">
        <v>99</v>
      </c>
      <c r="E18" s="114">
        <v>53</v>
      </c>
      <c r="F18" s="115">
        <v>554.80999999999995</v>
      </c>
      <c r="G18" s="115">
        <v>17.77</v>
      </c>
      <c r="H18" s="115">
        <v>9.9499999999999993</v>
      </c>
      <c r="I18" s="116" t="s">
        <v>163</v>
      </c>
      <c r="J18" s="252" t="s">
        <v>162</v>
      </c>
      <c r="K18" s="115">
        <v>5.21</v>
      </c>
      <c r="L18" s="88"/>
    </row>
    <row r="19" spans="1:12" ht="35.1" customHeight="1" x14ac:dyDescent="0.2">
      <c r="A19" s="88"/>
      <c r="B19" s="101">
        <v>61</v>
      </c>
      <c r="C19" s="114">
        <v>1444</v>
      </c>
      <c r="D19" s="114">
        <v>88</v>
      </c>
      <c r="E19" s="114">
        <v>11</v>
      </c>
      <c r="F19" s="115">
        <v>554.80999999999995</v>
      </c>
      <c r="G19" s="115">
        <v>22.12</v>
      </c>
      <c r="H19" s="115">
        <v>1.03</v>
      </c>
      <c r="I19" s="116" t="s">
        <v>161</v>
      </c>
      <c r="J19" s="252" t="s">
        <v>104</v>
      </c>
      <c r="K19" s="115">
        <v>3.27</v>
      </c>
      <c r="L19" s="88"/>
    </row>
    <row r="20" spans="1:12" ht="35.1" customHeight="1" x14ac:dyDescent="0.2">
      <c r="A20" s="88"/>
      <c r="B20" s="101">
        <v>62</v>
      </c>
      <c r="C20" s="114">
        <v>1430</v>
      </c>
      <c r="D20" s="114">
        <v>75</v>
      </c>
      <c r="E20" s="114">
        <v>8</v>
      </c>
      <c r="F20" s="115">
        <v>554.80999999999995</v>
      </c>
      <c r="G20" s="115">
        <v>17.829999999999998</v>
      </c>
      <c r="H20" s="115">
        <v>0.49</v>
      </c>
      <c r="I20" s="116" t="s">
        <v>161</v>
      </c>
      <c r="J20" s="252" t="s">
        <v>104</v>
      </c>
      <c r="K20" s="115">
        <v>3.19</v>
      </c>
      <c r="L20" s="88"/>
    </row>
    <row r="21" spans="1:12" ht="35.1" customHeight="1" x14ac:dyDescent="0.2">
      <c r="A21" s="88"/>
      <c r="B21" s="101">
        <v>63</v>
      </c>
      <c r="C21" s="114">
        <v>1422</v>
      </c>
      <c r="D21" s="114">
        <v>35</v>
      </c>
      <c r="E21" s="114">
        <v>6</v>
      </c>
      <c r="F21" s="115">
        <v>554.80999999999995</v>
      </c>
      <c r="G21" s="115">
        <v>4.25</v>
      </c>
      <c r="H21" s="115">
        <v>0.13</v>
      </c>
      <c r="I21" s="116" t="s">
        <v>161</v>
      </c>
      <c r="J21" s="252" t="s">
        <v>104</v>
      </c>
      <c r="K21" s="115">
        <v>2.78</v>
      </c>
      <c r="L21" s="88"/>
    </row>
    <row r="22" spans="1:12" ht="35.1" customHeight="1" x14ac:dyDescent="0.2">
      <c r="A22" s="88"/>
      <c r="B22" s="101" t="s">
        <v>416</v>
      </c>
      <c r="C22" s="114">
        <v>1426</v>
      </c>
      <c r="D22" s="114">
        <v>41</v>
      </c>
      <c r="E22" s="114">
        <v>5</v>
      </c>
      <c r="F22" s="115">
        <v>561.38</v>
      </c>
      <c r="G22" s="115">
        <v>5.86</v>
      </c>
      <c r="H22" s="115">
        <v>0.77</v>
      </c>
      <c r="I22" s="116" t="s">
        <v>160</v>
      </c>
      <c r="J22" s="252" t="s">
        <v>159</v>
      </c>
      <c r="K22" s="115">
        <v>5.03</v>
      </c>
      <c r="L22" s="88"/>
    </row>
    <row r="23" spans="1:12" ht="35.1" customHeight="1" x14ac:dyDescent="0.2">
      <c r="A23" s="88"/>
      <c r="B23" s="101">
        <v>2</v>
      </c>
      <c r="C23" s="114">
        <v>1422</v>
      </c>
      <c r="D23" s="114">
        <v>47</v>
      </c>
      <c r="E23" s="114">
        <v>7</v>
      </c>
      <c r="F23" s="115">
        <v>562.62</v>
      </c>
      <c r="G23" s="115">
        <v>5.03</v>
      </c>
      <c r="H23" s="115">
        <v>0.47</v>
      </c>
      <c r="I23" s="116" t="s">
        <v>158</v>
      </c>
      <c r="J23" s="252" t="s">
        <v>149</v>
      </c>
      <c r="K23" s="115">
        <v>5.24</v>
      </c>
      <c r="L23" s="88"/>
    </row>
    <row r="24" spans="1:12" ht="35.1" customHeight="1" x14ac:dyDescent="0.2">
      <c r="A24" s="88"/>
      <c r="B24" s="101">
        <v>3</v>
      </c>
      <c r="C24" s="114">
        <v>1442</v>
      </c>
      <c r="D24" s="114">
        <v>83</v>
      </c>
      <c r="E24" s="114">
        <v>10</v>
      </c>
      <c r="F24" s="115">
        <v>562.62</v>
      </c>
      <c r="G24" s="115">
        <v>9.51</v>
      </c>
      <c r="H24" s="115">
        <v>1.24</v>
      </c>
      <c r="I24" s="116" t="s">
        <v>157</v>
      </c>
      <c r="J24" s="252" t="s">
        <v>104</v>
      </c>
      <c r="K24" s="115">
        <v>5.12</v>
      </c>
      <c r="L24" s="88"/>
    </row>
    <row r="25" spans="1:12" ht="35.1" customHeight="1" x14ac:dyDescent="0.2">
      <c r="A25" s="88"/>
      <c r="B25" s="101">
        <v>4</v>
      </c>
      <c r="C25" s="114">
        <v>1297</v>
      </c>
      <c r="D25" s="114">
        <v>23</v>
      </c>
      <c r="E25" s="114">
        <v>7</v>
      </c>
      <c r="F25" s="115">
        <v>541.65</v>
      </c>
      <c r="G25" s="115">
        <v>9.1300000000000008</v>
      </c>
      <c r="H25" s="115">
        <v>0.31</v>
      </c>
      <c r="I25" s="116" t="s">
        <v>74</v>
      </c>
      <c r="J25" s="252" t="s">
        <v>105</v>
      </c>
      <c r="K25" s="115">
        <v>4.28</v>
      </c>
      <c r="L25" s="88"/>
    </row>
    <row r="26" spans="1:12" ht="35.1" customHeight="1" x14ac:dyDescent="0.2">
      <c r="A26" s="88"/>
      <c r="B26" s="101">
        <v>5</v>
      </c>
      <c r="C26" s="114">
        <v>1320</v>
      </c>
      <c r="D26" s="114">
        <v>5</v>
      </c>
      <c r="E26" s="114">
        <v>2</v>
      </c>
      <c r="F26" s="115">
        <v>534.45000000000005</v>
      </c>
      <c r="G26" s="115">
        <v>2.98</v>
      </c>
      <c r="H26" s="115">
        <v>0.03</v>
      </c>
      <c r="I26" s="116" t="s">
        <v>156</v>
      </c>
      <c r="J26" s="252" t="s">
        <v>155</v>
      </c>
      <c r="K26" s="115">
        <v>2.88</v>
      </c>
      <c r="L26" s="88"/>
    </row>
    <row r="27" spans="1:12" ht="35.1" customHeight="1" x14ac:dyDescent="0.2">
      <c r="A27" s="88"/>
      <c r="B27" s="101">
        <v>6</v>
      </c>
      <c r="C27" s="114">
        <v>1298</v>
      </c>
      <c r="D27" s="114">
        <v>80</v>
      </c>
      <c r="E27" s="114">
        <v>4</v>
      </c>
      <c r="F27" s="115">
        <v>535.73</v>
      </c>
      <c r="G27" s="115">
        <v>27.93</v>
      </c>
      <c r="H27" s="115">
        <v>0.48</v>
      </c>
      <c r="I27" s="116" t="s">
        <v>154</v>
      </c>
      <c r="J27" s="252" t="s">
        <v>153</v>
      </c>
      <c r="K27" s="115">
        <v>2.71</v>
      </c>
      <c r="L27" s="88"/>
    </row>
    <row r="28" spans="1:12" ht="35.1" customHeight="1" x14ac:dyDescent="0.2">
      <c r="A28" s="88"/>
      <c r="B28" s="101">
        <v>7</v>
      </c>
      <c r="C28" s="114">
        <v>1290</v>
      </c>
      <c r="D28" s="114">
        <v>87</v>
      </c>
      <c r="E28" s="114">
        <v>2</v>
      </c>
      <c r="F28" s="115">
        <v>535.73</v>
      </c>
      <c r="G28" s="115">
        <v>12.7</v>
      </c>
      <c r="H28" s="115">
        <v>0.04</v>
      </c>
      <c r="I28" s="116" t="s">
        <v>150</v>
      </c>
      <c r="J28" s="252" t="s">
        <v>149</v>
      </c>
      <c r="K28" s="115">
        <v>2.16</v>
      </c>
      <c r="L28" s="88"/>
    </row>
    <row r="29" spans="1:12" ht="35.1" customHeight="1" x14ac:dyDescent="0.2">
      <c r="A29" s="88"/>
      <c r="B29" s="101">
        <v>8</v>
      </c>
      <c r="C29" s="114">
        <v>1270</v>
      </c>
      <c r="D29" s="114">
        <v>19</v>
      </c>
      <c r="E29" s="114">
        <v>0</v>
      </c>
      <c r="F29" s="115">
        <v>535.73</v>
      </c>
      <c r="G29" s="115">
        <v>3.82</v>
      </c>
      <c r="H29" s="115">
        <v>0</v>
      </c>
      <c r="I29" s="116" t="s">
        <v>152</v>
      </c>
      <c r="J29" s="252" t="s">
        <v>151</v>
      </c>
      <c r="K29" s="115">
        <v>1.76</v>
      </c>
      <c r="L29" s="88"/>
    </row>
    <row r="30" spans="1:12" ht="35.1" customHeight="1" x14ac:dyDescent="0.2">
      <c r="A30" s="88"/>
      <c r="B30" s="101">
        <v>9</v>
      </c>
      <c r="C30" s="114">
        <v>1229</v>
      </c>
      <c r="D30" s="114">
        <v>60</v>
      </c>
      <c r="E30" s="114">
        <v>1</v>
      </c>
      <c r="F30" s="115">
        <v>535.47</v>
      </c>
      <c r="G30" s="115">
        <v>7.62</v>
      </c>
      <c r="H30" s="115">
        <v>0</v>
      </c>
      <c r="I30" s="116" t="s">
        <v>150</v>
      </c>
      <c r="J30" s="252" t="s">
        <v>149</v>
      </c>
      <c r="K30" s="115">
        <v>2.3199999999999998</v>
      </c>
      <c r="L30" s="88"/>
    </row>
    <row r="31" spans="1:12" ht="35.1" customHeight="1" x14ac:dyDescent="0.2">
      <c r="A31" s="88"/>
      <c r="B31" s="101">
        <v>10</v>
      </c>
      <c r="C31" s="114">
        <v>1148</v>
      </c>
      <c r="D31" s="114">
        <v>28</v>
      </c>
      <c r="E31" s="114">
        <v>3</v>
      </c>
      <c r="F31" s="115">
        <v>535.47</v>
      </c>
      <c r="G31" s="115">
        <v>18.13</v>
      </c>
      <c r="H31" s="115">
        <v>0.44</v>
      </c>
      <c r="I31" s="116" t="s">
        <v>148</v>
      </c>
      <c r="J31" s="252" t="s">
        <v>147</v>
      </c>
      <c r="K31" s="115">
        <v>2.3199999999999998</v>
      </c>
      <c r="L31" s="88"/>
    </row>
    <row r="32" spans="1:12" ht="35.1" customHeight="1" x14ac:dyDescent="0.2">
      <c r="A32" s="88"/>
      <c r="B32" s="101">
        <v>11</v>
      </c>
      <c r="C32" s="114">
        <v>1126</v>
      </c>
      <c r="D32" s="114">
        <v>28</v>
      </c>
      <c r="E32" s="114">
        <v>0</v>
      </c>
      <c r="F32" s="115">
        <v>535.47</v>
      </c>
      <c r="G32" s="115">
        <v>3.66</v>
      </c>
      <c r="H32" s="115">
        <v>0</v>
      </c>
      <c r="I32" s="116" t="s">
        <v>146</v>
      </c>
      <c r="J32" s="252" t="s">
        <v>145</v>
      </c>
      <c r="K32" s="115">
        <v>1.78</v>
      </c>
      <c r="L32" s="88"/>
    </row>
    <row r="33" spans="1:12" ht="35.1" customHeight="1" x14ac:dyDescent="0.2">
      <c r="A33" s="88"/>
      <c r="B33" s="101">
        <v>12</v>
      </c>
      <c r="C33" s="114">
        <v>1119</v>
      </c>
      <c r="D33" s="114">
        <v>8</v>
      </c>
      <c r="E33" s="114">
        <v>0</v>
      </c>
      <c r="F33" s="115">
        <v>535.66999999999996</v>
      </c>
      <c r="G33" s="115">
        <v>0.79</v>
      </c>
      <c r="H33" s="115">
        <v>0</v>
      </c>
      <c r="I33" s="116" t="s">
        <v>144</v>
      </c>
      <c r="J33" s="252" t="s">
        <v>143</v>
      </c>
      <c r="K33" s="115">
        <v>1.29</v>
      </c>
      <c r="L33" s="88"/>
    </row>
    <row r="34" spans="1:12" ht="35.1" customHeight="1" x14ac:dyDescent="0.2">
      <c r="A34" s="88"/>
      <c r="B34" s="101">
        <v>13</v>
      </c>
      <c r="C34" s="114">
        <v>1122</v>
      </c>
      <c r="D34" s="114">
        <v>6</v>
      </c>
      <c r="E34" s="114">
        <v>1</v>
      </c>
      <c r="F34" s="115">
        <v>568.02</v>
      </c>
      <c r="G34" s="115">
        <v>0.57999999999999996</v>
      </c>
      <c r="H34" s="115">
        <v>0.06</v>
      </c>
      <c r="I34" s="116" t="s">
        <v>142</v>
      </c>
      <c r="J34" s="252" t="s">
        <v>141</v>
      </c>
      <c r="K34" s="115">
        <v>2.15</v>
      </c>
      <c r="L34" s="88"/>
    </row>
    <row r="35" spans="1:12" ht="35.1" customHeight="1" x14ac:dyDescent="0.2">
      <c r="A35" s="88"/>
      <c r="B35" s="101">
        <v>14</v>
      </c>
      <c r="C35" s="114">
        <v>1113</v>
      </c>
      <c r="D35" s="114">
        <v>45</v>
      </c>
      <c r="E35" s="114">
        <v>0</v>
      </c>
      <c r="F35" s="115">
        <v>568.02</v>
      </c>
      <c r="G35" s="115">
        <v>12.16</v>
      </c>
      <c r="H35" s="115">
        <v>0</v>
      </c>
      <c r="I35" s="116" t="s">
        <v>140</v>
      </c>
      <c r="J35" s="252" t="s">
        <v>139</v>
      </c>
      <c r="K35" s="115">
        <v>1.86</v>
      </c>
      <c r="L35" s="88"/>
    </row>
    <row r="36" spans="1:12" ht="35.1" customHeight="1" x14ac:dyDescent="0.2">
      <c r="A36" s="88"/>
      <c r="B36" s="101">
        <v>15</v>
      </c>
      <c r="C36" s="114">
        <v>1084</v>
      </c>
      <c r="D36" s="114">
        <v>2</v>
      </c>
      <c r="E36" s="114">
        <v>1</v>
      </c>
      <c r="F36" s="115">
        <v>568.02</v>
      </c>
      <c r="G36" s="115">
        <v>0.93</v>
      </c>
      <c r="H36" s="115">
        <v>0.01</v>
      </c>
      <c r="I36" s="116" t="s">
        <v>138</v>
      </c>
      <c r="J36" s="252" t="s">
        <v>137</v>
      </c>
      <c r="K36" s="115">
        <v>2.27</v>
      </c>
      <c r="L36" s="88"/>
    </row>
    <row r="37" spans="1:12" ht="35.1" customHeight="1" x14ac:dyDescent="0.2">
      <c r="A37" s="88"/>
      <c r="B37" s="101">
        <v>16</v>
      </c>
      <c r="C37" s="114">
        <v>959</v>
      </c>
      <c r="D37" s="114">
        <v>12</v>
      </c>
      <c r="E37" s="114">
        <v>4</v>
      </c>
      <c r="F37" s="115">
        <v>568.02</v>
      </c>
      <c r="G37" s="115">
        <v>2.75</v>
      </c>
      <c r="H37" s="115">
        <v>0.59</v>
      </c>
      <c r="I37" s="116" t="s">
        <v>136</v>
      </c>
      <c r="J37" s="252" t="s">
        <v>134</v>
      </c>
      <c r="K37" s="115">
        <v>4.7</v>
      </c>
      <c r="L37" s="88"/>
    </row>
    <row r="38" spans="1:12" ht="35.1" customHeight="1" x14ac:dyDescent="0.2">
      <c r="A38" s="88"/>
      <c r="B38" s="101">
        <v>17</v>
      </c>
      <c r="C38" s="114">
        <v>902</v>
      </c>
      <c r="D38" s="114">
        <v>16</v>
      </c>
      <c r="E38" s="114">
        <v>3</v>
      </c>
      <c r="F38" s="115">
        <v>549.58000000000004</v>
      </c>
      <c r="G38" s="115">
        <v>2.92</v>
      </c>
      <c r="H38" s="115">
        <v>0.36</v>
      </c>
      <c r="I38" s="116" t="s">
        <v>136</v>
      </c>
      <c r="J38" s="252" t="s">
        <v>134</v>
      </c>
      <c r="K38" s="115">
        <v>2.95</v>
      </c>
      <c r="L38" s="88"/>
    </row>
    <row r="39" spans="1:12" ht="35.1" customHeight="1" x14ac:dyDescent="0.2">
      <c r="A39" s="88"/>
      <c r="B39" s="101">
        <v>18</v>
      </c>
      <c r="C39" s="114">
        <v>954</v>
      </c>
      <c r="D39" s="114">
        <v>13</v>
      </c>
      <c r="E39" s="114">
        <v>0</v>
      </c>
      <c r="F39" s="115">
        <v>549.58000000000004</v>
      </c>
      <c r="G39" s="115">
        <v>2.23</v>
      </c>
      <c r="H39" s="115">
        <v>0</v>
      </c>
      <c r="I39" s="116" t="s">
        <v>136</v>
      </c>
      <c r="J39" s="252" t="s">
        <v>134</v>
      </c>
      <c r="K39" s="115">
        <v>1.75</v>
      </c>
      <c r="L39" s="88"/>
    </row>
    <row r="40" spans="1:12" ht="35.1" customHeight="1" x14ac:dyDescent="0.2">
      <c r="A40" s="88"/>
      <c r="B40" s="101">
        <v>19</v>
      </c>
      <c r="C40" s="114">
        <v>1002</v>
      </c>
      <c r="D40" s="114">
        <v>24</v>
      </c>
      <c r="E40" s="114">
        <v>1</v>
      </c>
      <c r="F40" s="115">
        <v>549.58000000000004</v>
      </c>
      <c r="G40" s="115">
        <v>4.9000000000000004</v>
      </c>
      <c r="H40" s="115">
        <v>0.03</v>
      </c>
      <c r="I40" s="116" t="s">
        <v>135</v>
      </c>
      <c r="J40" s="252" t="s">
        <v>134</v>
      </c>
      <c r="K40" s="115">
        <v>2.5</v>
      </c>
      <c r="L40" s="88"/>
    </row>
    <row r="41" spans="1:12" ht="35.1" customHeight="1" x14ac:dyDescent="0.2">
      <c r="A41" s="88"/>
      <c r="B41" s="101">
        <v>20</v>
      </c>
      <c r="C41" s="114">
        <v>980</v>
      </c>
      <c r="D41" s="114">
        <v>0</v>
      </c>
      <c r="E41" s="114">
        <v>0</v>
      </c>
      <c r="F41" s="115">
        <v>541.42999999999995</v>
      </c>
      <c r="G41" s="115">
        <v>0</v>
      </c>
      <c r="H41" s="115">
        <v>0</v>
      </c>
      <c r="I41" s="116" t="s">
        <v>100</v>
      </c>
      <c r="J41" s="252" t="s">
        <v>687</v>
      </c>
      <c r="K41" s="115">
        <v>0.87</v>
      </c>
      <c r="L41" s="88"/>
    </row>
    <row r="42" spans="1:12" ht="35.1" customHeight="1" x14ac:dyDescent="0.2">
      <c r="A42" s="88"/>
      <c r="B42" s="101">
        <v>21</v>
      </c>
      <c r="C42" s="114">
        <v>1001</v>
      </c>
      <c r="D42" s="114">
        <v>0</v>
      </c>
      <c r="E42" s="114">
        <v>0</v>
      </c>
      <c r="F42" s="115">
        <v>541.42999999999995</v>
      </c>
      <c r="G42" s="115">
        <v>0</v>
      </c>
      <c r="H42" s="115">
        <v>0</v>
      </c>
      <c r="I42" s="116" t="s">
        <v>99</v>
      </c>
      <c r="J42" s="252" t="s">
        <v>133</v>
      </c>
      <c r="K42" s="115">
        <v>0.86</v>
      </c>
      <c r="L42" s="88"/>
    </row>
    <row r="43" spans="1:12" ht="35.1" customHeight="1" x14ac:dyDescent="0.2">
      <c r="A43" s="88"/>
      <c r="B43" s="101">
        <v>22</v>
      </c>
      <c r="C43" s="114">
        <v>948</v>
      </c>
      <c r="D43" s="114">
        <v>17</v>
      </c>
      <c r="E43" s="114">
        <v>0</v>
      </c>
      <c r="F43" s="115">
        <v>471.92</v>
      </c>
      <c r="G43" s="115">
        <v>7.85</v>
      </c>
      <c r="H43" s="115">
        <v>0</v>
      </c>
      <c r="I43" s="116" t="s">
        <v>96</v>
      </c>
      <c r="J43" s="252" t="s">
        <v>132</v>
      </c>
      <c r="K43" s="115">
        <v>1.86</v>
      </c>
      <c r="L43" s="88"/>
    </row>
    <row r="44" spans="1:12" ht="35.1" customHeight="1" x14ac:dyDescent="0.2">
      <c r="A44" s="88"/>
      <c r="B44" s="101">
        <v>23</v>
      </c>
      <c r="C44" s="114">
        <v>1003</v>
      </c>
      <c r="D44" s="114">
        <v>9</v>
      </c>
      <c r="E44" s="114">
        <v>993</v>
      </c>
      <c r="F44" s="115">
        <v>541.42999999999995</v>
      </c>
      <c r="G44" s="115">
        <v>5.13</v>
      </c>
      <c r="H44" s="115">
        <v>536.13</v>
      </c>
      <c r="I44" s="116" t="s">
        <v>94</v>
      </c>
      <c r="J44" s="252" t="s">
        <v>131</v>
      </c>
      <c r="K44" s="115">
        <v>11.28</v>
      </c>
      <c r="L44" s="88"/>
    </row>
    <row r="45" spans="1:12" ht="35.1" customHeight="1" x14ac:dyDescent="0.2">
      <c r="A45" s="88"/>
      <c r="B45" s="101">
        <v>24</v>
      </c>
      <c r="C45" s="114">
        <v>901</v>
      </c>
      <c r="D45" s="114">
        <v>2</v>
      </c>
      <c r="E45" s="114">
        <v>0</v>
      </c>
      <c r="F45" s="115">
        <v>471.92</v>
      </c>
      <c r="G45" s="115">
        <v>0.24</v>
      </c>
      <c r="H45" s="115">
        <v>0</v>
      </c>
      <c r="I45" s="116" t="s">
        <v>95</v>
      </c>
      <c r="J45" s="252" t="s">
        <v>130</v>
      </c>
      <c r="K45" s="115">
        <v>1.31</v>
      </c>
      <c r="L45" s="88"/>
    </row>
    <row r="46" spans="1:12" ht="35.1" customHeight="1" x14ac:dyDescent="0.2">
      <c r="A46" s="88"/>
      <c r="B46" s="101">
        <v>25</v>
      </c>
      <c r="C46" s="114">
        <v>835</v>
      </c>
      <c r="D46" s="114">
        <v>9</v>
      </c>
      <c r="E46" s="114">
        <v>0</v>
      </c>
      <c r="F46" s="115">
        <v>514.71</v>
      </c>
      <c r="G46" s="115">
        <v>1.1499999999999999</v>
      </c>
      <c r="H46" s="115">
        <v>0</v>
      </c>
      <c r="I46" s="116" t="s">
        <v>74</v>
      </c>
      <c r="J46" s="252" t="s">
        <v>105</v>
      </c>
      <c r="K46" s="115">
        <v>1.86</v>
      </c>
      <c r="L46" s="88"/>
    </row>
    <row r="47" spans="1:12" ht="35.1" customHeight="1" x14ac:dyDescent="0.2">
      <c r="A47" s="88"/>
      <c r="B47" s="101">
        <v>26</v>
      </c>
      <c r="C47" s="114">
        <v>614</v>
      </c>
      <c r="D47" s="114">
        <v>2</v>
      </c>
      <c r="E47" s="114">
        <v>0</v>
      </c>
      <c r="F47" s="115">
        <v>307.86</v>
      </c>
      <c r="G47" s="115">
        <v>0.08</v>
      </c>
      <c r="H47" s="115">
        <v>0</v>
      </c>
      <c r="I47" s="116" t="s">
        <v>410</v>
      </c>
      <c r="J47" s="252" t="s">
        <v>516</v>
      </c>
      <c r="K47" s="115">
        <v>1.05</v>
      </c>
      <c r="L47" s="88"/>
    </row>
    <row r="48" spans="1:12" ht="35.1" customHeight="1" x14ac:dyDescent="0.2">
      <c r="A48" s="88"/>
      <c r="B48" s="101">
        <v>27</v>
      </c>
      <c r="C48" s="114">
        <v>762</v>
      </c>
      <c r="D48" s="114">
        <v>10</v>
      </c>
      <c r="E48" s="114">
        <v>0</v>
      </c>
      <c r="F48" s="115">
        <v>537.62</v>
      </c>
      <c r="G48" s="257" t="s">
        <v>317</v>
      </c>
      <c r="H48" s="257" t="s">
        <v>317</v>
      </c>
      <c r="I48" s="116" t="s">
        <v>418</v>
      </c>
      <c r="J48" s="252" t="s">
        <v>419</v>
      </c>
      <c r="K48" s="115">
        <v>1.21</v>
      </c>
      <c r="L48" s="88"/>
    </row>
    <row r="49" spans="1:12" ht="35.1" customHeight="1" x14ac:dyDescent="0.2">
      <c r="A49" s="88"/>
      <c r="B49" s="101">
        <v>28</v>
      </c>
      <c r="C49" s="114">
        <v>487</v>
      </c>
      <c r="D49" s="114">
        <v>1</v>
      </c>
      <c r="E49" s="114">
        <v>0</v>
      </c>
      <c r="F49" s="115">
        <v>308.10000000000002</v>
      </c>
      <c r="G49" s="89">
        <v>0</v>
      </c>
      <c r="H49" s="89">
        <v>0</v>
      </c>
      <c r="I49" s="116" t="s">
        <v>469</v>
      </c>
      <c r="J49" s="252" t="s">
        <v>519</v>
      </c>
      <c r="K49" s="115">
        <v>1</v>
      </c>
      <c r="L49" s="88"/>
    </row>
    <row r="50" spans="1:12" ht="35.1" customHeight="1" x14ac:dyDescent="0.2">
      <c r="A50" s="88"/>
      <c r="B50" s="101">
        <v>29</v>
      </c>
      <c r="C50" s="114">
        <v>724</v>
      </c>
      <c r="D50" s="114">
        <v>0</v>
      </c>
      <c r="E50" s="114">
        <v>0</v>
      </c>
      <c r="F50" s="115">
        <v>540.83000000000004</v>
      </c>
      <c r="G50" s="89">
        <v>0</v>
      </c>
      <c r="H50" s="89">
        <v>0</v>
      </c>
      <c r="I50" s="116" t="s">
        <v>470</v>
      </c>
      <c r="J50" s="252" t="s">
        <v>520</v>
      </c>
      <c r="K50" s="115">
        <v>0.76</v>
      </c>
      <c r="L50" s="88"/>
    </row>
    <row r="51" spans="1:12" ht="35.1" customHeight="1" x14ac:dyDescent="0.2">
      <c r="A51" s="88"/>
      <c r="B51" s="101">
        <v>30</v>
      </c>
      <c r="C51" s="114">
        <v>415</v>
      </c>
      <c r="D51" s="114">
        <v>46</v>
      </c>
      <c r="E51" s="114">
        <v>1</v>
      </c>
      <c r="F51" s="115">
        <v>307.38</v>
      </c>
      <c r="G51" s="115">
        <v>8.3699999999999992</v>
      </c>
      <c r="H51" s="115">
        <v>0.04</v>
      </c>
      <c r="I51" s="116" t="s">
        <v>466</v>
      </c>
      <c r="J51" s="252" t="s">
        <v>537</v>
      </c>
      <c r="K51" s="115">
        <v>2.2200000000000002</v>
      </c>
      <c r="L51" s="88"/>
    </row>
    <row r="52" spans="1:12" ht="35.1" customHeight="1" x14ac:dyDescent="0.2">
      <c r="A52" s="88"/>
      <c r="B52" s="101" t="s">
        <v>555</v>
      </c>
      <c r="C52" s="114">
        <v>687</v>
      </c>
      <c r="D52" s="114">
        <v>6</v>
      </c>
      <c r="E52" s="114">
        <v>0</v>
      </c>
      <c r="F52" s="115">
        <v>539.66999999999996</v>
      </c>
      <c r="G52" s="115">
        <v>2.12</v>
      </c>
      <c r="H52" s="115">
        <v>0</v>
      </c>
      <c r="I52" s="116" t="s">
        <v>538</v>
      </c>
      <c r="J52" s="252" t="s">
        <v>539</v>
      </c>
      <c r="K52" s="115">
        <v>0.67</v>
      </c>
      <c r="L52" s="88"/>
    </row>
    <row r="53" spans="1:12" ht="35.1" customHeight="1" x14ac:dyDescent="0.2">
      <c r="A53" s="88"/>
      <c r="B53" s="101" t="s">
        <v>556</v>
      </c>
      <c r="C53" s="114">
        <v>335</v>
      </c>
      <c r="D53" s="114">
        <v>1</v>
      </c>
      <c r="E53" s="114">
        <v>0</v>
      </c>
      <c r="F53" s="115">
        <v>307.49</v>
      </c>
      <c r="G53" s="115">
        <v>0</v>
      </c>
      <c r="H53" s="115">
        <v>0</v>
      </c>
      <c r="I53" s="116" t="s">
        <v>553</v>
      </c>
      <c r="J53" s="252" t="s">
        <v>549</v>
      </c>
      <c r="K53" s="115">
        <v>1.29</v>
      </c>
      <c r="L53" s="88"/>
    </row>
    <row r="54" spans="1:12" ht="35.1" customHeight="1" x14ac:dyDescent="0.2">
      <c r="A54" s="88"/>
      <c r="B54" s="101" t="s">
        <v>577</v>
      </c>
      <c r="C54" s="114">
        <v>595</v>
      </c>
      <c r="D54" s="114">
        <v>33</v>
      </c>
      <c r="E54" s="114">
        <v>0</v>
      </c>
      <c r="F54" s="115">
        <v>541.16999999999996</v>
      </c>
      <c r="G54" s="115">
        <v>14.47</v>
      </c>
      <c r="H54" s="115">
        <v>0</v>
      </c>
      <c r="I54" s="116" t="s">
        <v>583</v>
      </c>
      <c r="J54" s="252" t="s">
        <v>581</v>
      </c>
      <c r="K54" s="115">
        <v>1.3</v>
      </c>
      <c r="L54" s="88"/>
    </row>
    <row r="55" spans="1:12" ht="35.1" customHeight="1" x14ac:dyDescent="0.2">
      <c r="A55" s="88"/>
      <c r="B55" s="101" t="s">
        <v>586</v>
      </c>
      <c r="C55" s="114">
        <v>324</v>
      </c>
      <c r="D55" s="114">
        <v>0</v>
      </c>
      <c r="E55" s="114">
        <v>0</v>
      </c>
      <c r="F55" s="115">
        <v>307.49</v>
      </c>
      <c r="G55" s="115">
        <v>0</v>
      </c>
      <c r="H55" s="115">
        <v>0</v>
      </c>
      <c r="I55" s="116" t="s">
        <v>595</v>
      </c>
      <c r="J55" s="252" t="s">
        <v>594</v>
      </c>
      <c r="K55" s="115">
        <v>0.94</v>
      </c>
      <c r="L55" s="88"/>
    </row>
    <row r="56" spans="1:12" ht="35.1" customHeight="1" x14ac:dyDescent="0.2">
      <c r="A56" s="88"/>
      <c r="B56" s="101" t="s">
        <v>639</v>
      </c>
      <c r="C56" s="114">
        <v>602</v>
      </c>
      <c r="D56" s="114">
        <v>9</v>
      </c>
      <c r="E56" s="114">
        <v>1</v>
      </c>
      <c r="F56" s="115">
        <v>538.1</v>
      </c>
      <c r="G56" s="115">
        <v>0.22</v>
      </c>
      <c r="H56" s="115">
        <v>0.01</v>
      </c>
      <c r="I56" s="116" t="s">
        <v>439</v>
      </c>
      <c r="J56" s="252" t="s">
        <v>664</v>
      </c>
      <c r="K56" s="115">
        <f>2.91/2</f>
        <v>1.46</v>
      </c>
      <c r="L56" s="88"/>
    </row>
    <row r="57" spans="1:12" ht="36" customHeight="1" x14ac:dyDescent="0.2">
      <c r="A57" s="88"/>
      <c r="B57" s="96" t="s">
        <v>318</v>
      </c>
      <c r="C57" s="109"/>
      <c r="D57" s="109"/>
      <c r="E57" s="109"/>
      <c r="F57" s="110"/>
      <c r="G57" s="110"/>
      <c r="H57" s="110"/>
      <c r="I57" s="111"/>
      <c r="J57" s="175"/>
      <c r="K57" s="110"/>
      <c r="L57" s="88"/>
    </row>
    <row r="58" spans="1:12" ht="36.6" customHeight="1" x14ac:dyDescent="0.2">
      <c r="A58" s="88"/>
      <c r="B58" s="96" t="s">
        <v>674</v>
      </c>
      <c r="C58" s="118"/>
      <c r="D58" s="118"/>
      <c r="E58" s="118"/>
      <c r="F58" s="119"/>
      <c r="G58" s="119"/>
      <c r="H58" s="119"/>
      <c r="I58" s="120"/>
      <c r="J58" s="121"/>
      <c r="K58" s="119"/>
      <c r="L58" s="88"/>
    </row>
    <row r="59" spans="1:12" ht="23.4" x14ac:dyDescent="0.2">
      <c r="B59" s="90"/>
    </row>
    <row r="65" spans="2:13" s="88" customFormat="1" x14ac:dyDescent="0.2">
      <c r="B65" s="194"/>
      <c r="C65" s="195"/>
      <c r="D65" s="195"/>
      <c r="E65" s="195"/>
      <c r="F65" s="196"/>
      <c r="G65" s="196"/>
      <c r="H65" s="196"/>
      <c r="I65" s="197"/>
      <c r="J65" s="198"/>
      <c r="K65" s="196"/>
      <c r="L65" s="199"/>
      <c r="M65" s="199"/>
    </row>
  </sheetData>
  <mergeCells count="7">
    <mergeCell ref="B3:B5"/>
    <mergeCell ref="C3:H3"/>
    <mergeCell ref="I3:K4"/>
    <mergeCell ref="C4:C5"/>
    <mergeCell ref="D4:E4"/>
    <mergeCell ref="F4:F5"/>
    <mergeCell ref="G4:H4"/>
  </mergeCells>
  <phoneticPr fontId="1"/>
  <pageMargins left="1.299212598425197" right="0.51181102362204722" top="1.5354330708661419" bottom="0.35433070866141736" header="0.31496062992125984" footer="0.31496062992125984"/>
  <pageSetup paperSize="8" scale="4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Q51"/>
  <sheetViews>
    <sheetView showGridLines="0" zoomScale="70" zoomScaleNormal="70" workbookViewId="0">
      <pane ySplit="5" topLeftCell="A39" activePane="bottomLeft" state="frozen"/>
      <selection pane="bottomLeft" activeCell="G52" sqref="G52"/>
    </sheetView>
  </sheetViews>
  <sheetFormatPr defaultColWidth="9" defaultRowHeight="23.4" x14ac:dyDescent="0.2"/>
  <cols>
    <col min="1" max="1" width="2.5" style="3" customWidth="1"/>
    <col min="2" max="2" width="5.8984375" style="3" customWidth="1"/>
    <col min="3" max="3" width="6.3984375" style="3" customWidth="1"/>
    <col min="4" max="4" width="19.19921875" style="3" customWidth="1"/>
    <col min="5" max="5" width="22.59765625" style="4" customWidth="1"/>
    <col min="6" max="6" width="23.59765625" style="4" customWidth="1"/>
    <col min="7" max="7" width="36.09765625" style="22" customWidth="1"/>
    <col min="8" max="8" width="2.09765625" style="3" customWidth="1"/>
    <col min="9" max="16384" width="9" style="3"/>
  </cols>
  <sheetData>
    <row r="1" spans="2:8" ht="11.25" customHeight="1" x14ac:dyDescent="0.2"/>
    <row r="2" spans="2:8" ht="39" customHeight="1" thickBot="1" x14ac:dyDescent="0.25">
      <c r="B2" s="51" t="s">
        <v>675</v>
      </c>
      <c r="C2" s="52"/>
      <c r="D2" s="53"/>
      <c r="E2" s="54"/>
      <c r="F2" s="54"/>
      <c r="G2" s="55"/>
      <c r="H2" s="53"/>
    </row>
    <row r="3" spans="2:8" ht="27.75" customHeight="1" x14ac:dyDescent="0.2">
      <c r="B3" s="354" t="s">
        <v>125</v>
      </c>
      <c r="C3" s="355"/>
      <c r="D3" s="356"/>
      <c r="E3" s="362" t="s">
        <v>24</v>
      </c>
      <c r="F3" s="363"/>
      <c r="G3" s="364"/>
      <c r="H3" s="53"/>
    </row>
    <row r="4" spans="2:8" x14ac:dyDescent="0.2">
      <c r="B4" s="357"/>
      <c r="C4" s="358"/>
      <c r="D4" s="359"/>
      <c r="E4" s="202" t="s">
        <v>10</v>
      </c>
      <c r="F4" s="202" t="s">
        <v>11</v>
      </c>
      <c r="G4" s="269" t="s">
        <v>12</v>
      </c>
      <c r="H4" s="53"/>
    </row>
    <row r="5" spans="2:8" ht="30" customHeight="1" x14ac:dyDescent="0.2">
      <c r="B5" s="360"/>
      <c r="C5" s="361"/>
      <c r="D5" s="352"/>
      <c r="E5" s="56"/>
      <c r="F5" s="57"/>
      <c r="G5" s="270" t="s">
        <v>375</v>
      </c>
      <c r="H5" s="53"/>
    </row>
    <row r="6" spans="2:8" ht="33" customHeight="1" x14ac:dyDescent="0.2">
      <c r="B6" s="343" t="s">
        <v>20</v>
      </c>
      <c r="C6" s="365" t="s">
        <v>322</v>
      </c>
      <c r="D6" s="341" t="s">
        <v>0</v>
      </c>
      <c r="E6" s="49">
        <v>1</v>
      </c>
      <c r="F6" s="49">
        <v>1</v>
      </c>
      <c r="G6" s="271">
        <v>1E-3</v>
      </c>
      <c r="H6" s="53"/>
    </row>
    <row r="7" spans="2:8" ht="33" customHeight="1" x14ac:dyDescent="0.2">
      <c r="B7" s="344"/>
      <c r="C7" s="366"/>
      <c r="D7" s="342"/>
      <c r="E7" s="181">
        <v>1</v>
      </c>
      <c r="F7" s="181">
        <v>1</v>
      </c>
      <c r="G7" s="272">
        <v>0.09</v>
      </c>
      <c r="H7" s="53"/>
    </row>
    <row r="8" spans="2:8" ht="33" customHeight="1" x14ac:dyDescent="0.2">
      <c r="B8" s="344"/>
      <c r="C8" s="366"/>
      <c r="D8" s="341" t="s">
        <v>1</v>
      </c>
      <c r="E8" s="49">
        <v>1</v>
      </c>
      <c r="F8" s="49">
        <v>1</v>
      </c>
      <c r="G8" s="273">
        <v>0</v>
      </c>
      <c r="H8" s="53"/>
    </row>
    <row r="9" spans="2:8" ht="33" customHeight="1" x14ac:dyDescent="0.2">
      <c r="B9" s="344"/>
      <c r="C9" s="366"/>
      <c r="D9" s="342"/>
      <c r="E9" s="181">
        <v>1</v>
      </c>
      <c r="F9" s="181">
        <v>1</v>
      </c>
      <c r="G9" s="272">
        <v>0</v>
      </c>
      <c r="H9" s="53"/>
    </row>
    <row r="10" spans="2:8" ht="33" customHeight="1" x14ac:dyDescent="0.2">
      <c r="B10" s="344"/>
      <c r="C10" s="366"/>
      <c r="D10" s="341" t="s">
        <v>19</v>
      </c>
      <c r="E10" s="49">
        <f t="shared" ref="E10:G11" si="0">E6+E8</f>
        <v>2</v>
      </c>
      <c r="F10" s="49">
        <f t="shared" si="0"/>
        <v>2</v>
      </c>
      <c r="G10" s="273">
        <f t="shared" si="0"/>
        <v>0</v>
      </c>
      <c r="H10" s="53"/>
    </row>
    <row r="11" spans="2:8" ht="33" customHeight="1" x14ac:dyDescent="0.2">
      <c r="B11" s="344"/>
      <c r="C11" s="367"/>
      <c r="D11" s="342"/>
      <c r="E11" s="181">
        <f t="shared" si="0"/>
        <v>2</v>
      </c>
      <c r="F11" s="181">
        <f t="shared" si="0"/>
        <v>2</v>
      </c>
      <c r="G11" s="272">
        <f t="shared" si="0"/>
        <v>0.09</v>
      </c>
      <c r="H11" s="53"/>
    </row>
    <row r="12" spans="2:8" ht="33" customHeight="1" x14ac:dyDescent="0.2">
      <c r="B12" s="344"/>
      <c r="C12" s="365" t="s">
        <v>2</v>
      </c>
      <c r="D12" s="368" t="s">
        <v>320</v>
      </c>
      <c r="E12" s="49">
        <v>155</v>
      </c>
      <c r="F12" s="49">
        <v>204</v>
      </c>
      <c r="G12" s="274">
        <v>284.89999999999998</v>
      </c>
      <c r="H12" s="53"/>
    </row>
    <row r="13" spans="2:8" ht="33" customHeight="1" x14ac:dyDescent="0.2">
      <c r="B13" s="344"/>
      <c r="C13" s="347"/>
      <c r="D13" s="342"/>
      <c r="E13" s="181">
        <v>152</v>
      </c>
      <c r="F13" s="181">
        <v>202</v>
      </c>
      <c r="G13" s="275">
        <v>268.5</v>
      </c>
      <c r="H13" s="53"/>
    </row>
    <row r="14" spans="2:8" ht="33" customHeight="1" x14ac:dyDescent="0.2">
      <c r="B14" s="344"/>
      <c r="C14" s="347"/>
      <c r="D14" s="368" t="s">
        <v>321</v>
      </c>
      <c r="E14" s="49">
        <v>132</v>
      </c>
      <c r="F14" s="49">
        <v>168</v>
      </c>
      <c r="G14" s="274">
        <v>2121.5</v>
      </c>
      <c r="H14" s="53"/>
    </row>
    <row r="15" spans="2:8" ht="33" customHeight="1" x14ac:dyDescent="0.2">
      <c r="B15" s="344"/>
      <c r="C15" s="347"/>
      <c r="D15" s="342"/>
      <c r="E15" s="181">
        <v>133</v>
      </c>
      <c r="F15" s="181">
        <v>169</v>
      </c>
      <c r="G15" s="275">
        <v>1508.5</v>
      </c>
      <c r="H15" s="53"/>
    </row>
    <row r="16" spans="2:8" ht="33" customHeight="1" x14ac:dyDescent="0.2">
      <c r="B16" s="344"/>
      <c r="C16" s="347"/>
      <c r="D16" s="341" t="s">
        <v>19</v>
      </c>
      <c r="E16" s="49">
        <f>E12+E14</f>
        <v>287</v>
      </c>
      <c r="F16" s="49">
        <f>F12+F14</f>
        <v>372</v>
      </c>
      <c r="G16" s="274">
        <f>G12+G14</f>
        <v>2406.4</v>
      </c>
      <c r="H16" s="53"/>
    </row>
    <row r="17" spans="2:8" ht="33" customHeight="1" x14ac:dyDescent="0.2">
      <c r="B17" s="344"/>
      <c r="C17" s="348"/>
      <c r="D17" s="342"/>
      <c r="E17" s="181">
        <f>E13+E15</f>
        <v>285</v>
      </c>
      <c r="F17" s="181">
        <f t="shared" ref="F17:G17" si="1">F13+F15</f>
        <v>371</v>
      </c>
      <c r="G17" s="275">
        <f t="shared" si="1"/>
        <v>1777</v>
      </c>
      <c r="H17" s="53"/>
    </row>
    <row r="18" spans="2:8" ht="33" customHeight="1" x14ac:dyDescent="0.2">
      <c r="B18" s="344"/>
      <c r="C18" s="349" t="s">
        <v>323</v>
      </c>
      <c r="D18" s="350"/>
      <c r="E18" s="49">
        <f>E10+E16</f>
        <v>289</v>
      </c>
      <c r="F18" s="49">
        <f>F10+F16</f>
        <v>374</v>
      </c>
      <c r="G18" s="274">
        <f>G10+G16</f>
        <v>2406.4</v>
      </c>
      <c r="H18" s="53"/>
    </row>
    <row r="19" spans="2:8" ht="33" customHeight="1" x14ac:dyDescent="0.2">
      <c r="B19" s="345"/>
      <c r="C19" s="351"/>
      <c r="D19" s="352"/>
      <c r="E19" s="181">
        <f>E11+E13+E15</f>
        <v>287</v>
      </c>
      <c r="F19" s="181">
        <f>F11+F13+F15</f>
        <v>373</v>
      </c>
      <c r="G19" s="275">
        <f>G11+G17</f>
        <v>1777.1</v>
      </c>
      <c r="H19" s="53"/>
    </row>
    <row r="20" spans="2:8" ht="33" customHeight="1" x14ac:dyDescent="0.2">
      <c r="B20" s="343" t="s">
        <v>21</v>
      </c>
      <c r="C20" s="346" t="s">
        <v>324</v>
      </c>
      <c r="D20" s="341" t="s">
        <v>3</v>
      </c>
      <c r="E20" s="49">
        <v>74</v>
      </c>
      <c r="F20" s="49">
        <v>173</v>
      </c>
      <c r="G20" s="274">
        <v>257.5</v>
      </c>
      <c r="H20" s="53"/>
    </row>
    <row r="21" spans="2:8" ht="33" customHeight="1" x14ac:dyDescent="0.2">
      <c r="B21" s="344"/>
      <c r="C21" s="347"/>
      <c r="D21" s="342"/>
      <c r="E21" s="181">
        <v>73</v>
      </c>
      <c r="F21" s="181">
        <v>172</v>
      </c>
      <c r="G21" s="275">
        <v>270.7</v>
      </c>
      <c r="H21" s="53"/>
    </row>
    <row r="22" spans="2:8" ht="33" customHeight="1" x14ac:dyDescent="0.2">
      <c r="B22" s="344"/>
      <c r="C22" s="347"/>
      <c r="D22" s="341" t="s">
        <v>4</v>
      </c>
      <c r="E22" s="49">
        <v>35</v>
      </c>
      <c r="F22" s="49">
        <v>81</v>
      </c>
      <c r="G22" s="274">
        <v>377.1</v>
      </c>
      <c r="H22" s="53"/>
    </row>
    <row r="23" spans="2:8" ht="33" customHeight="1" x14ac:dyDescent="0.2">
      <c r="B23" s="344"/>
      <c r="C23" s="347"/>
      <c r="D23" s="342"/>
      <c r="E23" s="181">
        <v>35</v>
      </c>
      <c r="F23" s="181">
        <v>81</v>
      </c>
      <c r="G23" s="275">
        <v>381.7</v>
      </c>
      <c r="H23" s="53"/>
    </row>
    <row r="24" spans="2:8" ht="33" customHeight="1" x14ac:dyDescent="0.2">
      <c r="B24" s="344"/>
      <c r="C24" s="347"/>
      <c r="D24" s="341" t="s">
        <v>5</v>
      </c>
      <c r="E24" s="49">
        <v>15</v>
      </c>
      <c r="F24" s="49">
        <v>24</v>
      </c>
      <c r="G24" s="274">
        <v>84.3</v>
      </c>
      <c r="H24" s="53"/>
    </row>
    <row r="25" spans="2:8" ht="33" customHeight="1" x14ac:dyDescent="0.2">
      <c r="B25" s="344"/>
      <c r="C25" s="347"/>
      <c r="D25" s="342"/>
      <c r="E25" s="181">
        <v>15</v>
      </c>
      <c r="F25" s="181">
        <v>24</v>
      </c>
      <c r="G25" s="275">
        <v>73</v>
      </c>
      <c r="H25" s="53"/>
    </row>
    <row r="26" spans="2:8" ht="33" customHeight="1" x14ac:dyDescent="0.2">
      <c r="B26" s="344"/>
      <c r="C26" s="347"/>
      <c r="D26" s="341" t="s">
        <v>6</v>
      </c>
      <c r="E26" s="49">
        <v>26</v>
      </c>
      <c r="F26" s="49">
        <v>41</v>
      </c>
      <c r="G26" s="274">
        <v>359.5</v>
      </c>
      <c r="H26" s="53"/>
    </row>
    <row r="27" spans="2:8" ht="33" customHeight="1" x14ac:dyDescent="0.2">
      <c r="B27" s="344"/>
      <c r="C27" s="347"/>
      <c r="D27" s="342"/>
      <c r="E27" s="181">
        <v>27</v>
      </c>
      <c r="F27" s="181">
        <v>42</v>
      </c>
      <c r="G27" s="275">
        <v>365.4</v>
      </c>
      <c r="H27" s="53"/>
    </row>
    <row r="28" spans="2:8" ht="33" customHeight="1" x14ac:dyDescent="0.2">
      <c r="B28" s="344"/>
      <c r="C28" s="347"/>
      <c r="D28" s="341" t="s">
        <v>7</v>
      </c>
      <c r="E28" s="49">
        <v>18</v>
      </c>
      <c r="F28" s="49">
        <v>37</v>
      </c>
      <c r="G28" s="274">
        <v>331.9</v>
      </c>
      <c r="H28" s="53"/>
    </row>
    <row r="29" spans="2:8" ht="33" customHeight="1" x14ac:dyDescent="0.2">
      <c r="B29" s="344"/>
      <c r="C29" s="347"/>
      <c r="D29" s="342"/>
      <c r="E29" s="181">
        <v>18</v>
      </c>
      <c r="F29" s="181">
        <v>37</v>
      </c>
      <c r="G29" s="275">
        <v>343.2</v>
      </c>
      <c r="H29" s="53"/>
    </row>
    <row r="30" spans="2:8" ht="33" customHeight="1" x14ac:dyDescent="0.2">
      <c r="B30" s="344"/>
      <c r="C30" s="347"/>
      <c r="D30" s="341" t="s">
        <v>17</v>
      </c>
      <c r="E30" s="50">
        <f>E20+E22+E24+E26+E28</f>
        <v>168</v>
      </c>
      <c r="F30" s="50">
        <f>F20+F22+F24+F26+F28</f>
        <v>356</v>
      </c>
      <c r="G30" s="274">
        <f>G20+G22+G24+G26+G28</f>
        <v>1410.3</v>
      </c>
      <c r="H30" s="53"/>
    </row>
    <row r="31" spans="2:8" ht="33" customHeight="1" x14ac:dyDescent="0.2">
      <c r="B31" s="344"/>
      <c r="C31" s="348"/>
      <c r="D31" s="342"/>
      <c r="E31" s="182">
        <f>E21+E23+E25+E27+E29</f>
        <v>168</v>
      </c>
      <c r="F31" s="182">
        <f t="shared" ref="F31:G31" si="2">F21+F23+F25+F27+F29</f>
        <v>356</v>
      </c>
      <c r="G31" s="275">
        <f t="shared" si="2"/>
        <v>1434</v>
      </c>
      <c r="H31" s="53"/>
    </row>
    <row r="32" spans="2:8" ht="33" customHeight="1" x14ac:dyDescent="0.2">
      <c r="B32" s="344"/>
      <c r="C32" s="346" t="s">
        <v>325</v>
      </c>
      <c r="D32" s="341" t="s">
        <v>8</v>
      </c>
      <c r="E32" s="49">
        <v>11</v>
      </c>
      <c r="F32" s="49">
        <v>20</v>
      </c>
      <c r="G32" s="274">
        <v>28.3</v>
      </c>
      <c r="H32" s="53"/>
    </row>
    <row r="33" spans="2:17" ht="33" customHeight="1" x14ac:dyDescent="0.2">
      <c r="B33" s="344"/>
      <c r="C33" s="347"/>
      <c r="D33" s="342"/>
      <c r="E33" s="181">
        <v>11</v>
      </c>
      <c r="F33" s="181">
        <v>20</v>
      </c>
      <c r="G33" s="275">
        <v>36.700000000000003</v>
      </c>
      <c r="H33" s="53"/>
    </row>
    <row r="34" spans="2:17" ht="33" customHeight="1" x14ac:dyDescent="0.2">
      <c r="B34" s="344"/>
      <c r="C34" s="347"/>
      <c r="D34" s="341" t="s">
        <v>9</v>
      </c>
      <c r="E34" s="49">
        <v>59</v>
      </c>
      <c r="F34" s="49">
        <v>113</v>
      </c>
      <c r="G34" s="274">
        <v>366.5</v>
      </c>
      <c r="H34" s="53"/>
    </row>
    <row r="35" spans="2:17" ht="33" customHeight="1" x14ac:dyDescent="0.2">
      <c r="B35" s="344"/>
      <c r="C35" s="347"/>
      <c r="D35" s="342"/>
      <c r="E35" s="181">
        <v>60</v>
      </c>
      <c r="F35" s="181">
        <v>112</v>
      </c>
      <c r="G35" s="275">
        <v>363.9</v>
      </c>
      <c r="H35" s="53"/>
    </row>
    <row r="36" spans="2:17" ht="33" customHeight="1" x14ac:dyDescent="0.2">
      <c r="B36" s="344"/>
      <c r="C36" s="347"/>
      <c r="D36" s="341" t="s">
        <v>5</v>
      </c>
      <c r="E36" s="49">
        <v>41</v>
      </c>
      <c r="F36" s="49">
        <v>72</v>
      </c>
      <c r="G36" s="274">
        <v>309.8</v>
      </c>
      <c r="H36" s="53"/>
    </row>
    <row r="37" spans="2:17" ht="33" customHeight="1" x14ac:dyDescent="0.2">
      <c r="B37" s="344"/>
      <c r="C37" s="347"/>
      <c r="D37" s="342"/>
      <c r="E37" s="181">
        <v>41</v>
      </c>
      <c r="F37" s="181">
        <v>71</v>
      </c>
      <c r="G37" s="275">
        <v>319.5</v>
      </c>
      <c r="H37" s="53"/>
    </row>
    <row r="38" spans="2:17" ht="33" customHeight="1" x14ac:dyDescent="0.2">
      <c r="B38" s="344"/>
      <c r="C38" s="347"/>
      <c r="D38" s="341" t="s">
        <v>16</v>
      </c>
      <c r="E38" s="50">
        <f t="shared" ref="E38:G39" si="3">E32+E34+E36</f>
        <v>111</v>
      </c>
      <c r="F38" s="50">
        <f t="shared" si="3"/>
        <v>205</v>
      </c>
      <c r="G38" s="276">
        <f t="shared" si="3"/>
        <v>704.6</v>
      </c>
      <c r="H38" s="53"/>
    </row>
    <row r="39" spans="2:17" ht="33" customHeight="1" x14ac:dyDescent="0.2">
      <c r="B39" s="344"/>
      <c r="C39" s="348"/>
      <c r="D39" s="342"/>
      <c r="E39" s="182">
        <f t="shared" si="3"/>
        <v>112</v>
      </c>
      <c r="F39" s="182">
        <f t="shared" si="3"/>
        <v>203</v>
      </c>
      <c r="G39" s="277">
        <f t="shared" si="3"/>
        <v>720.1</v>
      </c>
      <c r="H39" s="53"/>
    </row>
    <row r="40" spans="2:17" ht="33" customHeight="1" x14ac:dyDescent="0.2">
      <c r="B40" s="344"/>
      <c r="C40" s="349" t="s">
        <v>323</v>
      </c>
      <c r="D40" s="350"/>
      <c r="E40" s="50">
        <f>E30+E38</f>
        <v>279</v>
      </c>
      <c r="F40" s="50">
        <f>F30+F38</f>
        <v>561</v>
      </c>
      <c r="G40" s="278">
        <f>G30+G38</f>
        <v>2114.9</v>
      </c>
      <c r="H40" s="53"/>
    </row>
    <row r="41" spans="2:17" ht="33" customHeight="1" x14ac:dyDescent="0.2">
      <c r="B41" s="345"/>
      <c r="C41" s="351"/>
      <c r="D41" s="352"/>
      <c r="E41" s="182">
        <f>E31+E39</f>
        <v>280</v>
      </c>
      <c r="F41" s="182">
        <f t="shared" ref="F41:G41" si="4">F31+F39</f>
        <v>559</v>
      </c>
      <c r="G41" s="277">
        <f t="shared" si="4"/>
        <v>2154.1</v>
      </c>
      <c r="H41" s="53"/>
    </row>
    <row r="42" spans="2:17" ht="33" customHeight="1" x14ac:dyDescent="0.2">
      <c r="B42" s="369" t="s">
        <v>22</v>
      </c>
      <c r="C42" s="370"/>
      <c r="D42" s="350"/>
      <c r="E42" s="50">
        <f>E18+E40</f>
        <v>568</v>
      </c>
      <c r="F42" s="50">
        <f t="shared" ref="F42:G43" si="5">F18+F40</f>
        <v>935</v>
      </c>
      <c r="G42" s="278">
        <f>G18+G40</f>
        <v>4521.3</v>
      </c>
      <c r="H42" s="53"/>
    </row>
    <row r="43" spans="2:17" ht="39" customHeight="1" thickBot="1" x14ac:dyDescent="0.25">
      <c r="B43" s="371"/>
      <c r="C43" s="372"/>
      <c r="D43" s="373"/>
      <c r="E43" s="183">
        <f>E19+E41</f>
        <v>567</v>
      </c>
      <c r="F43" s="183">
        <f t="shared" si="5"/>
        <v>932</v>
      </c>
      <c r="G43" s="279">
        <f t="shared" si="5"/>
        <v>3931.2</v>
      </c>
      <c r="H43" s="53"/>
    </row>
    <row r="44" spans="2:17" ht="25.5" customHeight="1" x14ac:dyDescent="0.2">
      <c r="B44" s="58" t="s">
        <v>651</v>
      </c>
      <c r="C44" s="58"/>
      <c r="D44" s="58"/>
      <c r="E44" s="59"/>
      <c r="F44" s="59"/>
      <c r="G44" s="60"/>
      <c r="H44" s="53"/>
    </row>
    <row r="45" spans="2:17" ht="24" customHeight="1" x14ac:dyDescent="0.2">
      <c r="B45" s="353"/>
      <c r="C45" s="353"/>
      <c r="D45" s="353"/>
      <c r="E45" s="353"/>
      <c r="F45" s="353"/>
      <c r="G45" s="353"/>
      <c r="H45" s="353"/>
      <c r="I45" s="353"/>
      <c r="J45" s="353"/>
      <c r="K45" s="353"/>
      <c r="L45" s="353"/>
      <c r="M45" s="353"/>
      <c r="N45" s="353"/>
      <c r="O45" s="353"/>
      <c r="P45" s="353"/>
      <c r="Q45" s="353"/>
    </row>
    <row r="46" spans="2:17" x14ac:dyDescent="0.2">
      <c r="B46" s="353"/>
      <c r="C46" s="353"/>
      <c r="D46" s="353"/>
      <c r="E46" s="353"/>
      <c r="F46" s="353"/>
      <c r="G46" s="353"/>
      <c r="H46" s="353"/>
      <c r="I46" s="353"/>
      <c r="J46" s="353"/>
      <c r="K46" s="353"/>
      <c r="L46" s="353"/>
      <c r="M46" s="353"/>
      <c r="N46" s="353"/>
      <c r="O46" s="353"/>
      <c r="P46" s="353"/>
      <c r="Q46" s="353"/>
    </row>
    <row r="47" spans="2:17" ht="25.5" customHeight="1" x14ac:dyDescent="0.2">
      <c r="B47" s="58"/>
      <c r="C47" s="58"/>
      <c r="D47" s="58"/>
      <c r="E47" s="59"/>
      <c r="F47" s="59"/>
      <c r="G47" s="60"/>
      <c r="H47" s="53"/>
    </row>
    <row r="48" spans="2:17" ht="25.5" customHeight="1" x14ac:dyDescent="0.2">
      <c r="B48" s="58"/>
      <c r="C48" s="58"/>
      <c r="D48" s="58"/>
      <c r="E48" s="59"/>
      <c r="F48" s="59"/>
      <c r="G48" s="60"/>
      <c r="H48" s="53"/>
    </row>
    <row r="49" spans="2:8" ht="25.5" customHeight="1" x14ac:dyDescent="0.2">
      <c r="B49" s="58"/>
      <c r="C49" s="58"/>
      <c r="D49" s="58"/>
      <c r="E49" s="59"/>
      <c r="F49" s="59"/>
      <c r="G49" s="60"/>
      <c r="H49" s="53"/>
    </row>
    <row r="50" spans="2:8" ht="12" customHeight="1" x14ac:dyDescent="0.2">
      <c r="D50" s="4"/>
      <c r="F50" s="22"/>
      <c r="G50" s="4"/>
    </row>
    <row r="51" spans="2:8" ht="24" customHeight="1" x14ac:dyDescent="0.2">
      <c r="B51" s="31"/>
      <c r="C51" s="31"/>
      <c r="D51" s="31"/>
      <c r="E51" s="31"/>
      <c r="F51" s="31"/>
      <c r="G51" s="31"/>
      <c r="H51" s="31"/>
    </row>
  </sheetData>
  <mergeCells count="28">
    <mergeCell ref="B45:Q46"/>
    <mergeCell ref="B3:D5"/>
    <mergeCell ref="E3:G3"/>
    <mergeCell ref="B6:B19"/>
    <mergeCell ref="C6:C11"/>
    <mergeCell ref="D6:D7"/>
    <mergeCell ref="D8:D9"/>
    <mergeCell ref="D10:D11"/>
    <mergeCell ref="C12:C17"/>
    <mergeCell ref="D12:D13"/>
    <mergeCell ref="D14:D15"/>
    <mergeCell ref="D16:D17"/>
    <mergeCell ref="C18:D19"/>
    <mergeCell ref="B42:D43"/>
    <mergeCell ref="C32:C39"/>
    <mergeCell ref="D32:D33"/>
    <mergeCell ref="D34:D35"/>
    <mergeCell ref="D36:D37"/>
    <mergeCell ref="D38:D39"/>
    <mergeCell ref="B20:B41"/>
    <mergeCell ref="C20:C31"/>
    <mergeCell ref="D20:D21"/>
    <mergeCell ref="D28:D29"/>
    <mergeCell ref="D30:D31"/>
    <mergeCell ref="C40:D41"/>
    <mergeCell ref="D22:D23"/>
    <mergeCell ref="D24:D25"/>
    <mergeCell ref="D26:D27"/>
  </mergeCells>
  <phoneticPr fontId="1"/>
  <pageMargins left="0.98425196850393704" right="0.74803149606299213" top="1.1417322834645669" bottom="1.1417322834645669" header="0.31496062992125984" footer="0.31496062992125984"/>
  <pageSetup paperSize="9"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AC66"/>
  <sheetViews>
    <sheetView showGridLines="0" zoomScale="55" zoomScaleNormal="55" zoomScaleSheetLayoutView="42" workbookViewId="0">
      <pane xSplit="7" ySplit="4" topLeftCell="H52" activePane="bottomRight" state="frozen"/>
      <selection pane="topRight" activeCell="H1" sqref="H1"/>
      <selection pane="bottomLeft" activeCell="A5" sqref="A5"/>
      <selection pane="bottomRight" activeCell="J62" sqref="J62"/>
    </sheetView>
  </sheetViews>
  <sheetFormatPr defaultColWidth="9" defaultRowHeight="23.4" x14ac:dyDescent="0.2"/>
  <cols>
    <col min="1" max="1" width="2.69921875" style="8" customWidth="1"/>
    <col min="2" max="2" width="2.19921875" style="8" customWidth="1"/>
    <col min="3" max="3" width="7.8984375" style="6" customWidth="1"/>
    <col min="4" max="4" width="7.3984375" style="6" customWidth="1"/>
    <col min="5" max="5" width="3.59765625" style="6" customWidth="1"/>
    <col min="6" max="6" width="20.3984375" style="6" customWidth="1"/>
    <col min="7" max="7" width="13.8984375" style="7" customWidth="1"/>
    <col min="8" max="19" width="20.59765625" style="8" customWidth="1"/>
    <col min="20" max="20" width="24.59765625" style="8" customWidth="1"/>
    <col min="21" max="21" width="3.19921875" style="8" customWidth="1"/>
    <col min="22" max="22" width="2" style="8" customWidth="1"/>
    <col min="23" max="23" width="14.59765625" style="8" bestFit="1" customWidth="1"/>
    <col min="24" max="24" width="13" style="8" bestFit="1" customWidth="1"/>
    <col min="25" max="26" width="9" style="8"/>
    <col min="27" max="27" width="13.09765625" style="8" bestFit="1" customWidth="1"/>
    <col min="28" max="29" width="9" style="8"/>
    <col min="30" max="30" width="12.09765625" style="8" bestFit="1" customWidth="1"/>
    <col min="31" max="16384" width="9" style="8"/>
  </cols>
  <sheetData>
    <row r="2" spans="1:27" ht="12.75" customHeight="1" x14ac:dyDescent="0.2">
      <c r="A2" s="30"/>
      <c r="B2" s="30"/>
      <c r="C2" s="30"/>
      <c r="D2" s="35"/>
      <c r="E2" s="35"/>
      <c r="F2" s="35"/>
      <c r="G2" s="61"/>
      <c r="H2" s="30"/>
      <c r="I2" s="30"/>
      <c r="J2" s="30"/>
      <c r="K2" s="30"/>
      <c r="L2" s="30"/>
      <c r="M2" s="30"/>
      <c r="N2" s="30"/>
      <c r="O2" s="30"/>
      <c r="P2" s="30"/>
      <c r="Q2" s="30"/>
      <c r="R2" s="30"/>
      <c r="S2" s="30"/>
      <c r="T2" s="30"/>
      <c r="U2" s="30"/>
    </row>
    <row r="3" spans="1:27" s="24" customFormat="1" ht="42" customHeight="1" thickBot="1" x14ac:dyDescent="0.25">
      <c r="A3" s="62"/>
      <c r="B3" s="62"/>
      <c r="C3" s="63" t="s">
        <v>653</v>
      </c>
      <c r="D3" s="64"/>
      <c r="E3" s="64"/>
      <c r="F3" s="64"/>
      <c r="G3" s="64"/>
      <c r="H3" s="64"/>
      <c r="I3" s="64"/>
      <c r="J3" s="64"/>
      <c r="K3" s="64"/>
      <c r="L3" s="64"/>
      <c r="M3" s="64"/>
      <c r="N3" s="64"/>
      <c r="O3" s="64"/>
      <c r="P3" s="64"/>
      <c r="Q3" s="64"/>
      <c r="R3" s="64"/>
      <c r="S3" s="408" t="s">
        <v>656</v>
      </c>
      <c r="T3" s="408"/>
      <c r="U3" s="62"/>
    </row>
    <row r="4" spans="1:27" s="6" customFormat="1" ht="34.5" customHeight="1" x14ac:dyDescent="0.2">
      <c r="A4" s="35"/>
      <c r="B4" s="35"/>
      <c r="C4" s="409" t="s">
        <v>23</v>
      </c>
      <c r="D4" s="410"/>
      <c r="E4" s="410"/>
      <c r="F4" s="410"/>
      <c r="G4" s="410"/>
      <c r="H4" s="65" t="s">
        <v>45</v>
      </c>
      <c r="I4" s="65" t="s">
        <v>44</v>
      </c>
      <c r="J4" s="65" t="s">
        <v>43</v>
      </c>
      <c r="K4" s="65" t="s">
        <v>42</v>
      </c>
      <c r="L4" s="65" t="s">
        <v>41</v>
      </c>
      <c r="M4" s="65" t="s">
        <v>40</v>
      </c>
      <c r="N4" s="65" t="s">
        <v>39</v>
      </c>
      <c r="O4" s="65" t="s">
        <v>38</v>
      </c>
      <c r="P4" s="65" t="s">
        <v>37</v>
      </c>
      <c r="Q4" s="65" t="s">
        <v>36</v>
      </c>
      <c r="R4" s="65" t="s">
        <v>35</v>
      </c>
      <c r="S4" s="65" t="s">
        <v>34</v>
      </c>
      <c r="T4" s="66" t="s">
        <v>33</v>
      </c>
      <c r="U4" s="67"/>
    </row>
    <row r="5" spans="1:27" s="23" customFormat="1" ht="51.75" customHeight="1" x14ac:dyDescent="0.2">
      <c r="A5" s="68"/>
      <c r="B5" s="68"/>
      <c r="C5" s="411" t="s">
        <v>20</v>
      </c>
      <c r="D5" s="386" t="s">
        <v>322</v>
      </c>
      <c r="E5" s="412"/>
      <c r="F5" s="69" t="s">
        <v>0</v>
      </c>
      <c r="G5" s="69" t="s">
        <v>31</v>
      </c>
      <c r="H5" s="70">
        <v>1</v>
      </c>
      <c r="I5" s="70">
        <v>1</v>
      </c>
      <c r="J5" s="70">
        <v>1</v>
      </c>
      <c r="K5" s="70">
        <v>1</v>
      </c>
      <c r="L5" s="70">
        <v>1</v>
      </c>
      <c r="M5" s="70">
        <v>1</v>
      </c>
      <c r="N5" s="70">
        <v>1</v>
      </c>
      <c r="O5" s="70">
        <v>1</v>
      </c>
      <c r="P5" s="70">
        <v>1</v>
      </c>
      <c r="Q5" s="70">
        <v>1</v>
      </c>
      <c r="R5" s="70">
        <v>1</v>
      </c>
      <c r="S5" s="70">
        <v>1</v>
      </c>
      <c r="T5" s="71">
        <v>12</v>
      </c>
      <c r="U5" s="72"/>
      <c r="W5" s="123"/>
    </row>
    <row r="6" spans="1:27" s="30" customFormat="1" ht="50.25" customHeight="1" x14ac:dyDescent="0.2">
      <c r="C6" s="411"/>
      <c r="D6" s="413"/>
      <c r="E6" s="414"/>
      <c r="F6" s="258" t="s">
        <v>1</v>
      </c>
      <c r="G6" s="258" t="s">
        <v>31</v>
      </c>
      <c r="H6" s="70">
        <v>0</v>
      </c>
      <c r="I6" s="70">
        <v>0</v>
      </c>
      <c r="J6" s="70">
        <v>0</v>
      </c>
      <c r="K6" s="70">
        <v>0</v>
      </c>
      <c r="L6" s="70">
        <v>0</v>
      </c>
      <c r="M6" s="70">
        <v>0</v>
      </c>
      <c r="N6" s="70">
        <v>0</v>
      </c>
      <c r="O6" s="70">
        <v>0</v>
      </c>
      <c r="P6" s="70">
        <v>0</v>
      </c>
      <c r="Q6" s="70">
        <v>0</v>
      </c>
      <c r="R6" s="70">
        <v>0</v>
      </c>
      <c r="S6" s="70">
        <v>0</v>
      </c>
      <c r="T6" s="70">
        <v>0</v>
      </c>
      <c r="U6" s="37"/>
      <c r="Y6" s="30">
        <f>194/24</f>
        <v>8</v>
      </c>
    </row>
    <row r="7" spans="1:27" ht="54" customHeight="1" x14ac:dyDescent="0.2">
      <c r="A7" s="30"/>
      <c r="B7" s="30"/>
      <c r="C7" s="411"/>
      <c r="D7" s="415"/>
      <c r="E7" s="416"/>
      <c r="F7" s="258" t="s">
        <v>16</v>
      </c>
      <c r="G7" s="258" t="s">
        <v>31</v>
      </c>
      <c r="H7" s="70">
        <f>H5+H6</f>
        <v>1</v>
      </c>
      <c r="I7" s="70">
        <f t="shared" ref="I7:S7" si="0">I5+I6</f>
        <v>1</v>
      </c>
      <c r="J7" s="70">
        <f t="shared" si="0"/>
        <v>1</v>
      </c>
      <c r="K7" s="70">
        <f t="shared" si="0"/>
        <v>1</v>
      </c>
      <c r="L7" s="70">
        <f t="shared" si="0"/>
        <v>1</v>
      </c>
      <c r="M7" s="70">
        <f t="shared" si="0"/>
        <v>1</v>
      </c>
      <c r="N7" s="70">
        <f t="shared" si="0"/>
        <v>1</v>
      </c>
      <c r="O7" s="70">
        <f t="shared" si="0"/>
        <v>1</v>
      </c>
      <c r="P7" s="70">
        <f t="shared" si="0"/>
        <v>1</v>
      </c>
      <c r="Q7" s="70">
        <f t="shared" si="0"/>
        <v>1</v>
      </c>
      <c r="R7" s="70">
        <f t="shared" si="0"/>
        <v>1</v>
      </c>
      <c r="S7" s="70">
        <f t="shared" si="0"/>
        <v>1</v>
      </c>
      <c r="T7" s="71">
        <f>SUM(T5:T6)</f>
        <v>12</v>
      </c>
      <c r="U7" s="37"/>
    </row>
    <row r="8" spans="1:27" ht="46.5" customHeight="1" x14ac:dyDescent="0.2">
      <c r="A8" s="30"/>
      <c r="B8" s="30"/>
      <c r="C8" s="411"/>
      <c r="D8" s="423" t="s">
        <v>32</v>
      </c>
      <c r="E8" s="417" t="s">
        <v>353</v>
      </c>
      <c r="F8" s="418"/>
      <c r="G8" s="258" t="s">
        <v>31</v>
      </c>
      <c r="H8" s="70">
        <v>63690</v>
      </c>
      <c r="I8" s="70">
        <v>60371</v>
      </c>
      <c r="J8" s="70">
        <v>70511</v>
      </c>
      <c r="K8" s="70">
        <v>64382</v>
      </c>
      <c r="L8" s="70">
        <v>65896</v>
      </c>
      <c r="M8" s="70">
        <v>69161</v>
      </c>
      <c r="N8" s="70">
        <v>76575</v>
      </c>
      <c r="O8" s="70">
        <v>77082</v>
      </c>
      <c r="P8" s="70">
        <v>75402</v>
      </c>
      <c r="Q8" s="70">
        <v>72650</v>
      </c>
      <c r="R8" s="70">
        <v>67604</v>
      </c>
      <c r="S8" s="70">
        <v>66870</v>
      </c>
      <c r="T8" s="71">
        <v>830192</v>
      </c>
      <c r="U8" s="37"/>
      <c r="AA8" s="106"/>
    </row>
    <row r="9" spans="1:27" ht="46.5" customHeight="1" x14ac:dyDescent="0.2">
      <c r="A9" s="30"/>
      <c r="B9" s="30"/>
      <c r="C9" s="411"/>
      <c r="D9" s="424"/>
      <c r="E9" s="419"/>
      <c r="F9" s="420"/>
      <c r="G9" s="258" t="s">
        <v>29</v>
      </c>
      <c r="H9" s="70">
        <v>0</v>
      </c>
      <c r="I9" s="70">
        <v>0</v>
      </c>
      <c r="J9" s="70">
        <v>0</v>
      </c>
      <c r="K9" s="70">
        <v>0</v>
      </c>
      <c r="L9" s="70">
        <v>0</v>
      </c>
      <c r="M9" s="70">
        <v>0</v>
      </c>
      <c r="N9" s="70">
        <v>0</v>
      </c>
      <c r="O9" s="70">
        <v>0</v>
      </c>
      <c r="P9" s="70">
        <v>0</v>
      </c>
      <c r="Q9" s="70">
        <v>0</v>
      </c>
      <c r="R9" s="70">
        <v>0</v>
      </c>
      <c r="S9" s="70">
        <v>0</v>
      </c>
      <c r="T9" s="71">
        <v>0</v>
      </c>
      <c r="U9" s="37"/>
    </row>
    <row r="10" spans="1:27" ht="46.5" customHeight="1" x14ac:dyDescent="0.2">
      <c r="A10" s="30"/>
      <c r="B10" s="30"/>
      <c r="C10" s="411"/>
      <c r="D10" s="424"/>
      <c r="E10" s="419"/>
      <c r="F10" s="420"/>
      <c r="G10" s="258" t="s">
        <v>28</v>
      </c>
      <c r="H10" s="70">
        <v>155877</v>
      </c>
      <c r="I10" s="70">
        <v>148510</v>
      </c>
      <c r="J10" s="70">
        <v>165478</v>
      </c>
      <c r="K10" s="70">
        <v>171487</v>
      </c>
      <c r="L10" s="70">
        <v>183735</v>
      </c>
      <c r="M10" s="70">
        <v>189857</v>
      </c>
      <c r="N10" s="70">
        <v>195809</v>
      </c>
      <c r="O10" s="70">
        <v>181711</v>
      </c>
      <c r="P10" s="70">
        <v>167142</v>
      </c>
      <c r="Q10" s="70">
        <v>156387</v>
      </c>
      <c r="R10" s="70">
        <v>148521</v>
      </c>
      <c r="S10" s="70">
        <v>154720</v>
      </c>
      <c r="T10" s="71">
        <v>2019233</v>
      </c>
      <c r="U10" s="37"/>
    </row>
    <row r="11" spans="1:27" ht="46.5" customHeight="1" x14ac:dyDescent="0.2">
      <c r="A11" s="30"/>
      <c r="B11" s="30"/>
      <c r="C11" s="411"/>
      <c r="D11" s="424"/>
      <c r="E11" s="421"/>
      <c r="F11" s="422"/>
      <c r="G11" s="258" t="s">
        <v>27</v>
      </c>
      <c r="H11" s="70">
        <v>219566</v>
      </c>
      <c r="I11" s="70">
        <v>208881</v>
      </c>
      <c r="J11" s="70">
        <v>235988</v>
      </c>
      <c r="K11" s="70">
        <v>235869</v>
      </c>
      <c r="L11" s="70">
        <v>249631</v>
      </c>
      <c r="M11" s="70">
        <v>259018</v>
      </c>
      <c r="N11" s="70">
        <v>272384</v>
      </c>
      <c r="O11" s="70">
        <v>258793</v>
      </c>
      <c r="P11" s="70">
        <v>242544</v>
      </c>
      <c r="Q11" s="70">
        <v>229037</v>
      </c>
      <c r="R11" s="70">
        <v>216126</v>
      </c>
      <c r="S11" s="70">
        <v>221589</v>
      </c>
      <c r="T11" s="71">
        <v>2849425</v>
      </c>
      <c r="U11" s="124"/>
    </row>
    <row r="12" spans="1:27" s="30" customFormat="1" ht="46.5" customHeight="1" x14ac:dyDescent="0.2">
      <c r="C12" s="411"/>
      <c r="D12" s="424"/>
      <c r="E12" s="417" t="s">
        <v>354</v>
      </c>
      <c r="F12" s="418"/>
      <c r="G12" s="258" t="s">
        <v>31</v>
      </c>
      <c r="H12" s="70">
        <v>17286</v>
      </c>
      <c r="I12" s="70">
        <v>18758</v>
      </c>
      <c r="J12" s="70">
        <v>19080</v>
      </c>
      <c r="K12" s="70">
        <v>19516</v>
      </c>
      <c r="L12" s="236">
        <v>19541</v>
      </c>
      <c r="M12" s="70">
        <v>22559</v>
      </c>
      <c r="N12" s="70">
        <v>24150</v>
      </c>
      <c r="O12" s="70">
        <v>21835</v>
      </c>
      <c r="P12" s="70">
        <v>20838</v>
      </c>
      <c r="Q12" s="70">
        <v>21669</v>
      </c>
      <c r="R12" s="70">
        <v>22509</v>
      </c>
      <c r="S12" s="70">
        <v>20212</v>
      </c>
      <c r="T12" s="71">
        <v>247953</v>
      </c>
      <c r="U12" s="37"/>
    </row>
    <row r="13" spans="1:27" s="30" customFormat="1" ht="46.5" customHeight="1" x14ac:dyDescent="0.2">
      <c r="C13" s="411"/>
      <c r="D13" s="424"/>
      <c r="E13" s="419"/>
      <c r="F13" s="420"/>
      <c r="G13" s="258" t="s">
        <v>30</v>
      </c>
      <c r="H13" s="70">
        <v>2073276</v>
      </c>
      <c r="I13" s="70">
        <v>1896748</v>
      </c>
      <c r="J13" s="70">
        <v>2056406</v>
      </c>
      <c r="K13" s="70">
        <v>1972082</v>
      </c>
      <c r="L13" s="70">
        <v>2078530</v>
      </c>
      <c r="M13" s="70">
        <v>1997730</v>
      </c>
      <c r="N13" s="70">
        <v>1082115</v>
      </c>
      <c r="O13" s="70">
        <v>1104268</v>
      </c>
      <c r="P13" s="70">
        <v>1056285</v>
      </c>
      <c r="Q13" s="70">
        <v>1058616</v>
      </c>
      <c r="R13" s="70">
        <v>1040219</v>
      </c>
      <c r="S13" s="237">
        <v>1088013</v>
      </c>
      <c r="T13" s="71">
        <v>18504288</v>
      </c>
      <c r="U13" s="37"/>
    </row>
    <row r="14" spans="1:27" s="30" customFormat="1" ht="46.5" customHeight="1" x14ac:dyDescent="0.2">
      <c r="C14" s="411"/>
      <c r="D14" s="424"/>
      <c r="E14" s="419"/>
      <c r="F14" s="420"/>
      <c r="G14" s="258" t="s">
        <v>29</v>
      </c>
      <c r="H14" s="70">
        <v>0</v>
      </c>
      <c r="I14" s="70">
        <v>0</v>
      </c>
      <c r="J14" s="70">
        <v>0</v>
      </c>
      <c r="K14" s="70">
        <v>0</v>
      </c>
      <c r="L14" s="70">
        <v>0</v>
      </c>
      <c r="M14" s="70">
        <v>0</v>
      </c>
      <c r="N14" s="70">
        <v>0</v>
      </c>
      <c r="O14" s="70">
        <v>0</v>
      </c>
      <c r="P14" s="70">
        <v>0</v>
      </c>
      <c r="Q14" s="70">
        <v>0</v>
      </c>
      <c r="R14" s="70">
        <v>0</v>
      </c>
      <c r="S14" s="70">
        <v>0</v>
      </c>
      <c r="T14" s="71">
        <f t="shared" ref="T14" si="1">SUM(H14:S14)</f>
        <v>0</v>
      </c>
      <c r="U14" s="37"/>
    </row>
    <row r="15" spans="1:27" s="30" customFormat="1" ht="46.5" customHeight="1" x14ac:dyDescent="0.2">
      <c r="C15" s="411"/>
      <c r="D15" s="424"/>
      <c r="E15" s="419"/>
      <c r="F15" s="420"/>
      <c r="G15" s="258" t="s">
        <v>28</v>
      </c>
      <c r="H15" s="70">
        <v>196671</v>
      </c>
      <c r="I15" s="70">
        <v>168708</v>
      </c>
      <c r="J15" s="70">
        <v>216198</v>
      </c>
      <c r="K15" s="70">
        <v>195633</v>
      </c>
      <c r="L15" s="70">
        <v>191831</v>
      </c>
      <c r="M15" s="70">
        <v>222998</v>
      </c>
      <c r="N15" s="70">
        <v>228956</v>
      </c>
      <c r="O15" s="70">
        <v>213753</v>
      </c>
      <c r="P15" s="70">
        <v>232294</v>
      </c>
      <c r="Q15" s="70">
        <v>208989</v>
      </c>
      <c r="R15" s="70">
        <v>178551</v>
      </c>
      <c r="S15" s="70">
        <v>208383</v>
      </c>
      <c r="T15" s="71">
        <v>2462964</v>
      </c>
      <c r="U15" s="37"/>
      <c r="X15" s="35"/>
    </row>
    <row r="16" spans="1:27" ht="46.5" customHeight="1" x14ac:dyDescent="0.2">
      <c r="A16" s="30"/>
      <c r="B16" s="30"/>
      <c r="C16" s="411"/>
      <c r="D16" s="425"/>
      <c r="E16" s="421"/>
      <c r="F16" s="422"/>
      <c r="G16" s="258" t="s">
        <v>27</v>
      </c>
      <c r="H16" s="70">
        <f>SUM(H12:H15)</f>
        <v>2287233</v>
      </c>
      <c r="I16" s="70">
        <f>SUM(I12:I15)</f>
        <v>2084214</v>
      </c>
      <c r="J16" s="70">
        <f t="shared" ref="J16:S16" si="2">SUM(J12:J15)</f>
        <v>2291684</v>
      </c>
      <c r="K16" s="70">
        <f t="shared" si="2"/>
        <v>2187231</v>
      </c>
      <c r="L16" s="70">
        <f t="shared" si="2"/>
        <v>2289902</v>
      </c>
      <c r="M16" s="70">
        <f t="shared" si="2"/>
        <v>2243287</v>
      </c>
      <c r="N16" s="70">
        <f t="shared" si="2"/>
        <v>1335221</v>
      </c>
      <c r="O16" s="70">
        <f t="shared" si="2"/>
        <v>1339856</v>
      </c>
      <c r="P16" s="70">
        <f t="shared" si="2"/>
        <v>1309417</v>
      </c>
      <c r="Q16" s="70">
        <f t="shared" si="2"/>
        <v>1289274</v>
      </c>
      <c r="R16" s="70">
        <f t="shared" si="2"/>
        <v>1241279</v>
      </c>
      <c r="S16" s="70">
        <f t="shared" si="2"/>
        <v>1316608</v>
      </c>
      <c r="T16" s="71">
        <f>T12+T13+T14+T15</f>
        <v>21215205</v>
      </c>
      <c r="U16" s="37"/>
    </row>
    <row r="17" spans="1:21" ht="46.5" customHeight="1" x14ac:dyDescent="0.2">
      <c r="A17" s="30"/>
      <c r="B17" s="30"/>
      <c r="C17" s="411"/>
      <c r="D17" s="396" t="s">
        <v>16</v>
      </c>
      <c r="E17" s="397"/>
      <c r="F17" s="398"/>
      <c r="G17" s="258" t="s">
        <v>31</v>
      </c>
      <c r="H17" s="70">
        <f>H7+H8+H12</f>
        <v>80977</v>
      </c>
      <c r="I17" s="70">
        <f t="shared" ref="I17:S17" si="3">I7+I8+I12</f>
        <v>79130</v>
      </c>
      <c r="J17" s="70">
        <f t="shared" si="3"/>
        <v>89592</v>
      </c>
      <c r="K17" s="70">
        <f t="shared" si="3"/>
        <v>83899</v>
      </c>
      <c r="L17" s="70">
        <f t="shared" si="3"/>
        <v>85438</v>
      </c>
      <c r="M17" s="70">
        <f t="shared" si="3"/>
        <v>91721</v>
      </c>
      <c r="N17" s="70">
        <f t="shared" si="3"/>
        <v>100726</v>
      </c>
      <c r="O17" s="70">
        <f t="shared" si="3"/>
        <v>98918</v>
      </c>
      <c r="P17" s="70">
        <f t="shared" si="3"/>
        <v>96241</v>
      </c>
      <c r="Q17" s="70">
        <f t="shared" si="3"/>
        <v>94320</v>
      </c>
      <c r="R17" s="70">
        <f t="shared" si="3"/>
        <v>90114</v>
      </c>
      <c r="S17" s="70">
        <f t="shared" si="3"/>
        <v>87083</v>
      </c>
      <c r="T17" s="71">
        <f>T7+T8+T12</f>
        <v>1078157</v>
      </c>
      <c r="U17" s="37"/>
    </row>
    <row r="18" spans="1:21" ht="46.5" customHeight="1" x14ac:dyDescent="0.2">
      <c r="A18" s="30"/>
      <c r="B18" s="30"/>
      <c r="C18" s="411"/>
      <c r="D18" s="396"/>
      <c r="E18" s="397"/>
      <c r="F18" s="398"/>
      <c r="G18" s="258" t="s">
        <v>30</v>
      </c>
      <c r="H18" s="70">
        <f>H13</f>
        <v>2073276</v>
      </c>
      <c r="I18" s="70">
        <f t="shared" ref="I18:T18" si="4">I13</f>
        <v>1896748</v>
      </c>
      <c r="J18" s="70">
        <f t="shared" si="4"/>
        <v>2056406</v>
      </c>
      <c r="K18" s="70">
        <f>K13</f>
        <v>1972082</v>
      </c>
      <c r="L18" s="70">
        <f t="shared" si="4"/>
        <v>2078530</v>
      </c>
      <c r="M18" s="70">
        <f t="shared" si="4"/>
        <v>1997730</v>
      </c>
      <c r="N18" s="70">
        <f t="shared" si="4"/>
        <v>1082115</v>
      </c>
      <c r="O18" s="70">
        <f t="shared" si="4"/>
        <v>1104268</v>
      </c>
      <c r="P18" s="70">
        <f t="shared" si="4"/>
        <v>1056285</v>
      </c>
      <c r="Q18" s="70">
        <f t="shared" si="4"/>
        <v>1058616</v>
      </c>
      <c r="R18" s="70">
        <f t="shared" si="4"/>
        <v>1040219</v>
      </c>
      <c r="S18" s="70">
        <f t="shared" si="4"/>
        <v>1088013</v>
      </c>
      <c r="T18" s="71">
        <f t="shared" si="4"/>
        <v>18504288</v>
      </c>
      <c r="U18" s="37"/>
    </row>
    <row r="19" spans="1:21" ht="46.5" customHeight="1" x14ac:dyDescent="0.2">
      <c r="A19" s="30"/>
      <c r="B19" s="30"/>
      <c r="C19" s="411"/>
      <c r="D19" s="396"/>
      <c r="E19" s="397"/>
      <c r="F19" s="398"/>
      <c r="G19" s="258" t="s">
        <v>29</v>
      </c>
      <c r="H19" s="70">
        <f>H9+H14</f>
        <v>0</v>
      </c>
      <c r="I19" s="70">
        <f t="shared" ref="I19:S19" si="5">I9+I14</f>
        <v>0</v>
      </c>
      <c r="J19" s="70">
        <f t="shared" si="5"/>
        <v>0</v>
      </c>
      <c r="K19" s="70">
        <f t="shared" si="5"/>
        <v>0</v>
      </c>
      <c r="L19" s="70">
        <f t="shared" si="5"/>
        <v>0</v>
      </c>
      <c r="M19" s="70">
        <f t="shared" si="5"/>
        <v>0</v>
      </c>
      <c r="N19" s="70">
        <f t="shared" si="5"/>
        <v>0</v>
      </c>
      <c r="O19" s="70">
        <f t="shared" si="5"/>
        <v>0</v>
      </c>
      <c r="P19" s="70">
        <f t="shared" si="5"/>
        <v>0</v>
      </c>
      <c r="Q19" s="70">
        <f t="shared" si="5"/>
        <v>0</v>
      </c>
      <c r="R19" s="70">
        <f t="shared" si="5"/>
        <v>0</v>
      </c>
      <c r="S19" s="70">
        <f t="shared" si="5"/>
        <v>0</v>
      </c>
      <c r="T19" s="71">
        <f>T9+T14</f>
        <v>0</v>
      </c>
      <c r="U19" s="37"/>
    </row>
    <row r="20" spans="1:21" ht="46.5" customHeight="1" x14ac:dyDescent="0.2">
      <c r="A20" s="30"/>
      <c r="B20" s="30"/>
      <c r="C20" s="411"/>
      <c r="D20" s="396"/>
      <c r="E20" s="397"/>
      <c r="F20" s="398"/>
      <c r="G20" s="258" t="s">
        <v>28</v>
      </c>
      <c r="H20" s="70">
        <f>H10+H15</f>
        <v>352548</v>
      </c>
      <c r="I20" s="70">
        <f t="shared" ref="I20:S20" si="6">I10+I15</f>
        <v>317218</v>
      </c>
      <c r="J20" s="70">
        <f t="shared" si="6"/>
        <v>381676</v>
      </c>
      <c r="K20" s="70">
        <f t="shared" si="6"/>
        <v>367120</v>
      </c>
      <c r="L20" s="70">
        <f t="shared" si="6"/>
        <v>375566</v>
      </c>
      <c r="M20" s="70">
        <f t="shared" si="6"/>
        <v>412855</v>
      </c>
      <c r="N20" s="70">
        <f t="shared" si="6"/>
        <v>424765</v>
      </c>
      <c r="O20" s="70">
        <f t="shared" si="6"/>
        <v>395464</v>
      </c>
      <c r="P20" s="70">
        <f t="shared" si="6"/>
        <v>399436</v>
      </c>
      <c r="Q20" s="70">
        <f t="shared" si="6"/>
        <v>365376</v>
      </c>
      <c r="R20" s="70">
        <f t="shared" si="6"/>
        <v>327072</v>
      </c>
      <c r="S20" s="70">
        <f t="shared" si="6"/>
        <v>363103</v>
      </c>
      <c r="T20" s="71">
        <f>T10+T15</f>
        <v>4482197</v>
      </c>
      <c r="U20" s="37"/>
    </row>
    <row r="21" spans="1:21" ht="46.5" customHeight="1" x14ac:dyDescent="0.2">
      <c r="A21" s="30"/>
      <c r="B21" s="30"/>
      <c r="C21" s="411"/>
      <c r="D21" s="399"/>
      <c r="E21" s="400"/>
      <c r="F21" s="401"/>
      <c r="G21" s="258" t="s">
        <v>27</v>
      </c>
      <c r="H21" s="70">
        <f>H17+H18+H19+H20</f>
        <v>2506801</v>
      </c>
      <c r="I21" s="70">
        <f t="shared" ref="I21:T21" si="7">I17+I18+I19+I20</f>
        <v>2293096</v>
      </c>
      <c r="J21" s="70">
        <f t="shared" si="7"/>
        <v>2527674</v>
      </c>
      <c r="K21" s="70">
        <f t="shared" si="7"/>
        <v>2423101</v>
      </c>
      <c r="L21" s="70">
        <f t="shared" si="7"/>
        <v>2539534</v>
      </c>
      <c r="M21" s="70">
        <f t="shared" si="7"/>
        <v>2502306</v>
      </c>
      <c r="N21" s="70">
        <f t="shared" si="7"/>
        <v>1607606</v>
      </c>
      <c r="O21" s="70">
        <f t="shared" si="7"/>
        <v>1598650</v>
      </c>
      <c r="P21" s="70">
        <f t="shared" si="7"/>
        <v>1551962</v>
      </c>
      <c r="Q21" s="70">
        <f t="shared" si="7"/>
        <v>1518312</v>
      </c>
      <c r="R21" s="70">
        <f t="shared" si="7"/>
        <v>1457405</v>
      </c>
      <c r="S21" s="70">
        <f t="shared" si="7"/>
        <v>1538199</v>
      </c>
      <c r="T21" s="71">
        <f t="shared" si="7"/>
        <v>24064642</v>
      </c>
      <c r="U21" s="37"/>
    </row>
    <row r="22" spans="1:21" ht="46.5" customHeight="1" x14ac:dyDescent="0.2">
      <c r="A22" s="30"/>
      <c r="B22" s="30"/>
      <c r="C22" s="375" t="s">
        <v>21</v>
      </c>
      <c r="D22" s="379" t="s">
        <v>18</v>
      </c>
      <c r="E22" s="380"/>
      <c r="F22" s="385" t="s">
        <v>3</v>
      </c>
      <c r="G22" s="258" t="s">
        <v>31</v>
      </c>
      <c r="H22" s="70">
        <v>135684</v>
      </c>
      <c r="I22" s="70">
        <v>136131</v>
      </c>
      <c r="J22" s="70">
        <v>137532</v>
      </c>
      <c r="K22" s="70">
        <v>136045</v>
      </c>
      <c r="L22" s="70">
        <v>142471</v>
      </c>
      <c r="M22" s="70">
        <v>139122</v>
      </c>
      <c r="N22" s="70">
        <v>146637</v>
      </c>
      <c r="O22" s="70">
        <v>143161</v>
      </c>
      <c r="P22" s="70">
        <v>147825</v>
      </c>
      <c r="Q22" s="70">
        <v>147319</v>
      </c>
      <c r="R22" s="70">
        <v>142511</v>
      </c>
      <c r="S22" s="70">
        <v>131726</v>
      </c>
      <c r="T22" s="71">
        <v>1686164</v>
      </c>
      <c r="U22" s="37"/>
    </row>
    <row r="23" spans="1:21" ht="46.5" customHeight="1" x14ac:dyDescent="0.2">
      <c r="A23" s="30"/>
      <c r="B23" s="30"/>
      <c r="C23" s="376"/>
      <c r="D23" s="381"/>
      <c r="E23" s="382"/>
      <c r="F23" s="385"/>
      <c r="G23" s="258" t="s">
        <v>29</v>
      </c>
      <c r="H23" s="70">
        <v>1224</v>
      </c>
      <c r="I23" s="70">
        <v>1046</v>
      </c>
      <c r="J23" s="70">
        <v>1314</v>
      </c>
      <c r="K23" s="70">
        <v>1134</v>
      </c>
      <c r="L23" s="70">
        <v>1863</v>
      </c>
      <c r="M23" s="70">
        <v>2322</v>
      </c>
      <c r="N23" s="70">
        <v>2727</v>
      </c>
      <c r="O23" s="70">
        <v>2929</v>
      </c>
      <c r="P23" s="70">
        <v>1334</v>
      </c>
      <c r="Q23" s="70">
        <v>1515</v>
      </c>
      <c r="R23" s="70">
        <v>1343</v>
      </c>
      <c r="S23" s="70">
        <v>747</v>
      </c>
      <c r="T23" s="71">
        <v>19498</v>
      </c>
      <c r="U23" s="37"/>
    </row>
    <row r="24" spans="1:21" ht="46.5" customHeight="1" x14ac:dyDescent="0.2">
      <c r="A24" s="30"/>
      <c r="B24" s="30"/>
      <c r="C24" s="376"/>
      <c r="D24" s="381"/>
      <c r="E24" s="382"/>
      <c r="F24" s="385"/>
      <c r="G24" s="258" t="s">
        <v>28</v>
      </c>
      <c r="H24" s="70">
        <v>61298</v>
      </c>
      <c r="I24" s="70">
        <v>57355</v>
      </c>
      <c r="J24" s="70">
        <v>61386</v>
      </c>
      <c r="K24" s="70">
        <v>68624</v>
      </c>
      <c r="L24" s="70">
        <v>76301</v>
      </c>
      <c r="M24" s="70">
        <v>78131</v>
      </c>
      <c r="N24" s="70">
        <v>110303</v>
      </c>
      <c r="O24" s="70">
        <v>91237</v>
      </c>
      <c r="P24" s="70">
        <v>75625</v>
      </c>
      <c r="Q24" s="70">
        <v>70491</v>
      </c>
      <c r="R24" s="70">
        <v>57091</v>
      </c>
      <c r="S24" s="70">
        <v>61844</v>
      </c>
      <c r="T24" s="71">
        <v>869684</v>
      </c>
      <c r="U24" s="37"/>
    </row>
    <row r="25" spans="1:21" ht="46.5" customHeight="1" x14ac:dyDescent="0.2">
      <c r="A25" s="30"/>
      <c r="B25" s="30"/>
      <c r="C25" s="376"/>
      <c r="D25" s="381"/>
      <c r="E25" s="382"/>
      <c r="F25" s="385"/>
      <c r="G25" s="258" t="s">
        <v>27</v>
      </c>
      <c r="H25" s="70">
        <v>198206</v>
      </c>
      <c r="I25" s="70">
        <v>194532</v>
      </c>
      <c r="J25" s="70">
        <v>200232</v>
      </c>
      <c r="K25" s="70">
        <v>205803</v>
      </c>
      <c r="L25" s="70">
        <v>220636</v>
      </c>
      <c r="M25" s="70">
        <v>219575</v>
      </c>
      <c r="N25" s="70">
        <v>259666</v>
      </c>
      <c r="O25" s="70">
        <v>237327</v>
      </c>
      <c r="P25" s="70">
        <v>224784</v>
      </c>
      <c r="Q25" s="70">
        <v>219325</v>
      </c>
      <c r="R25" s="70">
        <v>200944</v>
      </c>
      <c r="S25" s="70">
        <v>194317</v>
      </c>
      <c r="T25" s="71">
        <v>2575346</v>
      </c>
      <c r="U25" s="37"/>
    </row>
    <row r="26" spans="1:21" ht="46.5" customHeight="1" x14ac:dyDescent="0.2">
      <c r="A26" s="30"/>
      <c r="B26" s="30"/>
      <c r="C26" s="376"/>
      <c r="D26" s="381"/>
      <c r="E26" s="382"/>
      <c r="F26" s="385" t="s">
        <v>4</v>
      </c>
      <c r="G26" s="258" t="s">
        <v>31</v>
      </c>
      <c r="H26" s="238">
        <v>228539</v>
      </c>
      <c r="I26" s="238">
        <v>221727</v>
      </c>
      <c r="J26" s="238">
        <v>253988</v>
      </c>
      <c r="K26" s="238">
        <v>248786</v>
      </c>
      <c r="L26" s="238">
        <v>230981</v>
      </c>
      <c r="M26" s="238">
        <v>245854</v>
      </c>
      <c r="N26" s="238">
        <v>254950</v>
      </c>
      <c r="O26" s="238">
        <v>269873</v>
      </c>
      <c r="P26" s="238">
        <v>272285</v>
      </c>
      <c r="Q26" s="238">
        <v>250168</v>
      </c>
      <c r="R26" s="238">
        <v>230172</v>
      </c>
      <c r="S26" s="238">
        <v>215360</v>
      </c>
      <c r="T26" s="239">
        <v>2922683</v>
      </c>
      <c r="U26" s="37"/>
    </row>
    <row r="27" spans="1:21" ht="46.5" customHeight="1" x14ac:dyDescent="0.2">
      <c r="A27" s="30"/>
      <c r="B27" s="30"/>
      <c r="C27" s="376"/>
      <c r="D27" s="381"/>
      <c r="E27" s="382"/>
      <c r="F27" s="385"/>
      <c r="G27" s="258" t="s">
        <v>29</v>
      </c>
      <c r="H27" s="70">
        <v>0</v>
      </c>
      <c r="I27" s="70">
        <v>0</v>
      </c>
      <c r="J27" s="70">
        <v>0</v>
      </c>
      <c r="K27" s="70">
        <v>7675</v>
      </c>
      <c r="L27" s="70">
        <v>30948</v>
      </c>
      <c r="M27" s="70">
        <v>136512</v>
      </c>
      <c r="N27" s="70">
        <v>86642</v>
      </c>
      <c r="O27" s="70">
        <v>90711</v>
      </c>
      <c r="P27" s="70">
        <v>26774</v>
      </c>
      <c r="Q27" s="70">
        <v>0</v>
      </c>
      <c r="R27" s="70">
        <v>0</v>
      </c>
      <c r="S27" s="70">
        <v>0</v>
      </c>
      <c r="T27" s="239">
        <v>379262</v>
      </c>
      <c r="U27" s="37"/>
    </row>
    <row r="28" spans="1:21" ht="46.5" customHeight="1" x14ac:dyDescent="0.2">
      <c r="A28" s="30"/>
      <c r="B28" s="30"/>
      <c r="C28" s="376"/>
      <c r="D28" s="381"/>
      <c r="E28" s="382"/>
      <c r="F28" s="385"/>
      <c r="G28" s="258" t="s">
        <v>28</v>
      </c>
      <c r="H28" s="70">
        <v>33213</v>
      </c>
      <c r="I28" s="70">
        <v>31564</v>
      </c>
      <c r="J28" s="70">
        <v>31632</v>
      </c>
      <c r="K28" s="70">
        <v>32964</v>
      </c>
      <c r="L28" s="70">
        <v>30108</v>
      </c>
      <c r="M28" s="70">
        <v>31659</v>
      </c>
      <c r="N28" s="70">
        <v>47454</v>
      </c>
      <c r="O28" s="70">
        <v>46040</v>
      </c>
      <c r="P28" s="70">
        <v>46197</v>
      </c>
      <c r="Q28" s="70">
        <v>46057</v>
      </c>
      <c r="R28" s="70">
        <v>39847</v>
      </c>
      <c r="S28" s="70">
        <v>52486</v>
      </c>
      <c r="T28" s="239">
        <v>469221</v>
      </c>
      <c r="U28" s="37"/>
    </row>
    <row r="29" spans="1:21" ht="46.5" customHeight="1" x14ac:dyDescent="0.2">
      <c r="A29" s="30"/>
      <c r="B29" s="30"/>
      <c r="C29" s="376"/>
      <c r="D29" s="381"/>
      <c r="E29" s="382"/>
      <c r="F29" s="385"/>
      <c r="G29" s="258" t="s">
        <v>27</v>
      </c>
      <c r="H29" s="70">
        <v>261753</v>
      </c>
      <c r="I29" s="70">
        <v>253291</v>
      </c>
      <c r="J29" s="70">
        <v>285620</v>
      </c>
      <c r="K29" s="70">
        <v>289425</v>
      </c>
      <c r="L29" s="70">
        <v>292038</v>
      </c>
      <c r="M29" s="70">
        <v>414024</v>
      </c>
      <c r="N29" s="70">
        <v>389046</v>
      </c>
      <c r="O29" s="70">
        <v>406624</v>
      </c>
      <c r="P29" s="70">
        <v>345257</v>
      </c>
      <c r="Q29" s="70">
        <v>296225</v>
      </c>
      <c r="R29" s="70">
        <v>270019</v>
      </c>
      <c r="S29" s="70">
        <v>267845</v>
      </c>
      <c r="T29" s="70">
        <v>3771166</v>
      </c>
      <c r="U29" s="37"/>
    </row>
    <row r="30" spans="1:21" ht="46.5" customHeight="1" x14ac:dyDescent="0.2">
      <c r="A30" s="30"/>
      <c r="B30" s="30"/>
      <c r="C30" s="376"/>
      <c r="D30" s="381"/>
      <c r="E30" s="382"/>
      <c r="F30" s="385" t="s">
        <v>5</v>
      </c>
      <c r="G30" s="258" t="s">
        <v>31</v>
      </c>
      <c r="H30" s="70">
        <v>48076</v>
      </c>
      <c r="I30" s="70">
        <v>46031</v>
      </c>
      <c r="J30" s="70">
        <v>51122</v>
      </c>
      <c r="K30" s="70">
        <v>49414</v>
      </c>
      <c r="L30" s="70">
        <v>49329</v>
      </c>
      <c r="M30" s="70">
        <v>60821</v>
      </c>
      <c r="N30" s="70">
        <v>65760</v>
      </c>
      <c r="O30" s="70">
        <v>58467</v>
      </c>
      <c r="P30" s="70">
        <v>58227</v>
      </c>
      <c r="Q30" s="70">
        <v>57595</v>
      </c>
      <c r="R30" s="70">
        <v>52803</v>
      </c>
      <c r="S30" s="70">
        <v>51938</v>
      </c>
      <c r="T30" s="71">
        <v>649583</v>
      </c>
      <c r="U30" s="37"/>
    </row>
    <row r="31" spans="1:21" ht="46.5" customHeight="1" x14ac:dyDescent="0.2">
      <c r="A31" s="30"/>
      <c r="B31" s="30"/>
      <c r="C31" s="376"/>
      <c r="D31" s="381"/>
      <c r="E31" s="382"/>
      <c r="F31" s="385"/>
      <c r="G31" s="258" t="s">
        <v>29</v>
      </c>
      <c r="H31" s="70">
        <v>0</v>
      </c>
      <c r="I31" s="70">
        <v>0</v>
      </c>
      <c r="J31" s="70">
        <v>0</v>
      </c>
      <c r="K31" s="70">
        <v>0</v>
      </c>
      <c r="L31" s="70">
        <v>0</v>
      </c>
      <c r="M31" s="70">
        <v>0</v>
      </c>
      <c r="N31" s="70">
        <v>0</v>
      </c>
      <c r="O31" s="70">
        <v>0</v>
      </c>
      <c r="P31" s="70">
        <v>0</v>
      </c>
      <c r="Q31" s="70">
        <v>0</v>
      </c>
      <c r="R31" s="70">
        <v>0</v>
      </c>
      <c r="S31" s="70">
        <v>0</v>
      </c>
      <c r="T31" s="71">
        <v>0</v>
      </c>
      <c r="U31" s="37"/>
    </row>
    <row r="32" spans="1:21" ht="46.5" customHeight="1" x14ac:dyDescent="0.2">
      <c r="A32" s="30"/>
      <c r="B32" s="30"/>
      <c r="C32" s="376"/>
      <c r="D32" s="381"/>
      <c r="E32" s="382"/>
      <c r="F32" s="385"/>
      <c r="G32" s="258" t="s">
        <v>28</v>
      </c>
      <c r="H32" s="70">
        <v>15036</v>
      </c>
      <c r="I32" s="70">
        <v>12598</v>
      </c>
      <c r="J32" s="70">
        <v>15624</v>
      </c>
      <c r="K32" s="70">
        <v>15717</v>
      </c>
      <c r="L32" s="70">
        <v>17272</v>
      </c>
      <c r="M32" s="70">
        <v>16325</v>
      </c>
      <c r="N32" s="70">
        <v>17878</v>
      </c>
      <c r="O32" s="70">
        <v>19269</v>
      </c>
      <c r="P32" s="70">
        <v>16054</v>
      </c>
      <c r="Q32" s="70">
        <v>15778</v>
      </c>
      <c r="R32" s="70">
        <v>16126</v>
      </c>
      <c r="S32" s="70">
        <v>16122</v>
      </c>
      <c r="T32" s="71">
        <v>193798</v>
      </c>
      <c r="U32" s="37"/>
    </row>
    <row r="33" spans="1:29" ht="46.5" customHeight="1" x14ac:dyDescent="0.2">
      <c r="A33" s="30"/>
      <c r="B33" s="30"/>
      <c r="C33" s="376"/>
      <c r="D33" s="381"/>
      <c r="E33" s="382"/>
      <c r="F33" s="385"/>
      <c r="G33" s="258" t="s">
        <v>27</v>
      </c>
      <c r="H33" s="70">
        <v>63112</v>
      </c>
      <c r="I33" s="70">
        <v>58629</v>
      </c>
      <c r="J33" s="70">
        <v>66746</v>
      </c>
      <c r="K33" s="70">
        <v>65131</v>
      </c>
      <c r="L33" s="70">
        <v>66601</v>
      </c>
      <c r="M33" s="70">
        <v>77146</v>
      </c>
      <c r="N33" s="70">
        <v>83638</v>
      </c>
      <c r="O33" s="70">
        <v>77736</v>
      </c>
      <c r="P33" s="70">
        <v>74281</v>
      </c>
      <c r="Q33" s="70">
        <v>73373</v>
      </c>
      <c r="R33" s="70">
        <v>68929</v>
      </c>
      <c r="S33" s="70">
        <v>68060</v>
      </c>
      <c r="T33" s="71">
        <v>843381</v>
      </c>
      <c r="U33" s="37"/>
    </row>
    <row r="34" spans="1:29" ht="46.5" customHeight="1" x14ac:dyDescent="0.2">
      <c r="A34" s="30"/>
      <c r="B34" s="30"/>
      <c r="C34" s="376"/>
      <c r="D34" s="381"/>
      <c r="E34" s="382"/>
      <c r="F34" s="385" t="s">
        <v>6</v>
      </c>
      <c r="G34" s="258" t="s">
        <v>31</v>
      </c>
      <c r="H34" s="70">
        <v>232673</v>
      </c>
      <c r="I34" s="70">
        <v>234266</v>
      </c>
      <c r="J34" s="70">
        <v>263676</v>
      </c>
      <c r="K34" s="70">
        <v>255968</v>
      </c>
      <c r="L34" s="70">
        <v>264647</v>
      </c>
      <c r="M34" s="70">
        <v>261167</v>
      </c>
      <c r="N34" s="70">
        <v>279041</v>
      </c>
      <c r="O34" s="70">
        <v>276988</v>
      </c>
      <c r="P34" s="70">
        <v>265769</v>
      </c>
      <c r="Q34" s="70">
        <v>267252</v>
      </c>
      <c r="R34" s="70">
        <v>248972</v>
      </c>
      <c r="S34" s="70">
        <v>236026</v>
      </c>
      <c r="T34" s="71">
        <v>3086447</v>
      </c>
      <c r="U34" s="37"/>
    </row>
    <row r="35" spans="1:29" ht="46.5" customHeight="1" x14ac:dyDescent="0.2">
      <c r="A35" s="30"/>
      <c r="B35" s="30"/>
      <c r="C35" s="376"/>
      <c r="D35" s="381"/>
      <c r="E35" s="382"/>
      <c r="F35" s="385"/>
      <c r="G35" s="258" t="s">
        <v>29</v>
      </c>
      <c r="H35" s="70">
        <v>0</v>
      </c>
      <c r="I35" s="70">
        <v>0</v>
      </c>
      <c r="J35" s="70">
        <v>0</v>
      </c>
      <c r="K35" s="70">
        <v>0</v>
      </c>
      <c r="L35" s="70">
        <v>0</v>
      </c>
      <c r="M35" s="70">
        <v>52115</v>
      </c>
      <c r="N35" s="70">
        <v>39936</v>
      </c>
      <c r="O35" s="70">
        <v>44595</v>
      </c>
      <c r="P35" s="70">
        <v>13781</v>
      </c>
      <c r="Q35" s="70">
        <v>0</v>
      </c>
      <c r="R35" s="70">
        <v>0</v>
      </c>
      <c r="S35" s="70">
        <v>0</v>
      </c>
      <c r="T35" s="71">
        <v>150427</v>
      </c>
      <c r="U35" s="37"/>
    </row>
    <row r="36" spans="1:29" ht="46.5" customHeight="1" x14ac:dyDescent="0.2">
      <c r="A36" s="30"/>
      <c r="B36" s="30"/>
      <c r="C36" s="376"/>
      <c r="D36" s="381"/>
      <c r="E36" s="382"/>
      <c r="F36" s="385"/>
      <c r="G36" s="258" t="s">
        <v>28</v>
      </c>
      <c r="H36" s="70">
        <v>28682</v>
      </c>
      <c r="I36" s="70">
        <v>26148</v>
      </c>
      <c r="J36" s="70">
        <v>30224</v>
      </c>
      <c r="K36" s="70">
        <v>30140</v>
      </c>
      <c r="L36" s="70">
        <v>29368</v>
      </c>
      <c r="M36" s="70">
        <v>30862</v>
      </c>
      <c r="N36" s="70">
        <v>29009</v>
      </c>
      <c r="O36" s="70">
        <v>29630</v>
      </c>
      <c r="P36" s="70">
        <v>31649</v>
      </c>
      <c r="Q36" s="70">
        <v>31280</v>
      </c>
      <c r="R36" s="70">
        <v>29154</v>
      </c>
      <c r="S36" s="70">
        <v>30982</v>
      </c>
      <c r="T36" s="71">
        <v>357888</v>
      </c>
      <c r="U36" s="37"/>
    </row>
    <row r="37" spans="1:29" ht="46.5" customHeight="1" x14ac:dyDescent="0.2">
      <c r="A37" s="30"/>
      <c r="B37" s="30"/>
      <c r="C37" s="376"/>
      <c r="D37" s="381"/>
      <c r="E37" s="382"/>
      <c r="F37" s="385"/>
      <c r="G37" s="258" t="s">
        <v>27</v>
      </c>
      <c r="H37" s="70">
        <v>261354</v>
      </c>
      <c r="I37" s="70">
        <v>260414</v>
      </c>
      <c r="J37" s="70">
        <v>293900</v>
      </c>
      <c r="K37" s="70">
        <v>286107</v>
      </c>
      <c r="L37" s="70">
        <v>294015</v>
      </c>
      <c r="M37" s="70">
        <v>344145</v>
      </c>
      <c r="N37" s="70">
        <v>347986</v>
      </c>
      <c r="O37" s="70">
        <v>351214</v>
      </c>
      <c r="P37" s="70">
        <v>311199</v>
      </c>
      <c r="Q37" s="70">
        <v>298532</v>
      </c>
      <c r="R37" s="70">
        <v>278126</v>
      </c>
      <c r="S37" s="70">
        <v>267009</v>
      </c>
      <c r="T37" s="71">
        <v>3594762</v>
      </c>
      <c r="U37" s="37"/>
    </row>
    <row r="38" spans="1:29" ht="46.5" customHeight="1" x14ac:dyDescent="0.2">
      <c r="A38" s="30"/>
      <c r="B38" s="30"/>
      <c r="C38" s="376"/>
      <c r="D38" s="381"/>
      <c r="E38" s="382"/>
      <c r="F38" s="385" t="s">
        <v>7</v>
      </c>
      <c r="G38" s="258" t="s">
        <v>31</v>
      </c>
      <c r="H38" s="70">
        <v>244953</v>
      </c>
      <c r="I38" s="70">
        <v>241052</v>
      </c>
      <c r="J38" s="70">
        <v>265438</v>
      </c>
      <c r="K38" s="70">
        <v>276008</v>
      </c>
      <c r="L38" s="70">
        <v>277234</v>
      </c>
      <c r="M38" s="70">
        <v>277163</v>
      </c>
      <c r="N38" s="70">
        <v>302043</v>
      </c>
      <c r="O38" s="70">
        <v>270280</v>
      </c>
      <c r="P38" s="70">
        <v>296398</v>
      </c>
      <c r="Q38" s="70">
        <v>287674</v>
      </c>
      <c r="R38" s="70">
        <v>288209</v>
      </c>
      <c r="S38" s="70">
        <v>280528</v>
      </c>
      <c r="T38" s="71">
        <v>3306980</v>
      </c>
      <c r="U38" s="37"/>
    </row>
    <row r="39" spans="1:29" ht="46.5" customHeight="1" x14ac:dyDescent="0.2">
      <c r="A39" s="30"/>
      <c r="B39" s="30"/>
      <c r="C39" s="376"/>
      <c r="D39" s="381"/>
      <c r="E39" s="382"/>
      <c r="F39" s="385"/>
      <c r="G39" s="258" t="s">
        <v>29</v>
      </c>
      <c r="H39" s="70">
        <v>0</v>
      </c>
      <c r="I39" s="70">
        <v>0</v>
      </c>
      <c r="J39" s="70">
        <v>0</v>
      </c>
      <c r="K39" s="70">
        <v>0</v>
      </c>
      <c r="L39" s="70">
        <v>0</v>
      </c>
      <c r="M39" s="70">
        <v>0</v>
      </c>
      <c r="N39" s="70">
        <v>0</v>
      </c>
      <c r="O39" s="70">
        <v>0</v>
      </c>
      <c r="P39" s="70">
        <v>0</v>
      </c>
      <c r="Q39" s="70">
        <v>0</v>
      </c>
      <c r="R39" s="70">
        <v>0</v>
      </c>
      <c r="S39" s="70">
        <v>0</v>
      </c>
      <c r="T39" s="70">
        <v>0</v>
      </c>
      <c r="U39" s="37"/>
    </row>
    <row r="40" spans="1:29" ht="46.5" customHeight="1" x14ac:dyDescent="0.2">
      <c r="A40" s="30"/>
      <c r="B40" s="30"/>
      <c r="C40" s="376"/>
      <c r="D40" s="381"/>
      <c r="E40" s="382"/>
      <c r="F40" s="385"/>
      <c r="G40" s="258" t="s">
        <v>28</v>
      </c>
      <c r="H40" s="70">
        <v>923</v>
      </c>
      <c r="I40" s="70">
        <v>889</v>
      </c>
      <c r="J40" s="70">
        <v>1072</v>
      </c>
      <c r="K40" s="70">
        <v>1077</v>
      </c>
      <c r="L40" s="70">
        <v>830</v>
      </c>
      <c r="M40" s="70">
        <v>1159</v>
      </c>
      <c r="N40" s="70">
        <v>1376</v>
      </c>
      <c r="O40" s="70">
        <v>1155</v>
      </c>
      <c r="P40" s="70">
        <v>969</v>
      </c>
      <c r="Q40" s="70">
        <v>1028</v>
      </c>
      <c r="R40" s="70">
        <v>1035</v>
      </c>
      <c r="S40" s="70">
        <v>916</v>
      </c>
      <c r="T40" s="71">
        <v>12429</v>
      </c>
      <c r="U40" s="37"/>
    </row>
    <row r="41" spans="1:29" ht="46.5" customHeight="1" x14ac:dyDescent="0.2">
      <c r="A41" s="30"/>
      <c r="B41" s="30"/>
      <c r="C41" s="376"/>
      <c r="D41" s="381"/>
      <c r="E41" s="382"/>
      <c r="F41" s="385"/>
      <c r="G41" s="258" t="s">
        <v>27</v>
      </c>
      <c r="H41" s="70">
        <v>245876</v>
      </c>
      <c r="I41" s="70">
        <v>241941</v>
      </c>
      <c r="J41" s="70">
        <v>266510</v>
      </c>
      <c r="K41" s="70">
        <v>277085</v>
      </c>
      <c r="L41" s="70">
        <v>278064</v>
      </c>
      <c r="M41" s="70">
        <v>278322</v>
      </c>
      <c r="N41" s="70">
        <v>303419</v>
      </c>
      <c r="O41" s="70">
        <v>271435</v>
      </c>
      <c r="P41" s="70">
        <v>297367</v>
      </c>
      <c r="Q41" s="70">
        <v>288702</v>
      </c>
      <c r="R41" s="70">
        <v>289244</v>
      </c>
      <c r="S41" s="70">
        <v>281444</v>
      </c>
      <c r="T41" s="71">
        <v>3319409</v>
      </c>
      <c r="U41" s="37"/>
    </row>
    <row r="42" spans="1:29" ht="46.5" customHeight="1" x14ac:dyDescent="0.2">
      <c r="A42" s="30"/>
      <c r="B42" s="30"/>
      <c r="C42" s="376"/>
      <c r="D42" s="381"/>
      <c r="E42" s="382"/>
      <c r="F42" s="385" t="s">
        <v>16</v>
      </c>
      <c r="G42" s="258" t="s">
        <v>31</v>
      </c>
      <c r="H42" s="70">
        <f>H22+H26+H30+H34+H38</f>
        <v>889925</v>
      </c>
      <c r="I42" s="70">
        <f t="shared" ref="I42:T45" si="8">I22+I26+I30+I34+I38</f>
        <v>879207</v>
      </c>
      <c r="J42" s="70">
        <f t="shared" si="8"/>
        <v>971756</v>
      </c>
      <c r="K42" s="70">
        <f t="shared" si="8"/>
        <v>966221</v>
      </c>
      <c r="L42" s="70">
        <f t="shared" si="8"/>
        <v>964662</v>
      </c>
      <c r="M42" s="70">
        <f t="shared" si="8"/>
        <v>984127</v>
      </c>
      <c r="N42" s="70">
        <f t="shared" si="8"/>
        <v>1048431</v>
      </c>
      <c r="O42" s="70">
        <f t="shared" si="8"/>
        <v>1018769</v>
      </c>
      <c r="P42" s="70">
        <f>P22+P26+P30+P34+P38</f>
        <v>1040504</v>
      </c>
      <c r="Q42" s="70">
        <f t="shared" si="8"/>
        <v>1010008</v>
      </c>
      <c r="R42" s="70">
        <f t="shared" si="8"/>
        <v>962667</v>
      </c>
      <c r="S42" s="70">
        <f t="shared" si="8"/>
        <v>915578</v>
      </c>
      <c r="T42" s="71">
        <f t="shared" si="8"/>
        <v>11651857</v>
      </c>
      <c r="U42" s="37"/>
    </row>
    <row r="43" spans="1:29" ht="46.5" customHeight="1" x14ac:dyDescent="0.2">
      <c r="A43" s="30"/>
      <c r="B43" s="30"/>
      <c r="C43" s="376"/>
      <c r="D43" s="381"/>
      <c r="E43" s="382"/>
      <c r="F43" s="385"/>
      <c r="G43" s="258" t="s">
        <v>29</v>
      </c>
      <c r="H43" s="70">
        <f>H23+H27+H31+H35+H39</f>
        <v>1224</v>
      </c>
      <c r="I43" s="70">
        <f t="shared" si="8"/>
        <v>1046</v>
      </c>
      <c r="J43" s="70">
        <f t="shared" si="8"/>
        <v>1314</v>
      </c>
      <c r="K43" s="70">
        <f t="shared" si="8"/>
        <v>8809</v>
      </c>
      <c r="L43" s="70">
        <f t="shared" si="8"/>
        <v>32811</v>
      </c>
      <c r="M43" s="70">
        <f t="shared" si="8"/>
        <v>190949</v>
      </c>
      <c r="N43" s="70">
        <f t="shared" si="8"/>
        <v>129305</v>
      </c>
      <c r="O43" s="70">
        <f t="shared" si="8"/>
        <v>138235</v>
      </c>
      <c r="P43" s="70">
        <f>P23+P27+P31+P35+P39</f>
        <v>41889</v>
      </c>
      <c r="Q43" s="70">
        <f t="shared" si="8"/>
        <v>1515</v>
      </c>
      <c r="R43" s="70">
        <f t="shared" si="8"/>
        <v>1343</v>
      </c>
      <c r="S43" s="70">
        <f t="shared" si="8"/>
        <v>747</v>
      </c>
      <c r="T43" s="71">
        <f t="shared" si="8"/>
        <v>549187</v>
      </c>
      <c r="U43" s="37"/>
    </row>
    <row r="44" spans="1:29" ht="46.5" customHeight="1" x14ac:dyDescent="0.2">
      <c r="A44" s="30"/>
      <c r="B44" s="30"/>
      <c r="C44" s="376"/>
      <c r="D44" s="381"/>
      <c r="E44" s="382"/>
      <c r="F44" s="385"/>
      <c r="G44" s="258" t="s">
        <v>28</v>
      </c>
      <c r="H44" s="70">
        <f>H24+H28+H32+H36+H40</f>
        <v>139152</v>
      </c>
      <c r="I44" s="70">
        <f t="shared" si="8"/>
        <v>128554</v>
      </c>
      <c r="J44" s="70">
        <f t="shared" si="8"/>
        <v>139938</v>
      </c>
      <c r="K44" s="70">
        <f t="shared" si="8"/>
        <v>148522</v>
      </c>
      <c r="L44" s="70">
        <f t="shared" si="8"/>
        <v>153879</v>
      </c>
      <c r="M44" s="70">
        <f t="shared" si="8"/>
        <v>158136</v>
      </c>
      <c r="N44" s="70">
        <f t="shared" si="8"/>
        <v>206020</v>
      </c>
      <c r="O44" s="70">
        <f t="shared" si="8"/>
        <v>187331</v>
      </c>
      <c r="P44" s="70">
        <f>P24+P28+P32+P36+P40</f>
        <v>170494</v>
      </c>
      <c r="Q44" s="70">
        <f t="shared" si="8"/>
        <v>164634</v>
      </c>
      <c r="R44" s="70">
        <f t="shared" si="8"/>
        <v>143253</v>
      </c>
      <c r="S44" s="70">
        <f t="shared" si="8"/>
        <v>162350</v>
      </c>
      <c r="T44" s="71">
        <f t="shared" si="8"/>
        <v>1903020</v>
      </c>
      <c r="U44" s="37"/>
    </row>
    <row r="45" spans="1:29" ht="46.5" customHeight="1" x14ac:dyDescent="0.2">
      <c r="A45" s="30"/>
      <c r="B45" s="30"/>
      <c r="C45" s="376"/>
      <c r="D45" s="383"/>
      <c r="E45" s="384"/>
      <c r="F45" s="385"/>
      <c r="G45" s="258" t="s">
        <v>27</v>
      </c>
      <c r="H45" s="70">
        <f>H25+H29+H33+H37+H41</f>
        <v>1030301</v>
      </c>
      <c r="I45" s="70">
        <f t="shared" si="8"/>
        <v>1008807</v>
      </c>
      <c r="J45" s="70">
        <f t="shared" si="8"/>
        <v>1113008</v>
      </c>
      <c r="K45" s="70">
        <f t="shared" si="8"/>
        <v>1123551</v>
      </c>
      <c r="L45" s="70">
        <f t="shared" si="8"/>
        <v>1151354</v>
      </c>
      <c r="M45" s="70">
        <f t="shared" si="8"/>
        <v>1333212</v>
      </c>
      <c r="N45" s="70">
        <f t="shared" si="8"/>
        <v>1383755</v>
      </c>
      <c r="O45" s="70">
        <f t="shared" si="8"/>
        <v>1344336</v>
      </c>
      <c r="P45" s="70">
        <f t="shared" si="8"/>
        <v>1252888</v>
      </c>
      <c r="Q45" s="70">
        <f t="shared" si="8"/>
        <v>1176157</v>
      </c>
      <c r="R45" s="70">
        <f t="shared" si="8"/>
        <v>1107262</v>
      </c>
      <c r="S45" s="70">
        <f t="shared" si="8"/>
        <v>1078675</v>
      </c>
      <c r="T45" s="71">
        <f>SUM(T42:T44)</f>
        <v>14104064</v>
      </c>
      <c r="U45" s="37"/>
    </row>
    <row r="46" spans="1:29" ht="46.5" customHeight="1" x14ac:dyDescent="0.15">
      <c r="A46" s="30"/>
      <c r="B46" s="30"/>
      <c r="C46" s="377"/>
      <c r="D46" s="386" t="s">
        <v>374</v>
      </c>
      <c r="E46" s="387"/>
      <c r="F46" s="258" t="s">
        <v>8</v>
      </c>
      <c r="G46" s="258" t="s">
        <v>25</v>
      </c>
      <c r="H46" s="70">
        <v>26758</v>
      </c>
      <c r="I46" s="70">
        <v>23538</v>
      </c>
      <c r="J46" s="70">
        <v>26309</v>
      </c>
      <c r="K46" s="70">
        <v>27458</v>
      </c>
      <c r="L46" s="70">
        <v>32132</v>
      </c>
      <c r="M46" s="70">
        <v>30313</v>
      </c>
      <c r="N46" s="70">
        <v>37943</v>
      </c>
      <c r="O46" s="70">
        <v>34290</v>
      </c>
      <c r="P46" s="70">
        <v>30450</v>
      </c>
      <c r="Q46" s="70">
        <v>27669</v>
      </c>
      <c r="R46" s="70">
        <v>27062</v>
      </c>
      <c r="S46" s="70">
        <v>26136</v>
      </c>
      <c r="T46" s="71">
        <v>283074</v>
      </c>
      <c r="U46" s="37"/>
      <c r="X46" s="125"/>
      <c r="Y46" s="125"/>
      <c r="Z46" s="126"/>
      <c r="AA46" s="125"/>
      <c r="AB46" s="125"/>
      <c r="AC46" s="125"/>
    </row>
    <row r="47" spans="1:29" ht="46.5" customHeight="1" x14ac:dyDescent="0.2">
      <c r="A47" s="30"/>
      <c r="B47" s="30"/>
      <c r="C47" s="377"/>
      <c r="D47" s="388"/>
      <c r="E47" s="389"/>
      <c r="F47" s="258" t="s">
        <v>9</v>
      </c>
      <c r="G47" s="258" t="s">
        <v>25</v>
      </c>
      <c r="H47" s="70">
        <v>288035</v>
      </c>
      <c r="I47" s="70">
        <v>282965</v>
      </c>
      <c r="J47" s="70">
        <v>309391</v>
      </c>
      <c r="K47" s="70">
        <v>284392</v>
      </c>
      <c r="L47" s="70">
        <v>274232</v>
      </c>
      <c r="M47" s="70">
        <v>313767</v>
      </c>
      <c r="N47" s="70">
        <v>328034</v>
      </c>
      <c r="O47" s="70">
        <v>319621</v>
      </c>
      <c r="P47" s="70">
        <v>338704</v>
      </c>
      <c r="Q47" s="70">
        <v>304556</v>
      </c>
      <c r="R47" s="70">
        <v>312215</v>
      </c>
      <c r="S47" s="70">
        <v>308706</v>
      </c>
      <c r="T47" s="71">
        <v>3664617</v>
      </c>
      <c r="U47" s="37"/>
    </row>
    <row r="48" spans="1:29" ht="46.5" customHeight="1" x14ac:dyDescent="0.2">
      <c r="A48" s="30"/>
      <c r="B48" s="30"/>
      <c r="C48" s="377"/>
      <c r="D48" s="388"/>
      <c r="E48" s="389"/>
      <c r="F48" s="258" t="s">
        <v>5</v>
      </c>
      <c r="G48" s="258" t="s">
        <v>25</v>
      </c>
      <c r="H48" s="70">
        <v>239229</v>
      </c>
      <c r="I48" s="70">
        <v>263312</v>
      </c>
      <c r="J48" s="70">
        <v>278237</v>
      </c>
      <c r="K48" s="70">
        <v>261135</v>
      </c>
      <c r="L48" s="70">
        <v>271609</v>
      </c>
      <c r="M48" s="70">
        <v>275614</v>
      </c>
      <c r="N48" s="70">
        <v>308589</v>
      </c>
      <c r="O48" s="70">
        <v>290782</v>
      </c>
      <c r="P48" s="70">
        <v>299319</v>
      </c>
      <c r="Q48" s="70">
        <v>270105</v>
      </c>
      <c r="R48" s="70">
        <v>263780</v>
      </c>
      <c r="S48" s="70">
        <v>249894</v>
      </c>
      <c r="T48" s="71">
        <v>3097593</v>
      </c>
      <c r="U48" s="37"/>
    </row>
    <row r="49" spans="1:23" ht="46.5" customHeight="1" x14ac:dyDescent="0.2">
      <c r="A49" s="30"/>
      <c r="B49" s="30"/>
      <c r="C49" s="378"/>
      <c r="D49" s="390"/>
      <c r="E49" s="391"/>
      <c r="F49" s="258" t="s">
        <v>16</v>
      </c>
      <c r="G49" s="258" t="s">
        <v>25</v>
      </c>
      <c r="H49" s="70">
        <f>H46+H47+H48</f>
        <v>554022</v>
      </c>
      <c r="I49" s="70">
        <f t="shared" ref="I49:T49" si="9">I46+I47+I48</f>
        <v>569815</v>
      </c>
      <c r="J49" s="70">
        <f t="shared" si="9"/>
        <v>613937</v>
      </c>
      <c r="K49" s="70">
        <f t="shared" si="9"/>
        <v>572985</v>
      </c>
      <c r="L49" s="70">
        <f t="shared" si="9"/>
        <v>577973</v>
      </c>
      <c r="M49" s="70">
        <f t="shared" si="9"/>
        <v>619694</v>
      </c>
      <c r="N49" s="70">
        <f t="shared" si="9"/>
        <v>674566</v>
      </c>
      <c r="O49" s="70">
        <f t="shared" si="9"/>
        <v>644693</v>
      </c>
      <c r="P49" s="70">
        <f t="shared" si="9"/>
        <v>668473</v>
      </c>
      <c r="Q49" s="70">
        <f t="shared" si="9"/>
        <v>602330</v>
      </c>
      <c r="R49" s="70">
        <f t="shared" si="9"/>
        <v>603057</v>
      </c>
      <c r="S49" s="70">
        <f t="shared" si="9"/>
        <v>584736</v>
      </c>
      <c r="T49" s="71">
        <f t="shared" si="9"/>
        <v>7045284</v>
      </c>
      <c r="U49" s="37"/>
    </row>
    <row r="50" spans="1:23" ht="46.5" customHeight="1" x14ac:dyDescent="0.2">
      <c r="A50" s="30"/>
      <c r="B50" s="30"/>
      <c r="C50" s="375" t="s">
        <v>309</v>
      </c>
      <c r="D50" s="393" t="s">
        <v>122</v>
      </c>
      <c r="E50" s="394"/>
      <c r="F50" s="395"/>
      <c r="G50" s="258" t="s">
        <v>31</v>
      </c>
      <c r="H50" s="70">
        <f>H17+H42</f>
        <v>970902</v>
      </c>
      <c r="I50" s="70">
        <f t="shared" ref="I50:S50" si="10">I17+I42</f>
        <v>958337</v>
      </c>
      <c r="J50" s="70">
        <f t="shared" si="10"/>
        <v>1061348</v>
      </c>
      <c r="K50" s="70">
        <f t="shared" si="10"/>
        <v>1050120</v>
      </c>
      <c r="L50" s="70">
        <f t="shared" si="10"/>
        <v>1050100</v>
      </c>
      <c r="M50" s="70">
        <f t="shared" si="10"/>
        <v>1075848</v>
      </c>
      <c r="N50" s="70">
        <f t="shared" si="10"/>
        <v>1149157</v>
      </c>
      <c r="O50" s="70">
        <f t="shared" si="10"/>
        <v>1117687</v>
      </c>
      <c r="P50" s="70">
        <f t="shared" si="10"/>
        <v>1136745</v>
      </c>
      <c r="Q50" s="70">
        <f t="shared" si="10"/>
        <v>1104328</v>
      </c>
      <c r="R50" s="70">
        <f t="shared" si="10"/>
        <v>1052781</v>
      </c>
      <c r="S50" s="70">
        <f t="shared" si="10"/>
        <v>1002661</v>
      </c>
      <c r="T50" s="71">
        <f>T17+T42</f>
        <v>12730014</v>
      </c>
      <c r="U50" s="37"/>
      <c r="W50" s="107"/>
    </row>
    <row r="51" spans="1:23" ht="46.5" customHeight="1" x14ac:dyDescent="0.2">
      <c r="A51" s="30"/>
      <c r="B51" s="30"/>
      <c r="C51" s="377"/>
      <c r="D51" s="396"/>
      <c r="E51" s="397"/>
      <c r="F51" s="398"/>
      <c r="G51" s="258" t="s">
        <v>30</v>
      </c>
      <c r="H51" s="70">
        <f>H18</f>
        <v>2073276</v>
      </c>
      <c r="I51" s="70">
        <f t="shared" ref="I51:S51" si="11">I18</f>
        <v>1896748</v>
      </c>
      <c r="J51" s="70">
        <f t="shared" si="11"/>
        <v>2056406</v>
      </c>
      <c r="K51" s="70">
        <f t="shared" si="11"/>
        <v>1972082</v>
      </c>
      <c r="L51" s="70">
        <f t="shared" si="11"/>
        <v>2078530</v>
      </c>
      <c r="M51" s="70">
        <f t="shared" si="11"/>
        <v>1997730</v>
      </c>
      <c r="N51" s="70">
        <f t="shared" si="11"/>
        <v>1082115</v>
      </c>
      <c r="O51" s="70">
        <f t="shared" si="11"/>
        <v>1104268</v>
      </c>
      <c r="P51" s="70">
        <f t="shared" si="11"/>
        <v>1056285</v>
      </c>
      <c r="Q51" s="70">
        <f t="shared" si="11"/>
        <v>1058616</v>
      </c>
      <c r="R51" s="70">
        <f t="shared" si="11"/>
        <v>1040219</v>
      </c>
      <c r="S51" s="70">
        <f t="shared" si="11"/>
        <v>1088013</v>
      </c>
      <c r="T51" s="71">
        <f>T18</f>
        <v>18504288</v>
      </c>
      <c r="U51" s="37"/>
      <c r="W51" s="106"/>
    </row>
    <row r="52" spans="1:23" ht="46.5" customHeight="1" x14ac:dyDescent="0.2">
      <c r="A52" s="30"/>
      <c r="B52" s="30"/>
      <c r="C52" s="377"/>
      <c r="D52" s="396"/>
      <c r="E52" s="397"/>
      <c r="F52" s="398"/>
      <c r="G52" s="258" t="s">
        <v>29</v>
      </c>
      <c r="H52" s="70">
        <f>H19+H43</f>
        <v>1224</v>
      </c>
      <c r="I52" s="70">
        <f t="shared" ref="I52:S52" si="12">I19+I43</f>
        <v>1046</v>
      </c>
      <c r="J52" s="70">
        <f t="shared" si="12"/>
        <v>1314</v>
      </c>
      <c r="K52" s="70">
        <f t="shared" si="12"/>
        <v>8809</v>
      </c>
      <c r="L52" s="70">
        <f t="shared" si="12"/>
        <v>32811</v>
      </c>
      <c r="M52" s="70">
        <f t="shared" si="12"/>
        <v>190949</v>
      </c>
      <c r="N52" s="70">
        <f t="shared" si="12"/>
        <v>129305</v>
      </c>
      <c r="O52" s="70">
        <f t="shared" si="12"/>
        <v>138235</v>
      </c>
      <c r="P52" s="70">
        <f t="shared" si="12"/>
        <v>41889</v>
      </c>
      <c r="Q52" s="70">
        <f t="shared" si="12"/>
        <v>1515</v>
      </c>
      <c r="R52" s="70">
        <f t="shared" si="12"/>
        <v>1343</v>
      </c>
      <c r="S52" s="70">
        <f t="shared" si="12"/>
        <v>747</v>
      </c>
      <c r="T52" s="71">
        <f>T19+T43</f>
        <v>549187</v>
      </c>
      <c r="U52" s="37"/>
      <c r="W52" s="106"/>
    </row>
    <row r="53" spans="1:23" ht="46.5" customHeight="1" x14ac:dyDescent="0.2">
      <c r="A53" s="30"/>
      <c r="B53" s="30"/>
      <c r="C53" s="377"/>
      <c r="D53" s="396"/>
      <c r="E53" s="397"/>
      <c r="F53" s="398"/>
      <c r="G53" s="258" t="s">
        <v>28</v>
      </c>
      <c r="H53" s="70">
        <f>H20+H44</f>
        <v>491700</v>
      </c>
      <c r="I53" s="70">
        <f t="shared" ref="I53:S53" si="13">I20+I44</f>
        <v>445772</v>
      </c>
      <c r="J53" s="70">
        <f t="shared" si="13"/>
        <v>521614</v>
      </c>
      <c r="K53" s="70">
        <f t="shared" si="13"/>
        <v>515642</v>
      </c>
      <c r="L53" s="70">
        <f t="shared" si="13"/>
        <v>529445</v>
      </c>
      <c r="M53" s="70">
        <f t="shared" si="13"/>
        <v>570991</v>
      </c>
      <c r="N53" s="70">
        <f t="shared" si="13"/>
        <v>630785</v>
      </c>
      <c r="O53" s="70">
        <f t="shared" si="13"/>
        <v>582795</v>
      </c>
      <c r="P53" s="70">
        <f t="shared" si="13"/>
        <v>569930</v>
      </c>
      <c r="Q53" s="70">
        <f t="shared" si="13"/>
        <v>530010</v>
      </c>
      <c r="R53" s="70">
        <f t="shared" si="13"/>
        <v>470325</v>
      </c>
      <c r="S53" s="70">
        <f t="shared" si="13"/>
        <v>525453</v>
      </c>
      <c r="T53" s="71">
        <f>T20+T44</f>
        <v>6385217</v>
      </c>
      <c r="U53" s="37"/>
      <c r="W53" s="106"/>
    </row>
    <row r="54" spans="1:23" ht="46.5" customHeight="1" x14ac:dyDescent="0.2">
      <c r="A54" s="30"/>
      <c r="B54" s="30"/>
      <c r="C54" s="377"/>
      <c r="D54" s="399"/>
      <c r="E54" s="400"/>
      <c r="F54" s="401"/>
      <c r="G54" s="258" t="s">
        <v>27</v>
      </c>
      <c r="H54" s="70">
        <f>SUM(H50:H53)</f>
        <v>3537102</v>
      </c>
      <c r="I54" s="70">
        <f t="shared" ref="I54:T54" si="14">SUM(I50:I53)</f>
        <v>3301903</v>
      </c>
      <c r="J54" s="70">
        <f t="shared" si="14"/>
        <v>3640682</v>
      </c>
      <c r="K54" s="70">
        <f t="shared" si="14"/>
        <v>3546653</v>
      </c>
      <c r="L54" s="70">
        <f t="shared" si="14"/>
        <v>3690886</v>
      </c>
      <c r="M54" s="70">
        <f t="shared" si="14"/>
        <v>3835518</v>
      </c>
      <c r="N54" s="70">
        <f t="shared" si="14"/>
        <v>2991362</v>
      </c>
      <c r="O54" s="70">
        <f t="shared" si="14"/>
        <v>2942985</v>
      </c>
      <c r="P54" s="70">
        <f t="shared" si="14"/>
        <v>2804849</v>
      </c>
      <c r="Q54" s="70">
        <f t="shared" si="14"/>
        <v>2694469</v>
      </c>
      <c r="R54" s="70">
        <f t="shared" si="14"/>
        <v>2564668</v>
      </c>
      <c r="S54" s="70">
        <f t="shared" si="14"/>
        <v>2616874</v>
      </c>
      <c r="T54" s="71">
        <f t="shared" si="14"/>
        <v>38168706</v>
      </c>
      <c r="U54" s="37"/>
      <c r="W54" s="106"/>
    </row>
    <row r="55" spans="1:23" ht="46.5" customHeight="1" x14ac:dyDescent="0.2">
      <c r="A55" s="30"/>
      <c r="B55" s="30"/>
      <c r="C55" s="377"/>
      <c r="D55" s="402" t="s">
        <v>121</v>
      </c>
      <c r="E55" s="403"/>
      <c r="F55" s="404"/>
      <c r="G55" s="258" t="s">
        <v>25</v>
      </c>
      <c r="H55" s="70">
        <f>H49</f>
        <v>554022</v>
      </c>
      <c r="I55" s="70">
        <f t="shared" ref="I55:T55" si="15">I49</f>
        <v>569815</v>
      </c>
      <c r="J55" s="70">
        <f t="shared" si="15"/>
        <v>613937</v>
      </c>
      <c r="K55" s="70">
        <f t="shared" si="15"/>
        <v>572985</v>
      </c>
      <c r="L55" s="70">
        <f t="shared" si="15"/>
        <v>577973</v>
      </c>
      <c r="M55" s="70">
        <f t="shared" si="15"/>
        <v>619694</v>
      </c>
      <c r="N55" s="70">
        <f t="shared" si="15"/>
        <v>674566</v>
      </c>
      <c r="O55" s="70">
        <f t="shared" si="15"/>
        <v>644693</v>
      </c>
      <c r="P55" s="70">
        <f t="shared" si="15"/>
        <v>668473</v>
      </c>
      <c r="Q55" s="70">
        <f t="shared" si="15"/>
        <v>602330</v>
      </c>
      <c r="R55" s="70">
        <f t="shared" si="15"/>
        <v>603057</v>
      </c>
      <c r="S55" s="70">
        <f t="shared" si="15"/>
        <v>584736</v>
      </c>
      <c r="T55" s="71">
        <f t="shared" si="15"/>
        <v>7045284</v>
      </c>
      <c r="U55" s="37"/>
      <c r="W55" s="106"/>
    </row>
    <row r="56" spans="1:23" ht="46.5" customHeight="1" thickBot="1" x14ac:dyDescent="0.25">
      <c r="A56" s="30"/>
      <c r="B56" s="30"/>
      <c r="C56" s="392"/>
      <c r="D56" s="405" t="s">
        <v>310</v>
      </c>
      <c r="E56" s="406"/>
      <c r="F56" s="407"/>
      <c r="G56" s="73" t="s">
        <v>25</v>
      </c>
      <c r="H56" s="74">
        <f>H54+H55</f>
        <v>4091124</v>
      </c>
      <c r="I56" s="74">
        <f>I54+I55</f>
        <v>3871718</v>
      </c>
      <c r="J56" s="74">
        <f t="shared" ref="J56:T56" si="16">J54+J55</f>
        <v>4254619</v>
      </c>
      <c r="K56" s="74">
        <f t="shared" si="16"/>
        <v>4119638</v>
      </c>
      <c r="L56" s="74">
        <f t="shared" si="16"/>
        <v>4268859</v>
      </c>
      <c r="M56" s="74">
        <f t="shared" si="16"/>
        <v>4455212</v>
      </c>
      <c r="N56" s="74">
        <f t="shared" si="16"/>
        <v>3665928</v>
      </c>
      <c r="O56" s="74">
        <f t="shared" si="16"/>
        <v>3587678</v>
      </c>
      <c r="P56" s="74">
        <f t="shared" si="16"/>
        <v>3473322</v>
      </c>
      <c r="Q56" s="74">
        <f t="shared" si="16"/>
        <v>3296799</v>
      </c>
      <c r="R56" s="74">
        <f t="shared" si="16"/>
        <v>3167725</v>
      </c>
      <c r="S56" s="74">
        <f t="shared" si="16"/>
        <v>3201610</v>
      </c>
      <c r="T56" s="75">
        <f t="shared" si="16"/>
        <v>45213990</v>
      </c>
      <c r="U56" s="37"/>
      <c r="W56" s="106"/>
    </row>
    <row r="57" spans="1:23" ht="46.5" customHeight="1" x14ac:dyDescent="0.2">
      <c r="A57" s="30"/>
      <c r="B57" s="30"/>
      <c r="C57" s="280" t="s">
        <v>689</v>
      </c>
      <c r="D57" s="281"/>
      <c r="E57" s="281"/>
      <c r="F57" s="281"/>
      <c r="G57" s="281"/>
      <c r="H57" s="281"/>
      <c r="I57" s="281"/>
      <c r="J57" s="281"/>
      <c r="K57" s="281"/>
      <c r="L57" s="281"/>
      <c r="M57" s="281"/>
      <c r="N57" s="281"/>
      <c r="O57" s="281"/>
      <c r="P57" s="281"/>
      <c r="Q57" s="281"/>
      <c r="R57" s="281"/>
      <c r="S57" s="281"/>
      <c r="T57" s="281"/>
      <c r="U57" s="30"/>
    </row>
    <row r="58" spans="1:23" ht="48.45" customHeight="1" x14ac:dyDescent="0.2">
      <c r="A58" s="30"/>
      <c r="B58" s="30"/>
      <c r="C58" s="374"/>
      <c r="D58" s="374"/>
      <c r="E58" s="374"/>
      <c r="F58" s="374"/>
      <c r="G58" s="374"/>
      <c r="H58" s="374"/>
      <c r="I58" s="374"/>
      <c r="J58" s="374"/>
      <c r="K58" s="374"/>
      <c r="L58" s="374"/>
      <c r="M58" s="374"/>
      <c r="N58" s="374"/>
      <c r="O58" s="374"/>
      <c r="P58" s="374"/>
      <c r="Q58" s="374"/>
      <c r="R58" s="374"/>
      <c r="S58" s="374"/>
      <c r="T58" s="374"/>
      <c r="U58" s="30"/>
    </row>
    <row r="59" spans="1:23" ht="16.5" customHeight="1" x14ac:dyDescent="0.2"/>
    <row r="66" spans="18:18" ht="30.6" thickBot="1" x14ac:dyDescent="0.25">
      <c r="R66" s="29"/>
    </row>
  </sheetData>
  <mergeCells count="22">
    <mergeCell ref="S3:T3"/>
    <mergeCell ref="C4:G4"/>
    <mergeCell ref="C5:C21"/>
    <mergeCell ref="D5:E7"/>
    <mergeCell ref="E8:F11"/>
    <mergeCell ref="E12:F16"/>
    <mergeCell ref="D8:D16"/>
    <mergeCell ref="D17:F21"/>
    <mergeCell ref="C58:T58"/>
    <mergeCell ref="C22:C49"/>
    <mergeCell ref="D22:E45"/>
    <mergeCell ref="F22:F25"/>
    <mergeCell ref="F26:F29"/>
    <mergeCell ref="F30:F33"/>
    <mergeCell ref="F34:F37"/>
    <mergeCell ref="F38:F41"/>
    <mergeCell ref="F42:F45"/>
    <mergeCell ref="D46:E49"/>
    <mergeCell ref="C50:C56"/>
    <mergeCell ref="D50:F54"/>
    <mergeCell ref="D55:F55"/>
    <mergeCell ref="D56:F56"/>
  </mergeCells>
  <phoneticPr fontId="1"/>
  <printOptions horizontalCentered="1"/>
  <pageMargins left="0.62992125984251968" right="0.70866141732283472" top="0.32" bottom="0.35433070866141736" header="0.22" footer="0.31496062992125984"/>
  <pageSetup paperSize="9" scale="2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X32"/>
  <sheetViews>
    <sheetView showGridLines="0" tabSelected="1" zoomScale="70" zoomScaleNormal="70" workbookViewId="0">
      <pane xSplit="2" ySplit="5" topLeftCell="J15" activePane="bottomRight" state="frozen"/>
      <selection pane="topRight" activeCell="C1" sqref="C1"/>
      <selection pane="bottomLeft" activeCell="A6" sqref="A6"/>
      <selection pane="bottomRight" activeCell="A3" sqref="A3:X25"/>
    </sheetView>
  </sheetViews>
  <sheetFormatPr defaultColWidth="9" defaultRowHeight="23.4" x14ac:dyDescent="0.2"/>
  <cols>
    <col min="1" max="1" width="2.5" style="10" customWidth="1"/>
    <col min="2" max="2" width="8.59765625" style="20" customWidth="1"/>
    <col min="3" max="3" width="18.09765625" style="11" customWidth="1"/>
    <col min="4" max="4" width="16.59765625" style="11" customWidth="1"/>
    <col min="5" max="6" width="18.09765625" style="11" customWidth="1"/>
    <col min="7" max="7" width="16.59765625" style="11" customWidth="1"/>
    <col min="8" max="8" width="18.09765625" style="11" customWidth="1"/>
    <col min="9" max="12" width="17.09765625" style="11" customWidth="1"/>
    <col min="13" max="13" width="18.09765625" style="11" customWidth="1"/>
    <col min="14" max="17" width="15.3984375" style="11" customWidth="1"/>
    <col min="18" max="19" width="18.09765625" style="11" customWidth="1"/>
    <col min="20" max="22" width="15.8984375" style="11" customWidth="1"/>
    <col min="23" max="23" width="18.09765625" style="11" customWidth="1"/>
    <col min="24" max="24" width="2.59765625" style="10" customWidth="1"/>
    <col min="25" max="16384" width="9" style="10"/>
  </cols>
  <sheetData>
    <row r="1" spans="1:24" ht="13.5" customHeight="1" x14ac:dyDescent="0.2">
      <c r="A1" s="36"/>
      <c r="B1" s="42"/>
      <c r="C1" s="40"/>
      <c r="D1" s="40"/>
      <c r="E1" s="40"/>
      <c r="F1" s="40"/>
      <c r="G1" s="40"/>
      <c r="H1" s="40"/>
      <c r="I1" s="40"/>
      <c r="J1" s="40"/>
      <c r="K1" s="40"/>
      <c r="L1" s="40"/>
      <c r="M1" s="40"/>
      <c r="N1" s="40"/>
      <c r="O1" s="40"/>
      <c r="P1" s="40"/>
      <c r="Q1" s="40"/>
      <c r="R1" s="40"/>
      <c r="S1" s="40"/>
      <c r="T1" s="40"/>
      <c r="U1" s="40"/>
      <c r="V1" s="40"/>
      <c r="W1" s="40"/>
      <c r="X1" s="36"/>
    </row>
    <row r="2" spans="1:24" ht="30" customHeight="1" x14ac:dyDescent="0.2">
      <c r="A2" s="36"/>
      <c r="B2" s="43" t="s">
        <v>654</v>
      </c>
      <c r="C2" s="39"/>
      <c r="D2" s="39"/>
      <c r="E2" s="44"/>
      <c r="F2" s="39"/>
      <c r="G2" s="39"/>
      <c r="H2" s="39"/>
      <c r="I2" s="39"/>
      <c r="J2" s="39"/>
      <c r="K2" s="39"/>
      <c r="L2" s="39"/>
      <c r="M2" s="39"/>
      <c r="N2" s="39"/>
      <c r="O2" s="39"/>
      <c r="P2" s="39"/>
      <c r="Q2" s="39"/>
      <c r="R2" s="39"/>
      <c r="S2" s="39"/>
      <c r="T2" s="39"/>
      <c r="U2" s="39"/>
      <c r="V2" s="179"/>
      <c r="W2" s="179" t="s">
        <v>596</v>
      </c>
      <c r="X2" s="36"/>
    </row>
    <row r="3" spans="1:24" ht="30" customHeight="1" x14ac:dyDescent="0.2">
      <c r="A3" s="36"/>
      <c r="B3" s="204" t="s">
        <v>62</v>
      </c>
      <c r="C3" s="427" t="s">
        <v>61</v>
      </c>
      <c r="D3" s="428"/>
      <c r="E3" s="429"/>
      <c r="F3" s="427" t="s">
        <v>60</v>
      </c>
      <c r="G3" s="428"/>
      <c r="H3" s="429"/>
      <c r="I3" s="208" t="s">
        <v>59</v>
      </c>
      <c r="J3" s="208" t="s">
        <v>58</v>
      </c>
      <c r="K3" s="427" t="s">
        <v>57</v>
      </c>
      <c r="L3" s="428"/>
      <c r="M3" s="429"/>
      <c r="N3" s="208" t="s">
        <v>56</v>
      </c>
      <c r="O3" s="208" t="s">
        <v>55</v>
      </c>
      <c r="P3" s="208" t="s">
        <v>54</v>
      </c>
      <c r="Q3" s="208" t="s">
        <v>53</v>
      </c>
      <c r="R3" s="430" t="s">
        <v>52</v>
      </c>
      <c r="S3" s="427" t="s">
        <v>376</v>
      </c>
      <c r="T3" s="428"/>
      <c r="U3" s="428"/>
      <c r="V3" s="428"/>
      <c r="W3" s="429"/>
      <c r="X3" s="45"/>
    </row>
    <row r="4" spans="1:24" ht="30" customHeight="1" x14ac:dyDescent="0.2">
      <c r="A4" s="36"/>
      <c r="B4" s="205"/>
      <c r="C4" s="210" t="s">
        <v>50</v>
      </c>
      <c r="D4" s="210" t="s">
        <v>49</v>
      </c>
      <c r="E4" s="431" t="s">
        <v>27</v>
      </c>
      <c r="F4" s="211" t="s">
        <v>50</v>
      </c>
      <c r="G4" s="210" t="s">
        <v>49</v>
      </c>
      <c r="H4" s="431" t="s">
        <v>27</v>
      </c>
      <c r="I4" s="208" t="s">
        <v>51</v>
      </c>
      <c r="J4" s="208" t="s">
        <v>51</v>
      </c>
      <c r="K4" s="433" t="s">
        <v>51</v>
      </c>
      <c r="L4" s="434"/>
      <c r="M4" s="431" t="s">
        <v>27</v>
      </c>
      <c r="N4" s="208" t="s">
        <v>51</v>
      </c>
      <c r="O4" s="208" t="s">
        <v>51</v>
      </c>
      <c r="P4" s="208" t="s">
        <v>51</v>
      </c>
      <c r="Q4" s="208" t="s">
        <v>51</v>
      </c>
      <c r="R4" s="431"/>
      <c r="S4" s="208" t="s">
        <v>50</v>
      </c>
      <c r="T4" s="208" t="s">
        <v>49</v>
      </c>
      <c r="U4" s="427" t="s">
        <v>48</v>
      </c>
      <c r="V4" s="428"/>
      <c r="W4" s="429"/>
      <c r="X4" s="45"/>
    </row>
    <row r="5" spans="1:24" ht="30" customHeight="1" x14ac:dyDescent="0.2">
      <c r="A5" s="36"/>
      <c r="B5" s="205"/>
      <c r="C5" s="208" t="s">
        <v>47</v>
      </c>
      <c r="D5" s="208" t="s">
        <v>47</v>
      </c>
      <c r="E5" s="432"/>
      <c r="F5" s="209" t="s">
        <v>47</v>
      </c>
      <c r="G5" s="208" t="s">
        <v>47</v>
      </c>
      <c r="H5" s="432"/>
      <c r="I5" s="208" t="s">
        <v>47</v>
      </c>
      <c r="J5" s="208" t="s">
        <v>47</v>
      </c>
      <c r="K5" s="208" t="s">
        <v>47</v>
      </c>
      <c r="L5" s="208" t="s">
        <v>46</v>
      </c>
      <c r="M5" s="432"/>
      <c r="N5" s="208" t="s">
        <v>47</v>
      </c>
      <c r="O5" s="208" t="s">
        <v>47</v>
      </c>
      <c r="P5" s="208" t="s">
        <v>46</v>
      </c>
      <c r="Q5" s="208" t="s">
        <v>46</v>
      </c>
      <c r="R5" s="432"/>
      <c r="S5" s="208" t="s">
        <v>47</v>
      </c>
      <c r="T5" s="208" t="s">
        <v>47</v>
      </c>
      <c r="U5" s="208" t="s">
        <v>47</v>
      </c>
      <c r="V5" s="208" t="s">
        <v>46</v>
      </c>
      <c r="W5" s="208" t="s">
        <v>27</v>
      </c>
      <c r="X5" s="45"/>
    </row>
    <row r="6" spans="1:24" ht="30" customHeight="1" x14ac:dyDescent="0.2">
      <c r="A6" s="36"/>
      <c r="B6" s="46" t="s">
        <v>597</v>
      </c>
      <c r="C6" s="104">
        <v>0.1</v>
      </c>
      <c r="D6" s="104">
        <v>352.7</v>
      </c>
      <c r="E6" s="104">
        <f>SUM(C6:D6)</f>
        <v>352.8</v>
      </c>
      <c r="F6" s="104">
        <v>0</v>
      </c>
      <c r="G6" s="104">
        <v>5194.1000000000004</v>
      </c>
      <c r="H6" s="104">
        <f>SUM(F6:G6)</f>
        <v>5194.1000000000004</v>
      </c>
      <c r="I6" s="104">
        <v>494.1</v>
      </c>
      <c r="J6" s="104">
        <v>440.6</v>
      </c>
      <c r="K6" s="104">
        <v>129</v>
      </c>
      <c r="L6" s="104">
        <v>452.8</v>
      </c>
      <c r="M6" s="104">
        <f>SUM(K6:L6)</f>
        <v>581.79999999999995</v>
      </c>
      <c r="N6" s="104">
        <v>359.8</v>
      </c>
      <c r="O6" s="104">
        <v>400.8</v>
      </c>
      <c r="P6" s="104">
        <v>49.5</v>
      </c>
      <c r="Q6" s="104">
        <v>460.3</v>
      </c>
      <c r="R6" s="104">
        <f>E6+H6+I6+J6+M6+N6+O6+P6+Q6</f>
        <v>8333.7999999999993</v>
      </c>
      <c r="S6" s="104">
        <f>C6+F6</f>
        <v>0.1</v>
      </c>
      <c r="T6" s="104">
        <f>D6+G6</f>
        <v>5546.8</v>
      </c>
      <c r="U6" s="104">
        <f>I6+J6+K6+N6+O6</f>
        <v>1824.3</v>
      </c>
      <c r="V6" s="104">
        <f>L6+P6+Q6</f>
        <v>962.6</v>
      </c>
      <c r="W6" s="104">
        <f>SUM(U6:V6)</f>
        <v>2786.9</v>
      </c>
      <c r="X6" s="45"/>
    </row>
    <row r="7" spans="1:24" ht="30" customHeight="1" x14ac:dyDescent="0.2">
      <c r="A7" s="36"/>
      <c r="B7" s="46">
        <v>20</v>
      </c>
      <c r="C7" s="104">
        <v>0.1</v>
      </c>
      <c r="D7" s="104">
        <v>321.60000000000002</v>
      </c>
      <c r="E7" s="104">
        <f t="shared" ref="E7:E21" si="0">SUM(C7:D7)</f>
        <v>321.7</v>
      </c>
      <c r="F7" s="104">
        <v>0</v>
      </c>
      <c r="G7" s="104">
        <v>4762.7</v>
      </c>
      <c r="H7" s="104">
        <f t="shared" ref="H7:H20" si="1">SUM(F7:G7)</f>
        <v>4762.7</v>
      </c>
      <c r="I7" s="104">
        <v>490.8</v>
      </c>
      <c r="J7" s="104">
        <v>419.7</v>
      </c>
      <c r="K7" s="104">
        <v>132.6</v>
      </c>
      <c r="L7" s="104">
        <v>438.4</v>
      </c>
      <c r="M7" s="104">
        <f t="shared" ref="M7:M21" si="2">SUM(K7:L7)</f>
        <v>571</v>
      </c>
      <c r="N7" s="104">
        <v>343.1</v>
      </c>
      <c r="O7" s="104">
        <v>409.5</v>
      </c>
      <c r="P7" s="104">
        <v>52.8</v>
      </c>
      <c r="Q7" s="104">
        <v>463.9</v>
      </c>
      <c r="R7" s="104">
        <f t="shared" ref="R7:R21" si="3">E7+H7+I7+J7+M7+N7+O7+P7+Q7</f>
        <v>7835.2</v>
      </c>
      <c r="S7" s="104">
        <f t="shared" ref="S7:S21" si="4">C7+F7</f>
        <v>0.1</v>
      </c>
      <c r="T7" s="104">
        <f t="shared" ref="T7:T21" si="5">D7+G7</f>
        <v>5084.3</v>
      </c>
      <c r="U7" s="104">
        <f>I7+J7+K7+N7+O7</f>
        <v>1795.7</v>
      </c>
      <c r="V7" s="104">
        <f t="shared" ref="V7:V21" si="6">L7+P7+Q7</f>
        <v>955.1</v>
      </c>
      <c r="W7" s="104">
        <f t="shared" ref="W7:W21" si="7">SUM(U7:V7)</f>
        <v>2750.8</v>
      </c>
      <c r="X7" s="45"/>
    </row>
    <row r="8" spans="1:24" ht="30" customHeight="1" x14ac:dyDescent="0.2">
      <c r="A8" s="36"/>
      <c r="B8" s="46">
        <v>21</v>
      </c>
      <c r="C8" s="104">
        <v>0.2</v>
      </c>
      <c r="D8" s="104">
        <v>250.7</v>
      </c>
      <c r="E8" s="104">
        <f t="shared" si="0"/>
        <v>250.9</v>
      </c>
      <c r="F8" s="104">
        <v>0</v>
      </c>
      <c r="G8" s="104">
        <v>4688.6000000000004</v>
      </c>
      <c r="H8" s="104">
        <f t="shared" si="1"/>
        <v>4688.6000000000004</v>
      </c>
      <c r="I8" s="104">
        <v>451.5</v>
      </c>
      <c r="J8" s="104">
        <v>315.5</v>
      </c>
      <c r="K8" s="104">
        <v>120.9</v>
      </c>
      <c r="L8" s="104">
        <v>383.9</v>
      </c>
      <c r="M8" s="104">
        <f t="shared" si="2"/>
        <v>504.8</v>
      </c>
      <c r="N8" s="104">
        <v>303.60000000000002</v>
      </c>
      <c r="O8" s="104">
        <v>361.1</v>
      </c>
      <c r="P8" s="104">
        <v>43.2</v>
      </c>
      <c r="Q8" s="104">
        <v>322.8</v>
      </c>
      <c r="R8" s="104">
        <f t="shared" si="3"/>
        <v>7242</v>
      </c>
      <c r="S8" s="104">
        <f t="shared" si="4"/>
        <v>0.2</v>
      </c>
      <c r="T8" s="104">
        <f t="shared" si="5"/>
        <v>4939.3</v>
      </c>
      <c r="U8" s="104">
        <f t="shared" ref="U8:U21" si="8">I8+J8+K8+N8+O8</f>
        <v>1552.6</v>
      </c>
      <c r="V8" s="104">
        <f t="shared" si="6"/>
        <v>749.9</v>
      </c>
      <c r="W8" s="104">
        <f t="shared" si="7"/>
        <v>2302.5</v>
      </c>
      <c r="X8" s="45"/>
    </row>
    <row r="9" spans="1:24" ht="30" customHeight="1" x14ac:dyDescent="0.2">
      <c r="A9" s="36"/>
      <c r="B9" s="46">
        <v>22</v>
      </c>
      <c r="C9" s="104">
        <v>0.2</v>
      </c>
      <c r="D9" s="104">
        <v>297</v>
      </c>
      <c r="E9" s="104">
        <f t="shared" si="0"/>
        <v>297.2</v>
      </c>
      <c r="F9" s="104">
        <v>0</v>
      </c>
      <c r="G9" s="104">
        <v>4618.3</v>
      </c>
      <c r="H9" s="104">
        <f t="shared" si="1"/>
        <v>4618.3</v>
      </c>
      <c r="I9" s="104">
        <v>473</v>
      </c>
      <c r="J9" s="104">
        <v>366.2</v>
      </c>
      <c r="K9" s="104">
        <v>110.7</v>
      </c>
      <c r="L9" s="104">
        <v>426.2</v>
      </c>
      <c r="M9" s="104">
        <f t="shared" si="2"/>
        <v>536.9</v>
      </c>
      <c r="N9" s="104">
        <v>315.8</v>
      </c>
      <c r="O9" s="104">
        <v>368.4</v>
      </c>
      <c r="P9" s="104">
        <v>48.4</v>
      </c>
      <c r="Q9" s="104">
        <v>363.4</v>
      </c>
      <c r="R9" s="104">
        <f t="shared" si="3"/>
        <v>7387.6</v>
      </c>
      <c r="S9" s="104">
        <f t="shared" si="4"/>
        <v>0.2</v>
      </c>
      <c r="T9" s="104">
        <f t="shared" si="5"/>
        <v>4915.3</v>
      </c>
      <c r="U9" s="104">
        <f t="shared" si="8"/>
        <v>1634.1</v>
      </c>
      <c r="V9" s="104">
        <f t="shared" si="6"/>
        <v>838</v>
      </c>
      <c r="W9" s="104">
        <f t="shared" si="7"/>
        <v>2472.1</v>
      </c>
      <c r="X9" s="45"/>
    </row>
    <row r="10" spans="1:24" ht="30" customHeight="1" x14ac:dyDescent="0.2">
      <c r="A10" s="36"/>
      <c r="B10" s="46">
        <v>23</v>
      </c>
      <c r="C10" s="104">
        <v>0.2</v>
      </c>
      <c r="D10" s="104">
        <v>268.89999999999998</v>
      </c>
      <c r="E10" s="104">
        <f t="shared" si="0"/>
        <v>269.10000000000002</v>
      </c>
      <c r="F10" s="104">
        <v>0</v>
      </c>
      <c r="G10" s="104">
        <v>4390.2</v>
      </c>
      <c r="H10" s="104">
        <f t="shared" si="1"/>
        <v>4390.2</v>
      </c>
      <c r="I10" s="104">
        <v>436</v>
      </c>
      <c r="J10" s="104">
        <v>373.6</v>
      </c>
      <c r="K10" s="104">
        <v>104.7</v>
      </c>
      <c r="L10" s="104">
        <v>398.8</v>
      </c>
      <c r="M10" s="104">
        <f t="shared" si="2"/>
        <v>503.5</v>
      </c>
      <c r="N10" s="104">
        <v>335</v>
      </c>
      <c r="O10" s="104">
        <v>347.6</v>
      </c>
      <c r="P10" s="104">
        <v>49.5</v>
      </c>
      <c r="Q10" s="104">
        <v>371</v>
      </c>
      <c r="R10" s="104">
        <f t="shared" si="3"/>
        <v>7075.5</v>
      </c>
      <c r="S10" s="104">
        <f t="shared" si="4"/>
        <v>0.2</v>
      </c>
      <c r="T10" s="104">
        <f t="shared" si="5"/>
        <v>4659.1000000000004</v>
      </c>
      <c r="U10" s="104">
        <f t="shared" si="8"/>
        <v>1596.9</v>
      </c>
      <c r="V10" s="104">
        <f t="shared" si="6"/>
        <v>819.3</v>
      </c>
      <c r="W10" s="104">
        <f t="shared" si="7"/>
        <v>2416.1999999999998</v>
      </c>
      <c r="X10" s="45"/>
    </row>
    <row r="11" spans="1:24" ht="30" customHeight="1" x14ac:dyDescent="0.2">
      <c r="A11" s="36"/>
      <c r="B11" s="46">
        <v>24</v>
      </c>
      <c r="C11" s="104">
        <v>0.2</v>
      </c>
      <c r="D11" s="104">
        <v>251</v>
      </c>
      <c r="E11" s="104">
        <f t="shared" si="0"/>
        <v>251.2</v>
      </c>
      <c r="F11" s="104">
        <v>0</v>
      </c>
      <c r="G11" s="104">
        <v>4529.7</v>
      </c>
      <c r="H11" s="104">
        <f t="shared" si="1"/>
        <v>4529.7</v>
      </c>
      <c r="I11" s="104">
        <v>445</v>
      </c>
      <c r="J11" s="104">
        <v>381.1</v>
      </c>
      <c r="K11" s="104">
        <v>115.7</v>
      </c>
      <c r="L11" s="104">
        <v>400.6</v>
      </c>
      <c r="M11" s="104">
        <f t="shared" si="2"/>
        <v>516.29999999999995</v>
      </c>
      <c r="N11" s="104">
        <v>352.9</v>
      </c>
      <c r="O11" s="104">
        <v>344.4</v>
      </c>
      <c r="P11" s="104">
        <v>42.8</v>
      </c>
      <c r="Q11" s="104">
        <v>381.3</v>
      </c>
      <c r="R11" s="104">
        <f t="shared" si="3"/>
        <v>7244.7</v>
      </c>
      <c r="S11" s="104">
        <f t="shared" si="4"/>
        <v>0.2</v>
      </c>
      <c r="T11" s="104">
        <f t="shared" si="5"/>
        <v>4780.7</v>
      </c>
      <c r="U11" s="104">
        <f t="shared" si="8"/>
        <v>1639.1</v>
      </c>
      <c r="V11" s="104">
        <f t="shared" si="6"/>
        <v>824.7</v>
      </c>
      <c r="W11" s="104">
        <f t="shared" si="7"/>
        <v>2463.8000000000002</v>
      </c>
      <c r="X11" s="45"/>
    </row>
    <row r="12" spans="1:24" ht="30" customHeight="1" x14ac:dyDescent="0.2">
      <c r="A12" s="36"/>
      <c r="B12" s="46">
        <v>25</v>
      </c>
      <c r="C12" s="104">
        <v>0</v>
      </c>
      <c r="D12" s="104">
        <v>279</v>
      </c>
      <c r="E12" s="104">
        <f t="shared" si="0"/>
        <v>279</v>
      </c>
      <c r="F12" s="104">
        <v>0</v>
      </c>
      <c r="G12" s="104">
        <v>4790</v>
      </c>
      <c r="H12" s="104">
        <f t="shared" si="1"/>
        <v>4790</v>
      </c>
      <c r="I12" s="104">
        <v>433</v>
      </c>
      <c r="J12" s="104">
        <v>348</v>
      </c>
      <c r="K12" s="104">
        <v>104</v>
      </c>
      <c r="L12" s="104">
        <v>390</v>
      </c>
      <c r="M12" s="104">
        <f t="shared" si="2"/>
        <v>494</v>
      </c>
      <c r="N12" s="104">
        <v>358</v>
      </c>
      <c r="O12" s="104">
        <v>353</v>
      </c>
      <c r="P12" s="104">
        <v>40</v>
      </c>
      <c r="Q12" s="104">
        <v>384</v>
      </c>
      <c r="R12" s="104">
        <f t="shared" si="3"/>
        <v>7479</v>
      </c>
      <c r="S12" s="104">
        <f t="shared" si="4"/>
        <v>0</v>
      </c>
      <c r="T12" s="104">
        <f t="shared" si="5"/>
        <v>5069</v>
      </c>
      <c r="U12" s="104">
        <f t="shared" si="8"/>
        <v>1596</v>
      </c>
      <c r="V12" s="104">
        <f t="shared" si="6"/>
        <v>814</v>
      </c>
      <c r="W12" s="104">
        <f t="shared" si="7"/>
        <v>2410</v>
      </c>
      <c r="X12" s="45"/>
    </row>
    <row r="13" spans="1:24" ht="30" customHeight="1" x14ac:dyDescent="0.2">
      <c r="A13" s="36"/>
      <c r="B13" s="46">
        <v>26</v>
      </c>
      <c r="C13" s="104">
        <v>0.3</v>
      </c>
      <c r="D13" s="104">
        <v>283.5</v>
      </c>
      <c r="E13" s="104">
        <f t="shared" si="0"/>
        <v>283.8</v>
      </c>
      <c r="F13" s="104">
        <v>0</v>
      </c>
      <c r="G13" s="104">
        <v>4817.2</v>
      </c>
      <c r="H13" s="104">
        <f t="shared" si="1"/>
        <v>4817.2</v>
      </c>
      <c r="I13" s="104">
        <v>422.9</v>
      </c>
      <c r="J13" s="104">
        <v>350.4</v>
      </c>
      <c r="K13" s="104">
        <v>99.4</v>
      </c>
      <c r="L13" s="104">
        <v>356.1</v>
      </c>
      <c r="M13" s="104">
        <f t="shared" si="2"/>
        <v>455.5</v>
      </c>
      <c r="N13" s="104">
        <v>405.1</v>
      </c>
      <c r="O13" s="104">
        <v>358</v>
      </c>
      <c r="P13" s="104">
        <v>29.6</v>
      </c>
      <c r="Q13" s="104">
        <v>383.6</v>
      </c>
      <c r="R13" s="104">
        <f t="shared" si="3"/>
        <v>7506.1</v>
      </c>
      <c r="S13" s="104">
        <f t="shared" si="4"/>
        <v>0.3</v>
      </c>
      <c r="T13" s="104">
        <f t="shared" si="5"/>
        <v>5100.7</v>
      </c>
      <c r="U13" s="104">
        <f t="shared" si="8"/>
        <v>1635.8</v>
      </c>
      <c r="V13" s="104">
        <f t="shared" si="6"/>
        <v>769.3</v>
      </c>
      <c r="W13" s="104">
        <f t="shared" si="7"/>
        <v>2405.1</v>
      </c>
      <c r="X13" s="45"/>
    </row>
    <row r="14" spans="1:24" ht="30" customHeight="1" x14ac:dyDescent="0.2">
      <c r="A14" s="36"/>
      <c r="B14" s="46">
        <v>27</v>
      </c>
      <c r="C14" s="104">
        <v>0.3</v>
      </c>
      <c r="D14" s="104">
        <v>274.2</v>
      </c>
      <c r="E14" s="104">
        <f t="shared" si="0"/>
        <v>274.5</v>
      </c>
      <c r="F14" s="104">
        <v>0</v>
      </c>
      <c r="G14" s="104">
        <v>4727.7</v>
      </c>
      <c r="H14" s="104">
        <f t="shared" si="1"/>
        <v>4727.7</v>
      </c>
      <c r="I14" s="104">
        <v>397.3</v>
      </c>
      <c r="J14" s="104">
        <v>342.2</v>
      </c>
      <c r="K14" s="104">
        <v>94.9</v>
      </c>
      <c r="L14" s="104">
        <v>344.1</v>
      </c>
      <c r="M14" s="104">
        <f t="shared" si="2"/>
        <v>439</v>
      </c>
      <c r="N14" s="104">
        <v>412.2</v>
      </c>
      <c r="O14" s="104">
        <v>373.2</v>
      </c>
      <c r="P14" s="104">
        <v>28.2</v>
      </c>
      <c r="Q14" s="104">
        <v>402.3</v>
      </c>
      <c r="R14" s="104">
        <f t="shared" si="3"/>
        <v>7396.6</v>
      </c>
      <c r="S14" s="104">
        <f t="shared" si="4"/>
        <v>0.3</v>
      </c>
      <c r="T14" s="104">
        <f t="shared" si="5"/>
        <v>5001.8999999999996</v>
      </c>
      <c r="U14" s="104">
        <f t="shared" si="8"/>
        <v>1619.8</v>
      </c>
      <c r="V14" s="104">
        <f t="shared" si="6"/>
        <v>774.6</v>
      </c>
      <c r="W14" s="104">
        <f t="shared" si="7"/>
        <v>2394.4</v>
      </c>
      <c r="X14" s="45"/>
    </row>
    <row r="15" spans="1:24" ht="30" customHeight="1" x14ac:dyDescent="0.2">
      <c r="A15" s="36"/>
      <c r="B15" s="46">
        <v>28</v>
      </c>
      <c r="C15" s="104">
        <v>0.3</v>
      </c>
      <c r="D15" s="104">
        <v>324.10000000000002</v>
      </c>
      <c r="E15" s="104">
        <f t="shared" si="0"/>
        <v>324.39999999999998</v>
      </c>
      <c r="F15" s="104">
        <v>0</v>
      </c>
      <c r="G15" s="104">
        <v>1885</v>
      </c>
      <c r="H15" s="104">
        <f t="shared" si="1"/>
        <v>1885</v>
      </c>
      <c r="I15" s="104">
        <v>381.2</v>
      </c>
      <c r="J15" s="104">
        <v>338.2</v>
      </c>
      <c r="K15" s="104">
        <v>97.6</v>
      </c>
      <c r="L15" s="104">
        <v>357.6</v>
      </c>
      <c r="M15" s="104">
        <f t="shared" si="2"/>
        <v>455.2</v>
      </c>
      <c r="N15" s="104">
        <v>427.5</v>
      </c>
      <c r="O15" s="104">
        <v>381.9</v>
      </c>
      <c r="P15" s="104">
        <v>27.4</v>
      </c>
      <c r="Q15" s="104">
        <v>420</v>
      </c>
      <c r="R15" s="104">
        <f t="shared" si="3"/>
        <v>4640.8</v>
      </c>
      <c r="S15" s="104">
        <f t="shared" si="4"/>
        <v>0.3</v>
      </c>
      <c r="T15" s="104">
        <f t="shared" si="5"/>
        <v>2209.1</v>
      </c>
      <c r="U15" s="104">
        <f t="shared" si="8"/>
        <v>1626.4</v>
      </c>
      <c r="V15" s="104">
        <f t="shared" si="6"/>
        <v>805</v>
      </c>
      <c r="W15" s="104">
        <f t="shared" si="7"/>
        <v>2431.4</v>
      </c>
      <c r="X15" s="45"/>
    </row>
    <row r="16" spans="1:24" ht="30" customHeight="1" x14ac:dyDescent="0.2">
      <c r="A16" s="36"/>
      <c r="B16" s="46">
        <v>29</v>
      </c>
      <c r="C16" s="104">
        <v>0.3</v>
      </c>
      <c r="D16" s="104">
        <v>337.3</v>
      </c>
      <c r="E16" s="104">
        <f t="shared" si="0"/>
        <v>337.6</v>
      </c>
      <c r="F16" s="104">
        <v>0</v>
      </c>
      <c r="G16" s="104">
        <v>1366.2</v>
      </c>
      <c r="H16" s="104">
        <f t="shared" si="1"/>
        <v>1366.2</v>
      </c>
      <c r="I16" s="104">
        <v>379.8</v>
      </c>
      <c r="J16" s="104">
        <v>343</v>
      </c>
      <c r="K16" s="104">
        <v>95.2</v>
      </c>
      <c r="L16" s="104">
        <v>339.2</v>
      </c>
      <c r="M16" s="104">
        <f t="shared" si="2"/>
        <v>434.4</v>
      </c>
      <c r="N16" s="104">
        <v>416.1</v>
      </c>
      <c r="O16" s="104">
        <v>385.7</v>
      </c>
      <c r="P16" s="104">
        <v>25.5</v>
      </c>
      <c r="Q16" s="104">
        <v>431.3</v>
      </c>
      <c r="R16" s="104">
        <f t="shared" si="3"/>
        <v>4119.6000000000004</v>
      </c>
      <c r="S16" s="104">
        <f t="shared" si="4"/>
        <v>0.3</v>
      </c>
      <c r="T16" s="104">
        <f t="shared" si="5"/>
        <v>1703.5</v>
      </c>
      <c r="U16" s="104">
        <f t="shared" si="8"/>
        <v>1619.8</v>
      </c>
      <c r="V16" s="104">
        <f t="shared" si="6"/>
        <v>796</v>
      </c>
      <c r="W16" s="104">
        <f t="shared" si="7"/>
        <v>2415.8000000000002</v>
      </c>
      <c r="X16" s="45"/>
    </row>
    <row r="17" spans="1:24" ht="30" customHeight="1" x14ac:dyDescent="0.2">
      <c r="A17" s="36"/>
      <c r="B17" s="46">
        <v>30</v>
      </c>
      <c r="C17" s="104">
        <v>0.3</v>
      </c>
      <c r="D17" s="104">
        <v>336.7</v>
      </c>
      <c r="E17" s="104">
        <f t="shared" si="0"/>
        <v>337</v>
      </c>
      <c r="F17" s="104">
        <v>0</v>
      </c>
      <c r="G17" s="104">
        <v>1463.9</v>
      </c>
      <c r="H17" s="104">
        <f t="shared" si="1"/>
        <v>1463.9</v>
      </c>
      <c r="I17" s="104">
        <v>382.4</v>
      </c>
      <c r="J17" s="104">
        <v>347.6</v>
      </c>
      <c r="K17" s="104">
        <v>93.3</v>
      </c>
      <c r="L17" s="104">
        <v>351.2</v>
      </c>
      <c r="M17" s="104">
        <f t="shared" si="2"/>
        <v>444.5</v>
      </c>
      <c r="N17" s="104">
        <v>395.4</v>
      </c>
      <c r="O17" s="104">
        <v>379.4</v>
      </c>
      <c r="P17" s="104">
        <v>26.6</v>
      </c>
      <c r="Q17" s="104">
        <v>442.5</v>
      </c>
      <c r="R17" s="104">
        <f t="shared" si="3"/>
        <v>4219.3</v>
      </c>
      <c r="S17" s="104">
        <f t="shared" si="4"/>
        <v>0.3</v>
      </c>
      <c r="T17" s="104">
        <f t="shared" si="5"/>
        <v>1800.6</v>
      </c>
      <c r="U17" s="104">
        <f t="shared" si="8"/>
        <v>1598.1</v>
      </c>
      <c r="V17" s="104">
        <f t="shared" si="6"/>
        <v>820.3</v>
      </c>
      <c r="W17" s="104">
        <f t="shared" si="7"/>
        <v>2418.4</v>
      </c>
      <c r="X17" s="45"/>
    </row>
    <row r="18" spans="1:24" ht="30" customHeight="1" x14ac:dyDescent="0.2">
      <c r="A18" s="36"/>
      <c r="B18" s="46" t="s">
        <v>557</v>
      </c>
      <c r="C18" s="104">
        <v>0.3</v>
      </c>
      <c r="D18" s="104">
        <v>296.5</v>
      </c>
      <c r="E18" s="104">
        <f t="shared" si="0"/>
        <v>296.8</v>
      </c>
      <c r="F18" s="104">
        <v>0</v>
      </c>
      <c r="G18" s="104">
        <v>1473.7</v>
      </c>
      <c r="H18" s="104">
        <f t="shared" si="1"/>
        <v>1473.7</v>
      </c>
      <c r="I18" s="104">
        <v>359.5</v>
      </c>
      <c r="J18" s="104">
        <v>377.4</v>
      </c>
      <c r="K18" s="104">
        <v>88.7</v>
      </c>
      <c r="L18" s="104">
        <v>337.6</v>
      </c>
      <c r="M18" s="104">
        <f t="shared" si="2"/>
        <v>426.3</v>
      </c>
      <c r="N18" s="104">
        <v>392.9</v>
      </c>
      <c r="O18" s="104">
        <v>364.2</v>
      </c>
      <c r="P18" s="104">
        <v>27.5</v>
      </c>
      <c r="Q18" s="104">
        <v>395</v>
      </c>
      <c r="R18" s="104">
        <f t="shared" si="3"/>
        <v>4113.3</v>
      </c>
      <c r="S18" s="104">
        <f t="shared" si="4"/>
        <v>0.3</v>
      </c>
      <c r="T18" s="104">
        <f t="shared" si="5"/>
        <v>1770.2</v>
      </c>
      <c r="U18" s="104">
        <f t="shared" si="8"/>
        <v>1582.7</v>
      </c>
      <c r="V18" s="104">
        <f t="shared" si="6"/>
        <v>760.1</v>
      </c>
      <c r="W18" s="104">
        <f t="shared" si="7"/>
        <v>2342.8000000000002</v>
      </c>
      <c r="X18" s="45"/>
    </row>
    <row r="19" spans="1:24" ht="30" customHeight="1" x14ac:dyDescent="0.2">
      <c r="A19" s="36"/>
      <c r="B19" s="46" t="s">
        <v>558</v>
      </c>
      <c r="C19" s="104">
        <v>0.2</v>
      </c>
      <c r="D19" s="104">
        <v>284.5</v>
      </c>
      <c r="E19" s="104">
        <f t="shared" si="0"/>
        <v>284.7</v>
      </c>
      <c r="F19" s="104">
        <v>0</v>
      </c>
      <c r="G19" s="104">
        <v>1459.5</v>
      </c>
      <c r="H19" s="104">
        <f t="shared" si="1"/>
        <v>1459.5</v>
      </c>
      <c r="I19" s="104">
        <v>320.5</v>
      </c>
      <c r="J19" s="104">
        <v>325.89999999999998</v>
      </c>
      <c r="K19" s="104">
        <v>74.400000000000006</v>
      </c>
      <c r="L19" s="104">
        <v>318.60000000000002</v>
      </c>
      <c r="M19" s="104">
        <f t="shared" si="2"/>
        <v>393</v>
      </c>
      <c r="N19" s="104">
        <v>365.3</v>
      </c>
      <c r="O19" s="104">
        <v>332.7</v>
      </c>
      <c r="P19" s="104">
        <v>23</v>
      </c>
      <c r="Q19" s="104">
        <v>345.7</v>
      </c>
      <c r="R19" s="104">
        <f t="shared" si="3"/>
        <v>3850.3</v>
      </c>
      <c r="S19" s="104">
        <f t="shared" si="4"/>
        <v>0.2</v>
      </c>
      <c r="T19" s="104">
        <f t="shared" si="5"/>
        <v>1744</v>
      </c>
      <c r="U19" s="104">
        <f t="shared" si="8"/>
        <v>1418.8</v>
      </c>
      <c r="V19" s="104">
        <f t="shared" si="6"/>
        <v>687.3</v>
      </c>
      <c r="W19" s="104">
        <f t="shared" si="7"/>
        <v>2106.1</v>
      </c>
      <c r="X19" s="45"/>
    </row>
    <row r="20" spans="1:24" ht="30" customHeight="1" x14ac:dyDescent="0.2">
      <c r="A20" s="36"/>
      <c r="B20" s="46" t="s">
        <v>560</v>
      </c>
      <c r="C20" s="104">
        <v>0.2</v>
      </c>
      <c r="D20" s="104">
        <v>258.39999999999998</v>
      </c>
      <c r="E20" s="104">
        <f t="shared" si="0"/>
        <v>258.60000000000002</v>
      </c>
      <c r="F20" s="104">
        <v>0</v>
      </c>
      <c r="G20" s="104">
        <v>1505.9</v>
      </c>
      <c r="H20" s="104">
        <f t="shared" si="1"/>
        <v>1505.9</v>
      </c>
      <c r="I20" s="104">
        <v>296.89999999999998</v>
      </c>
      <c r="J20" s="104">
        <v>334.5</v>
      </c>
      <c r="K20" s="104">
        <v>74.400000000000006</v>
      </c>
      <c r="L20" s="104">
        <v>324.5</v>
      </c>
      <c r="M20" s="104">
        <f t="shared" si="2"/>
        <v>398.9</v>
      </c>
      <c r="N20" s="104">
        <v>356.8</v>
      </c>
      <c r="O20" s="104">
        <v>350.8</v>
      </c>
      <c r="P20" s="104">
        <v>39.200000000000003</v>
      </c>
      <c r="Q20" s="104">
        <v>367.9</v>
      </c>
      <c r="R20" s="104">
        <f t="shared" si="3"/>
        <v>3909.5</v>
      </c>
      <c r="S20" s="104">
        <f t="shared" si="4"/>
        <v>0.2</v>
      </c>
      <c r="T20" s="104">
        <f t="shared" si="5"/>
        <v>1764.3</v>
      </c>
      <c r="U20" s="104">
        <f t="shared" si="8"/>
        <v>1413.4</v>
      </c>
      <c r="V20" s="104">
        <f t="shared" si="6"/>
        <v>731.6</v>
      </c>
      <c r="W20" s="104">
        <f t="shared" si="7"/>
        <v>2145</v>
      </c>
      <c r="X20" s="45"/>
    </row>
    <row r="21" spans="1:24" ht="30" customHeight="1" x14ac:dyDescent="0.2">
      <c r="A21" s="36"/>
      <c r="B21" s="46" t="s">
        <v>585</v>
      </c>
      <c r="C21" s="104">
        <v>0.1</v>
      </c>
      <c r="D21" s="104">
        <v>268.5</v>
      </c>
      <c r="E21" s="104">
        <f t="shared" si="0"/>
        <v>268.60000000000002</v>
      </c>
      <c r="F21" s="104">
        <v>0</v>
      </c>
      <c r="G21" s="104">
        <v>1508.5</v>
      </c>
      <c r="H21" s="104">
        <f>SUM(F21:G21)</f>
        <v>1508.5</v>
      </c>
      <c r="I21" s="104">
        <v>270.7</v>
      </c>
      <c r="J21" s="104">
        <v>381.7</v>
      </c>
      <c r="K21" s="104">
        <v>73</v>
      </c>
      <c r="L21" s="104">
        <v>319.5</v>
      </c>
      <c r="M21" s="104">
        <f t="shared" si="2"/>
        <v>392.5</v>
      </c>
      <c r="N21" s="104">
        <v>365.4</v>
      </c>
      <c r="O21" s="104">
        <v>343.2</v>
      </c>
      <c r="P21" s="104">
        <v>36.700000000000003</v>
      </c>
      <c r="Q21" s="104">
        <v>363.9</v>
      </c>
      <c r="R21" s="104">
        <f t="shared" si="3"/>
        <v>3931.2</v>
      </c>
      <c r="S21" s="104">
        <f t="shared" si="4"/>
        <v>0.1</v>
      </c>
      <c r="T21" s="104">
        <f t="shared" si="5"/>
        <v>1777</v>
      </c>
      <c r="U21" s="104">
        <f t="shared" si="8"/>
        <v>1434</v>
      </c>
      <c r="V21" s="104">
        <f t="shared" si="6"/>
        <v>720.1</v>
      </c>
      <c r="W21" s="104">
        <f t="shared" si="7"/>
        <v>2154.1</v>
      </c>
      <c r="X21" s="45"/>
    </row>
    <row r="22" spans="1:24" ht="30" customHeight="1" x14ac:dyDescent="0.2">
      <c r="A22" s="36"/>
      <c r="B22" s="46" t="s">
        <v>598</v>
      </c>
      <c r="C22" s="104">
        <v>0</v>
      </c>
      <c r="D22" s="104">
        <v>284.89999999999998</v>
      </c>
      <c r="E22" s="104">
        <f t="shared" ref="E22" si="9">SUM(C22:D22)</f>
        <v>284.89999999999998</v>
      </c>
      <c r="F22" s="104">
        <v>0</v>
      </c>
      <c r="G22" s="104">
        <v>2121.5</v>
      </c>
      <c r="H22" s="104">
        <f>SUM(F22:G22)</f>
        <v>2121.5</v>
      </c>
      <c r="I22" s="104">
        <v>257.5</v>
      </c>
      <c r="J22" s="104">
        <v>377.1</v>
      </c>
      <c r="K22" s="104">
        <v>84.3</v>
      </c>
      <c r="L22" s="104">
        <v>309.8</v>
      </c>
      <c r="M22" s="104">
        <f t="shared" ref="M22" si="10">SUM(K22:L22)</f>
        <v>394.1</v>
      </c>
      <c r="N22" s="104">
        <v>359.5</v>
      </c>
      <c r="O22" s="104">
        <v>331.9</v>
      </c>
      <c r="P22" s="104">
        <v>28.3</v>
      </c>
      <c r="Q22" s="104">
        <v>366.5</v>
      </c>
      <c r="R22" s="104">
        <f t="shared" ref="R22" si="11">E22+H22+I22+J22+M22+N22+O22+P22+Q22</f>
        <v>4521.3</v>
      </c>
      <c r="S22" s="104">
        <f t="shared" ref="S22" si="12">C22+F22</f>
        <v>0</v>
      </c>
      <c r="T22" s="104">
        <f>D22+G22</f>
        <v>2406.4</v>
      </c>
      <c r="U22" s="104">
        <f t="shared" ref="U22" si="13">I22+J22+K22+N22+O22</f>
        <v>1410.3</v>
      </c>
      <c r="V22" s="104">
        <f t="shared" ref="V22" si="14">L22+P22+Q22</f>
        <v>704.6</v>
      </c>
      <c r="W22" s="104">
        <f>SUM(U22:V22)</f>
        <v>2114.9</v>
      </c>
      <c r="X22" s="45"/>
    </row>
    <row r="23" spans="1:24" ht="30" customHeight="1" x14ac:dyDescent="0.2">
      <c r="A23" s="36"/>
      <c r="B23" s="47" t="s">
        <v>691</v>
      </c>
      <c r="C23" s="39"/>
      <c r="D23" s="39"/>
      <c r="E23" s="39"/>
      <c r="F23" s="39"/>
      <c r="G23" s="39"/>
      <c r="H23" s="39"/>
      <c r="I23" s="39"/>
      <c r="J23" s="39"/>
      <c r="K23" s="39"/>
      <c r="L23" s="39"/>
      <c r="M23" s="39"/>
      <c r="N23" s="39"/>
      <c r="O23" s="39"/>
      <c r="P23" s="39"/>
      <c r="Q23" s="39"/>
      <c r="R23" s="39"/>
      <c r="S23" s="39"/>
      <c r="T23" s="39"/>
      <c r="U23" s="39"/>
      <c r="V23" s="39"/>
      <c r="W23" s="39"/>
      <c r="X23" s="45"/>
    </row>
    <row r="24" spans="1:24" ht="10.5" customHeight="1" x14ac:dyDescent="0.2">
      <c r="A24" s="36"/>
      <c r="B24" s="47"/>
      <c r="C24" s="48"/>
      <c r="D24" s="48"/>
      <c r="E24" s="48"/>
      <c r="F24" s="48"/>
      <c r="G24" s="48"/>
      <c r="H24" s="48"/>
      <c r="I24" s="48"/>
      <c r="J24" s="48"/>
      <c r="K24" s="48"/>
      <c r="L24" s="48"/>
      <c r="M24" s="48"/>
      <c r="N24" s="48"/>
      <c r="O24" s="48"/>
      <c r="P24" s="48"/>
      <c r="Q24" s="48"/>
      <c r="R24" s="48"/>
      <c r="S24" s="48"/>
      <c r="T24" s="48"/>
      <c r="U24" s="48"/>
      <c r="V24" s="48"/>
      <c r="W24" s="48"/>
      <c r="X24" s="45"/>
    </row>
    <row r="25" spans="1:24" x14ac:dyDescent="0.2">
      <c r="B25" s="426" t="s">
        <v>690</v>
      </c>
      <c r="C25" s="426"/>
      <c r="D25" s="426"/>
      <c r="E25" s="426"/>
      <c r="F25" s="426"/>
      <c r="G25" s="426"/>
      <c r="H25" s="426"/>
      <c r="I25" s="426"/>
      <c r="J25" s="426"/>
      <c r="K25" s="426"/>
      <c r="L25" s="426"/>
      <c r="M25" s="426"/>
      <c r="N25" s="426"/>
      <c r="O25" s="426"/>
      <c r="P25" s="426"/>
      <c r="Q25" s="426"/>
      <c r="R25" s="426"/>
      <c r="S25" s="426"/>
      <c r="T25" s="426"/>
      <c r="U25" s="426"/>
      <c r="V25" s="426"/>
      <c r="W25" s="426"/>
    </row>
    <row r="28" spans="1:24" ht="56.25" customHeight="1" x14ac:dyDescent="0.2"/>
    <row r="30" spans="1:24" x14ac:dyDescent="0.2">
      <c r="R30" s="39"/>
      <c r="S30" s="40"/>
      <c r="T30" s="40"/>
      <c r="U30" s="40"/>
      <c r="V30" s="40"/>
    </row>
    <row r="31" spans="1:24" ht="9.6" customHeight="1" x14ac:dyDescent="0.2">
      <c r="R31" s="41"/>
      <c r="S31" s="40"/>
      <c r="T31" s="40"/>
      <c r="U31" s="40"/>
      <c r="V31" s="40"/>
    </row>
    <row r="32" spans="1:24" ht="10.199999999999999" customHeight="1" x14ac:dyDescent="0.2"/>
  </sheetData>
  <mergeCells count="11">
    <mergeCell ref="B25:W25"/>
    <mergeCell ref="S3:W3"/>
    <mergeCell ref="U4:W4"/>
    <mergeCell ref="R3:R5"/>
    <mergeCell ref="C3:E3"/>
    <mergeCell ref="E4:E5"/>
    <mergeCell ref="F3:H3"/>
    <mergeCell ref="H4:H5"/>
    <mergeCell ref="K3:M3"/>
    <mergeCell ref="K4:L4"/>
    <mergeCell ref="M4:M5"/>
  </mergeCells>
  <phoneticPr fontId="1"/>
  <pageMargins left="0.33" right="0.38" top="1.1499999999999999" bottom="0.55118110236220474" header="0.31496062992125984" footer="0.31496062992125984"/>
  <pageSetup paperSize="8"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P58"/>
  <sheetViews>
    <sheetView showGridLines="0" topLeftCell="A46" zoomScale="70" zoomScaleNormal="70" workbookViewId="0">
      <selection activeCell="V34" sqref="V34"/>
    </sheetView>
  </sheetViews>
  <sheetFormatPr defaultColWidth="9" defaultRowHeight="19.2" x14ac:dyDescent="0.2"/>
  <cols>
    <col min="1" max="1" width="3" style="2" customWidth="1"/>
    <col min="2" max="2" width="6.59765625" style="2" customWidth="1"/>
    <col min="3" max="3" width="9.59765625" style="2" customWidth="1"/>
    <col min="4" max="4" width="22.09765625" style="2" customWidth="1"/>
    <col min="5" max="5" width="12.59765625" style="9" customWidth="1"/>
    <col min="6" max="8" width="14.59765625" style="5" customWidth="1"/>
    <col min="9" max="12" width="14.3984375" style="5" customWidth="1"/>
    <col min="13" max="14" width="14.3984375" style="2" customWidth="1"/>
    <col min="15" max="15" width="13.19921875" style="2" customWidth="1"/>
    <col min="16" max="16" width="3" style="2" customWidth="1"/>
    <col min="17" max="17" width="4.59765625" style="2" customWidth="1"/>
    <col min="18" max="18" width="1.59765625" style="2" customWidth="1"/>
    <col min="19" max="16384" width="9" style="2"/>
  </cols>
  <sheetData>
    <row r="1" spans="2:15" ht="8.25" customHeight="1" x14ac:dyDescent="0.2">
      <c r="K1" s="2"/>
      <c r="L1" s="2"/>
    </row>
    <row r="2" spans="2:15" ht="26.1" customHeight="1" x14ac:dyDescent="0.2">
      <c r="B2" s="77" t="s">
        <v>655</v>
      </c>
      <c r="C2" s="53"/>
      <c r="D2" s="53"/>
      <c r="E2" s="76"/>
      <c r="F2" s="78"/>
      <c r="G2" s="178"/>
      <c r="H2" s="178"/>
      <c r="I2" s="178"/>
      <c r="K2" s="178" t="s">
        <v>421</v>
      </c>
      <c r="L2" s="3"/>
      <c r="M2" s="3"/>
      <c r="N2" s="3"/>
    </row>
    <row r="3" spans="2:15" ht="33" customHeight="1" x14ac:dyDescent="0.2">
      <c r="B3" s="455" t="s">
        <v>315</v>
      </c>
      <c r="C3" s="455"/>
      <c r="D3" s="455"/>
      <c r="E3" s="455"/>
      <c r="F3" s="260" t="s">
        <v>408</v>
      </c>
      <c r="G3" s="260" t="s">
        <v>417</v>
      </c>
      <c r="H3" s="260" t="s">
        <v>422</v>
      </c>
      <c r="I3" s="260" t="s">
        <v>425</v>
      </c>
      <c r="J3" s="260" t="s">
        <v>464</v>
      </c>
      <c r="K3" s="260" t="s">
        <v>522</v>
      </c>
      <c r="L3" s="260" t="s">
        <v>545</v>
      </c>
      <c r="M3" s="260" t="s">
        <v>559</v>
      </c>
      <c r="N3" s="260" t="s">
        <v>584</v>
      </c>
      <c r="O3" s="260" t="s">
        <v>652</v>
      </c>
    </row>
    <row r="4" spans="2:15" ht="45" customHeight="1" x14ac:dyDescent="0.2">
      <c r="B4" s="456" t="s">
        <v>20</v>
      </c>
      <c r="C4" s="452" t="s">
        <v>322</v>
      </c>
      <c r="D4" s="259" t="s">
        <v>0</v>
      </c>
      <c r="E4" s="260" t="s">
        <v>31</v>
      </c>
      <c r="F4" s="32">
        <v>1</v>
      </c>
      <c r="G4" s="32">
        <v>1</v>
      </c>
      <c r="H4" s="32">
        <v>1</v>
      </c>
      <c r="I4" s="32">
        <v>1</v>
      </c>
      <c r="J4" s="32">
        <v>1</v>
      </c>
      <c r="K4" s="32">
        <v>1</v>
      </c>
      <c r="L4" s="32">
        <v>1</v>
      </c>
      <c r="M4" s="32">
        <v>1</v>
      </c>
      <c r="N4" s="32">
        <v>1</v>
      </c>
      <c r="O4" s="240">
        <v>1</v>
      </c>
    </row>
    <row r="5" spans="2:15" ht="45" customHeight="1" x14ac:dyDescent="0.2">
      <c r="B5" s="456"/>
      <c r="C5" s="457"/>
      <c r="D5" s="259" t="s">
        <v>1</v>
      </c>
      <c r="E5" s="260" t="s">
        <v>31</v>
      </c>
      <c r="F5" s="32">
        <v>1</v>
      </c>
      <c r="G5" s="32">
        <v>1</v>
      </c>
      <c r="H5" s="32">
        <v>1</v>
      </c>
      <c r="I5" s="32">
        <v>1</v>
      </c>
      <c r="J5" s="32">
        <v>1</v>
      </c>
      <c r="K5" s="32">
        <v>1</v>
      </c>
      <c r="L5" s="32">
        <v>1</v>
      </c>
      <c r="M5" s="32">
        <v>1</v>
      </c>
      <c r="N5" s="32">
        <v>1</v>
      </c>
      <c r="O5" s="240">
        <v>1</v>
      </c>
    </row>
    <row r="6" spans="2:15" ht="45" customHeight="1" x14ac:dyDescent="0.2">
      <c r="B6" s="456"/>
      <c r="C6" s="458"/>
      <c r="D6" s="259" t="s">
        <v>16</v>
      </c>
      <c r="E6" s="260" t="s">
        <v>31</v>
      </c>
      <c r="F6" s="32">
        <v>2</v>
      </c>
      <c r="G6" s="32">
        <f>G4+G5</f>
        <v>2</v>
      </c>
      <c r="H6" s="32">
        <f>H4+H5</f>
        <v>2</v>
      </c>
      <c r="I6" s="32">
        <v>2</v>
      </c>
      <c r="J6" s="32">
        <f t="shared" ref="J6:O6" si="0">SUM(J4:J5)</f>
        <v>2</v>
      </c>
      <c r="K6" s="32">
        <f t="shared" si="0"/>
        <v>2</v>
      </c>
      <c r="L6" s="32">
        <f t="shared" si="0"/>
        <v>2</v>
      </c>
      <c r="M6" s="32">
        <f t="shared" si="0"/>
        <v>2</v>
      </c>
      <c r="N6" s="32">
        <f t="shared" si="0"/>
        <v>2</v>
      </c>
      <c r="O6" s="32">
        <f t="shared" si="0"/>
        <v>2</v>
      </c>
    </row>
    <row r="7" spans="2:15" ht="33" customHeight="1" x14ac:dyDescent="0.2">
      <c r="B7" s="456"/>
      <c r="C7" s="459" t="s">
        <v>32</v>
      </c>
      <c r="D7" s="462" t="s">
        <v>320</v>
      </c>
      <c r="E7" s="260" t="s">
        <v>31</v>
      </c>
      <c r="F7" s="32">
        <v>60</v>
      </c>
      <c r="G7" s="32">
        <v>54</v>
      </c>
      <c r="H7" s="32">
        <v>59</v>
      </c>
      <c r="I7" s="32">
        <v>60</v>
      </c>
      <c r="J7" s="32">
        <v>58</v>
      </c>
      <c r="K7" s="32">
        <v>58</v>
      </c>
      <c r="L7" s="32">
        <v>57</v>
      </c>
      <c r="M7" s="32">
        <v>52</v>
      </c>
      <c r="N7" s="32">
        <v>54</v>
      </c>
      <c r="O7" s="240">
        <v>53</v>
      </c>
    </row>
    <row r="8" spans="2:15" ht="33" customHeight="1" x14ac:dyDescent="0.2">
      <c r="B8" s="456"/>
      <c r="C8" s="460"/>
      <c r="D8" s="441"/>
      <c r="E8" s="260" t="s">
        <v>29</v>
      </c>
      <c r="F8" s="32">
        <v>20</v>
      </c>
      <c r="G8" s="32">
        <v>20</v>
      </c>
      <c r="H8" s="32">
        <v>22</v>
      </c>
      <c r="I8" s="32">
        <v>22</v>
      </c>
      <c r="J8" s="32">
        <v>23</v>
      </c>
      <c r="K8" s="32">
        <v>23</v>
      </c>
      <c r="L8" s="32">
        <v>24</v>
      </c>
      <c r="M8" s="32">
        <v>24</v>
      </c>
      <c r="N8" s="32">
        <v>62</v>
      </c>
      <c r="O8" s="240">
        <v>65</v>
      </c>
    </row>
    <row r="9" spans="2:15" ht="33" customHeight="1" x14ac:dyDescent="0.2">
      <c r="B9" s="456"/>
      <c r="C9" s="460"/>
      <c r="D9" s="441"/>
      <c r="E9" s="260" t="s">
        <v>28</v>
      </c>
      <c r="F9" s="32">
        <v>105</v>
      </c>
      <c r="G9" s="32">
        <v>110</v>
      </c>
      <c r="H9" s="32">
        <v>105</v>
      </c>
      <c r="I9" s="32">
        <v>103</v>
      </c>
      <c r="J9" s="32">
        <v>103</v>
      </c>
      <c r="K9" s="32">
        <v>102</v>
      </c>
      <c r="L9" s="32">
        <v>105</v>
      </c>
      <c r="M9" s="32">
        <v>104</v>
      </c>
      <c r="N9" s="32">
        <v>86</v>
      </c>
      <c r="O9" s="240">
        <v>86</v>
      </c>
    </row>
    <row r="10" spans="2:15" ht="33" customHeight="1" x14ac:dyDescent="0.2">
      <c r="B10" s="456"/>
      <c r="C10" s="460"/>
      <c r="D10" s="443"/>
      <c r="E10" s="260" t="s">
        <v>27</v>
      </c>
      <c r="F10" s="32">
        <v>185</v>
      </c>
      <c r="G10" s="32">
        <f>G7+G8+G9</f>
        <v>184</v>
      </c>
      <c r="H10" s="32">
        <f>H7+H8+H9</f>
        <v>186</v>
      </c>
      <c r="I10" s="32">
        <v>163</v>
      </c>
      <c r="J10" s="32">
        <f t="shared" ref="J10:O10" si="1">SUM(J7:J9)</f>
        <v>184</v>
      </c>
      <c r="K10" s="32">
        <f t="shared" si="1"/>
        <v>183</v>
      </c>
      <c r="L10" s="32">
        <f t="shared" si="1"/>
        <v>186</v>
      </c>
      <c r="M10" s="32">
        <f t="shared" si="1"/>
        <v>180</v>
      </c>
      <c r="N10" s="32">
        <f t="shared" si="1"/>
        <v>202</v>
      </c>
      <c r="O10" s="32">
        <f t="shared" si="1"/>
        <v>204</v>
      </c>
    </row>
    <row r="11" spans="2:15" ht="33" customHeight="1" x14ac:dyDescent="0.2">
      <c r="B11" s="456"/>
      <c r="C11" s="460"/>
      <c r="D11" s="462" t="s">
        <v>354</v>
      </c>
      <c r="E11" s="260" t="s">
        <v>31</v>
      </c>
      <c r="F11" s="32">
        <v>28</v>
      </c>
      <c r="G11" s="32">
        <v>28</v>
      </c>
      <c r="H11" s="32">
        <v>28</v>
      </c>
      <c r="I11" s="32">
        <v>29</v>
      </c>
      <c r="J11" s="32">
        <v>27</v>
      </c>
      <c r="K11" s="32">
        <v>28</v>
      </c>
      <c r="L11" s="32">
        <v>28</v>
      </c>
      <c r="M11" s="32">
        <v>28</v>
      </c>
      <c r="N11" s="32">
        <v>27</v>
      </c>
      <c r="O11" s="241">
        <v>26</v>
      </c>
    </row>
    <row r="12" spans="2:15" ht="33" customHeight="1" x14ac:dyDescent="0.2">
      <c r="B12" s="456"/>
      <c r="C12" s="460"/>
      <c r="D12" s="441"/>
      <c r="E12" s="260" t="s">
        <v>30</v>
      </c>
      <c r="F12" s="32">
        <v>22</v>
      </c>
      <c r="G12" s="32">
        <v>22</v>
      </c>
      <c r="H12" s="32">
        <v>22</v>
      </c>
      <c r="I12" s="32">
        <v>22</v>
      </c>
      <c r="J12" s="32">
        <v>22</v>
      </c>
      <c r="K12" s="32">
        <v>22</v>
      </c>
      <c r="L12" s="32">
        <v>19</v>
      </c>
      <c r="M12" s="32">
        <v>16</v>
      </c>
      <c r="N12" s="32">
        <v>13</v>
      </c>
      <c r="O12" s="241">
        <v>13</v>
      </c>
    </row>
    <row r="13" spans="2:15" ht="33" customHeight="1" x14ac:dyDescent="0.2">
      <c r="B13" s="456"/>
      <c r="C13" s="460"/>
      <c r="D13" s="441"/>
      <c r="E13" s="260" t="s">
        <v>29</v>
      </c>
      <c r="F13" s="32">
        <v>19</v>
      </c>
      <c r="G13" s="32">
        <v>19</v>
      </c>
      <c r="H13" s="32">
        <v>19</v>
      </c>
      <c r="I13" s="32">
        <v>19</v>
      </c>
      <c r="J13" s="32">
        <v>19</v>
      </c>
      <c r="K13" s="32">
        <v>19</v>
      </c>
      <c r="L13" s="32">
        <v>19</v>
      </c>
      <c r="M13" s="32">
        <v>19</v>
      </c>
      <c r="N13" s="32">
        <v>19</v>
      </c>
      <c r="O13" s="241">
        <v>19</v>
      </c>
    </row>
    <row r="14" spans="2:15" ht="33" customHeight="1" x14ac:dyDescent="0.2">
      <c r="B14" s="456"/>
      <c r="C14" s="460"/>
      <c r="D14" s="441"/>
      <c r="E14" s="260" t="s">
        <v>28</v>
      </c>
      <c r="F14" s="32">
        <v>90</v>
      </c>
      <c r="G14" s="32">
        <v>94</v>
      </c>
      <c r="H14" s="32">
        <v>96</v>
      </c>
      <c r="I14" s="32">
        <v>104</v>
      </c>
      <c r="J14" s="32">
        <v>105</v>
      </c>
      <c r="K14" s="32">
        <v>107</v>
      </c>
      <c r="L14" s="32">
        <v>108</v>
      </c>
      <c r="M14" s="32">
        <v>111</v>
      </c>
      <c r="N14" s="32">
        <v>110</v>
      </c>
      <c r="O14" s="241">
        <v>110</v>
      </c>
    </row>
    <row r="15" spans="2:15" ht="33" customHeight="1" x14ac:dyDescent="0.2">
      <c r="B15" s="456"/>
      <c r="C15" s="460"/>
      <c r="D15" s="443"/>
      <c r="E15" s="260" t="s">
        <v>27</v>
      </c>
      <c r="F15" s="32">
        <v>159</v>
      </c>
      <c r="G15" s="32">
        <f>G11+G12+G13+G14</f>
        <v>163</v>
      </c>
      <c r="H15" s="32">
        <f>H11+H12+H13+H14</f>
        <v>165</v>
      </c>
      <c r="I15" s="32">
        <v>174</v>
      </c>
      <c r="J15" s="32">
        <f t="shared" ref="J15:O15" si="2">SUM(J11:J14)</f>
        <v>173</v>
      </c>
      <c r="K15" s="32">
        <f t="shared" si="2"/>
        <v>176</v>
      </c>
      <c r="L15" s="32">
        <f t="shared" si="2"/>
        <v>174</v>
      </c>
      <c r="M15" s="32">
        <f t="shared" si="2"/>
        <v>174</v>
      </c>
      <c r="N15" s="32">
        <f t="shared" si="2"/>
        <v>169</v>
      </c>
      <c r="O15" s="32">
        <f t="shared" si="2"/>
        <v>168</v>
      </c>
    </row>
    <row r="16" spans="2:15" ht="33" customHeight="1" x14ac:dyDescent="0.2">
      <c r="B16" s="456"/>
      <c r="C16" s="460"/>
      <c r="D16" s="451" t="s">
        <v>16</v>
      </c>
      <c r="E16" s="260" t="s">
        <v>31</v>
      </c>
      <c r="F16" s="32">
        <f>F7+F11</f>
        <v>88</v>
      </c>
      <c r="G16" s="32">
        <f>G7+G11</f>
        <v>82</v>
      </c>
      <c r="H16" s="32">
        <f>H7+H11</f>
        <v>87</v>
      </c>
      <c r="I16" s="32">
        <v>89</v>
      </c>
      <c r="J16" s="32">
        <f>SUM(J7,J11)</f>
        <v>85</v>
      </c>
      <c r="K16" s="32">
        <f>K7+K11</f>
        <v>86</v>
      </c>
      <c r="L16" s="32">
        <f>L7+L11</f>
        <v>85</v>
      </c>
      <c r="M16" s="32">
        <f>M7+M11</f>
        <v>80</v>
      </c>
      <c r="N16" s="32">
        <f>N7+N11</f>
        <v>81</v>
      </c>
      <c r="O16" s="32">
        <f>O7+O11</f>
        <v>79</v>
      </c>
    </row>
    <row r="17" spans="2:15" ht="33" customHeight="1" x14ac:dyDescent="0.2">
      <c r="B17" s="456"/>
      <c r="C17" s="460"/>
      <c r="D17" s="451"/>
      <c r="E17" s="260" t="s">
        <v>30</v>
      </c>
      <c r="F17" s="79">
        <f>F12</f>
        <v>22</v>
      </c>
      <c r="G17" s="79">
        <f>G12</f>
        <v>22</v>
      </c>
      <c r="H17" s="79">
        <f>H12</f>
        <v>22</v>
      </c>
      <c r="I17" s="79">
        <v>22</v>
      </c>
      <c r="J17" s="79">
        <f>SUM(J12)</f>
        <v>22</v>
      </c>
      <c r="K17" s="32">
        <f>K12</f>
        <v>22</v>
      </c>
      <c r="L17" s="32">
        <f>L12</f>
        <v>19</v>
      </c>
      <c r="M17" s="32">
        <f>M12</f>
        <v>16</v>
      </c>
      <c r="N17" s="32">
        <f>N12</f>
        <v>13</v>
      </c>
      <c r="O17" s="32">
        <f>O12</f>
        <v>13</v>
      </c>
    </row>
    <row r="18" spans="2:15" ht="33" customHeight="1" x14ac:dyDescent="0.2">
      <c r="B18" s="456"/>
      <c r="C18" s="460"/>
      <c r="D18" s="451"/>
      <c r="E18" s="260" t="s">
        <v>29</v>
      </c>
      <c r="F18" s="32">
        <f>F8+F13</f>
        <v>39</v>
      </c>
      <c r="G18" s="32">
        <f>G8+G13</f>
        <v>39</v>
      </c>
      <c r="H18" s="32">
        <f t="shared" ref="H18" si="3">H8+H13</f>
        <v>41</v>
      </c>
      <c r="I18" s="32">
        <v>19</v>
      </c>
      <c r="J18" s="32">
        <f>SUM(J8,J13)</f>
        <v>42</v>
      </c>
      <c r="K18" s="32">
        <f t="shared" ref="K18:N19" si="4">K8+K13</f>
        <v>42</v>
      </c>
      <c r="L18" s="32">
        <f t="shared" si="4"/>
        <v>43</v>
      </c>
      <c r="M18" s="32">
        <f t="shared" ref="M18" si="5">M8+M13</f>
        <v>43</v>
      </c>
      <c r="N18" s="32">
        <f t="shared" si="4"/>
        <v>81</v>
      </c>
      <c r="O18" s="32">
        <f t="shared" ref="O18" si="6">O8+O13</f>
        <v>84</v>
      </c>
    </row>
    <row r="19" spans="2:15" ht="33" customHeight="1" x14ac:dyDescent="0.2">
      <c r="B19" s="456"/>
      <c r="C19" s="460"/>
      <c r="D19" s="451"/>
      <c r="E19" s="260" t="s">
        <v>28</v>
      </c>
      <c r="F19" s="32">
        <f>F9+F14</f>
        <v>195</v>
      </c>
      <c r="G19" s="32">
        <f>G9+G14</f>
        <v>204</v>
      </c>
      <c r="H19" s="32">
        <f>H9+H14</f>
        <v>201</v>
      </c>
      <c r="I19" s="32">
        <v>207</v>
      </c>
      <c r="J19" s="32">
        <f>SUM(J9,J14)</f>
        <v>208</v>
      </c>
      <c r="K19" s="32">
        <f t="shared" si="4"/>
        <v>209</v>
      </c>
      <c r="L19" s="32">
        <f t="shared" si="4"/>
        <v>213</v>
      </c>
      <c r="M19" s="32">
        <f t="shared" ref="M19" si="7">M9+M14</f>
        <v>215</v>
      </c>
      <c r="N19" s="32">
        <f t="shared" si="4"/>
        <v>196</v>
      </c>
      <c r="O19" s="32">
        <f t="shared" ref="O19" si="8">O9+O14</f>
        <v>196</v>
      </c>
    </row>
    <row r="20" spans="2:15" ht="33" customHeight="1" x14ac:dyDescent="0.2">
      <c r="B20" s="456"/>
      <c r="C20" s="461"/>
      <c r="D20" s="451"/>
      <c r="E20" s="260" t="s">
        <v>27</v>
      </c>
      <c r="F20" s="32">
        <f>F16+F17+F18+F19</f>
        <v>344</v>
      </c>
      <c r="G20" s="32">
        <f>G16+G17+G18+G19</f>
        <v>347</v>
      </c>
      <c r="H20" s="32">
        <f>H16+H17+H18+H19</f>
        <v>351</v>
      </c>
      <c r="I20" s="32">
        <v>337</v>
      </c>
      <c r="J20" s="32">
        <v>334</v>
      </c>
      <c r="K20" s="32">
        <f>SUM(K16:K19)</f>
        <v>359</v>
      </c>
      <c r="L20" s="32">
        <f>SUM(L16:L19)</f>
        <v>360</v>
      </c>
      <c r="M20" s="32">
        <f>SUM(M16:M19)</f>
        <v>354</v>
      </c>
      <c r="N20" s="32">
        <f>SUM(N16:N19)</f>
        <v>371</v>
      </c>
      <c r="O20" s="32">
        <f>SUM(O16:O19)</f>
        <v>372</v>
      </c>
    </row>
    <row r="21" spans="2:15" ht="33" customHeight="1" x14ac:dyDescent="0.2">
      <c r="B21" s="435" t="s">
        <v>21</v>
      </c>
      <c r="C21" s="448" t="s">
        <v>18</v>
      </c>
      <c r="D21" s="451" t="s">
        <v>3</v>
      </c>
      <c r="E21" s="260" t="s">
        <v>31</v>
      </c>
      <c r="F21" s="32">
        <v>83</v>
      </c>
      <c r="G21" s="32">
        <v>83</v>
      </c>
      <c r="H21" s="32">
        <v>80</v>
      </c>
      <c r="I21" s="32">
        <v>80</v>
      </c>
      <c r="J21" s="32">
        <v>80</v>
      </c>
      <c r="K21" s="32">
        <v>80</v>
      </c>
      <c r="L21" s="32">
        <v>78</v>
      </c>
      <c r="M21" s="32">
        <v>75</v>
      </c>
      <c r="N21" s="32">
        <v>74</v>
      </c>
      <c r="O21" s="241">
        <v>74</v>
      </c>
    </row>
    <row r="22" spans="2:15" ht="33" customHeight="1" x14ac:dyDescent="0.2">
      <c r="B22" s="447"/>
      <c r="C22" s="449"/>
      <c r="D22" s="451"/>
      <c r="E22" s="260" t="s">
        <v>29</v>
      </c>
      <c r="F22" s="32">
        <v>4</v>
      </c>
      <c r="G22" s="32">
        <v>4</v>
      </c>
      <c r="H22" s="32">
        <v>4</v>
      </c>
      <c r="I22" s="32">
        <v>4</v>
      </c>
      <c r="J22" s="32">
        <v>4</v>
      </c>
      <c r="K22" s="32">
        <v>4</v>
      </c>
      <c r="L22" s="32">
        <v>5</v>
      </c>
      <c r="M22" s="32">
        <v>5</v>
      </c>
      <c r="N22" s="32">
        <v>6</v>
      </c>
      <c r="O22" s="241">
        <v>6</v>
      </c>
    </row>
    <row r="23" spans="2:15" ht="33" customHeight="1" x14ac:dyDescent="0.2">
      <c r="B23" s="447"/>
      <c r="C23" s="449"/>
      <c r="D23" s="451"/>
      <c r="E23" s="260" t="s">
        <v>28</v>
      </c>
      <c r="F23" s="32">
        <v>106</v>
      </c>
      <c r="G23" s="32">
        <v>110</v>
      </c>
      <c r="H23" s="32">
        <v>111</v>
      </c>
      <c r="I23" s="32">
        <v>109</v>
      </c>
      <c r="J23" s="32">
        <v>103</v>
      </c>
      <c r="K23" s="32">
        <v>99</v>
      </c>
      <c r="L23" s="32">
        <v>99</v>
      </c>
      <c r="M23" s="32">
        <v>94</v>
      </c>
      <c r="N23" s="32">
        <v>92</v>
      </c>
      <c r="O23" s="241">
        <v>93</v>
      </c>
    </row>
    <row r="24" spans="2:15" ht="33" customHeight="1" x14ac:dyDescent="0.2">
      <c r="B24" s="447"/>
      <c r="C24" s="449"/>
      <c r="D24" s="451"/>
      <c r="E24" s="260" t="s">
        <v>27</v>
      </c>
      <c r="F24" s="32">
        <f>SUM(F21:F23)</f>
        <v>193</v>
      </c>
      <c r="G24" s="32">
        <f>SUM(G21:G23)</f>
        <v>197</v>
      </c>
      <c r="H24" s="32">
        <f>SUM(H21:H23)</f>
        <v>195</v>
      </c>
      <c r="I24" s="32">
        <v>193</v>
      </c>
      <c r="J24" s="32">
        <f t="shared" ref="J24:O24" si="9">SUM(J21:J23)</f>
        <v>187</v>
      </c>
      <c r="K24" s="32">
        <f t="shared" si="9"/>
        <v>183</v>
      </c>
      <c r="L24" s="32">
        <f t="shared" si="9"/>
        <v>182</v>
      </c>
      <c r="M24" s="32">
        <f t="shared" si="9"/>
        <v>174</v>
      </c>
      <c r="N24" s="32">
        <f t="shared" si="9"/>
        <v>172</v>
      </c>
      <c r="O24" s="32">
        <f t="shared" si="9"/>
        <v>173</v>
      </c>
    </row>
    <row r="25" spans="2:15" ht="33" customHeight="1" x14ac:dyDescent="0.2">
      <c r="B25" s="447"/>
      <c r="C25" s="449"/>
      <c r="D25" s="451" t="s">
        <v>4</v>
      </c>
      <c r="E25" s="260" t="s">
        <v>31</v>
      </c>
      <c r="F25" s="32">
        <v>35</v>
      </c>
      <c r="G25" s="32">
        <v>35</v>
      </c>
      <c r="H25" s="32">
        <v>35</v>
      </c>
      <c r="I25" s="32">
        <v>35</v>
      </c>
      <c r="J25" s="32">
        <v>36</v>
      </c>
      <c r="K25" s="32">
        <v>36</v>
      </c>
      <c r="L25" s="32">
        <v>36</v>
      </c>
      <c r="M25" s="32">
        <v>36</v>
      </c>
      <c r="N25" s="32">
        <v>36</v>
      </c>
      <c r="O25" s="241">
        <v>36</v>
      </c>
    </row>
    <row r="26" spans="2:15" ht="33" customHeight="1" x14ac:dyDescent="0.2">
      <c r="B26" s="447"/>
      <c r="C26" s="449"/>
      <c r="D26" s="451"/>
      <c r="E26" s="260" t="s">
        <v>29</v>
      </c>
      <c r="F26" s="32">
        <v>5</v>
      </c>
      <c r="G26" s="32">
        <v>5</v>
      </c>
      <c r="H26" s="32">
        <v>5</v>
      </c>
      <c r="I26" s="32">
        <v>5</v>
      </c>
      <c r="J26" s="32">
        <v>5</v>
      </c>
      <c r="K26" s="32">
        <v>5</v>
      </c>
      <c r="L26" s="32">
        <v>5</v>
      </c>
      <c r="M26" s="32">
        <v>5</v>
      </c>
      <c r="N26" s="32">
        <v>5</v>
      </c>
      <c r="O26" s="241">
        <v>5</v>
      </c>
    </row>
    <row r="27" spans="2:15" ht="33" customHeight="1" x14ac:dyDescent="0.2">
      <c r="B27" s="447"/>
      <c r="C27" s="449"/>
      <c r="D27" s="451"/>
      <c r="E27" s="260" t="s">
        <v>28</v>
      </c>
      <c r="F27" s="32">
        <v>41</v>
      </c>
      <c r="G27" s="32">
        <v>34</v>
      </c>
      <c r="H27" s="32">
        <v>37</v>
      </c>
      <c r="I27" s="32">
        <v>32</v>
      </c>
      <c r="J27" s="32">
        <v>36</v>
      </c>
      <c r="K27" s="32">
        <v>41</v>
      </c>
      <c r="L27" s="32">
        <v>40</v>
      </c>
      <c r="M27" s="32">
        <v>40</v>
      </c>
      <c r="N27" s="32">
        <v>40</v>
      </c>
      <c r="O27" s="32">
        <v>40</v>
      </c>
    </row>
    <row r="28" spans="2:15" ht="33" customHeight="1" x14ac:dyDescent="0.2">
      <c r="B28" s="447"/>
      <c r="C28" s="449"/>
      <c r="D28" s="451"/>
      <c r="E28" s="260" t="s">
        <v>27</v>
      </c>
      <c r="F28" s="32">
        <f>SUM(F25:F27)</f>
        <v>81</v>
      </c>
      <c r="G28" s="32">
        <f>SUM(G25:G27)</f>
        <v>74</v>
      </c>
      <c r="H28" s="32">
        <f>SUM(H25:H27)</f>
        <v>77</v>
      </c>
      <c r="I28" s="32">
        <v>72</v>
      </c>
      <c r="J28" s="32">
        <f t="shared" ref="J28:O28" si="10">SUM(J25:J27)</f>
        <v>77</v>
      </c>
      <c r="K28" s="32">
        <f t="shared" si="10"/>
        <v>82</v>
      </c>
      <c r="L28" s="32">
        <f t="shared" si="10"/>
        <v>81</v>
      </c>
      <c r="M28" s="32">
        <f t="shared" si="10"/>
        <v>81</v>
      </c>
      <c r="N28" s="32">
        <f t="shared" si="10"/>
        <v>81</v>
      </c>
      <c r="O28" s="32">
        <f t="shared" si="10"/>
        <v>81</v>
      </c>
    </row>
    <row r="29" spans="2:15" ht="33" customHeight="1" x14ac:dyDescent="0.2">
      <c r="B29" s="447"/>
      <c r="C29" s="449"/>
      <c r="D29" s="451" t="s">
        <v>5</v>
      </c>
      <c r="E29" s="260" t="s">
        <v>31</v>
      </c>
      <c r="F29" s="32">
        <v>15</v>
      </c>
      <c r="G29" s="32">
        <v>15</v>
      </c>
      <c r="H29" s="32">
        <v>15</v>
      </c>
      <c r="I29" s="32">
        <v>15</v>
      </c>
      <c r="J29" s="32">
        <v>15</v>
      </c>
      <c r="K29" s="32">
        <v>15</v>
      </c>
      <c r="L29" s="32">
        <v>15</v>
      </c>
      <c r="M29" s="32">
        <v>15</v>
      </c>
      <c r="N29" s="32">
        <v>15</v>
      </c>
      <c r="O29" s="32">
        <v>15</v>
      </c>
    </row>
    <row r="30" spans="2:15" ht="33" customHeight="1" x14ac:dyDescent="0.2">
      <c r="B30" s="447"/>
      <c r="C30" s="449"/>
      <c r="D30" s="451"/>
      <c r="E30" s="260" t="s">
        <v>29</v>
      </c>
      <c r="F30" s="32">
        <v>0</v>
      </c>
      <c r="G30" s="32">
        <v>0</v>
      </c>
      <c r="H30" s="32">
        <v>0</v>
      </c>
      <c r="I30" s="32">
        <v>0</v>
      </c>
      <c r="J30" s="32">
        <v>0</v>
      </c>
      <c r="K30" s="32">
        <v>0</v>
      </c>
      <c r="L30" s="32">
        <v>0</v>
      </c>
      <c r="M30" s="32">
        <v>0</v>
      </c>
      <c r="N30" s="32">
        <v>0</v>
      </c>
      <c r="O30" s="32">
        <v>0</v>
      </c>
    </row>
    <row r="31" spans="2:15" ht="33" customHeight="1" x14ac:dyDescent="0.2">
      <c r="B31" s="447"/>
      <c r="C31" s="449"/>
      <c r="D31" s="451"/>
      <c r="E31" s="260" t="s">
        <v>28</v>
      </c>
      <c r="F31" s="32">
        <v>9</v>
      </c>
      <c r="G31" s="32">
        <v>9</v>
      </c>
      <c r="H31" s="32">
        <v>9</v>
      </c>
      <c r="I31" s="32">
        <v>9</v>
      </c>
      <c r="J31" s="32">
        <v>9</v>
      </c>
      <c r="K31" s="32">
        <v>9</v>
      </c>
      <c r="L31" s="32">
        <v>9</v>
      </c>
      <c r="M31" s="32">
        <v>9</v>
      </c>
      <c r="N31" s="32">
        <v>9</v>
      </c>
      <c r="O31" s="32">
        <v>9</v>
      </c>
    </row>
    <row r="32" spans="2:15" ht="33" customHeight="1" x14ac:dyDescent="0.2">
      <c r="B32" s="447"/>
      <c r="C32" s="449"/>
      <c r="D32" s="451"/>
      <c r="E32" s="260" t="s">
        <v>27</v>
      </c>
      <c r="F32" s="32">
        <f>SUM(F29:F31)</f>
        <v>24</v>
      </c>
      <c r="G32" s="32">
        <f>SUM(G29:G31)</f>
        <v>24</v>
      </c>
      <c r="H32" s="32">
        <f>SUM(H29:H31)</f>
        <v>24</v>
      </c>
      <c r="I32" s="32">
        <v>24</v>
      </c>
      <c r="J32" s="32">
        <f t="shared" ref="J32:O32" si="11">SUM(J29:J31)</f>
        <v>24</v>
      </c>
      <c r="K32" s="32">
        <f t="shared" si="11"/>
        <v>24</v>
      </c>
      <c r="L32" s="32">
        <f t="shared" si="11"/>
        <v>24</v>
      </c>
      <c r="M32" s="32">
        <f t="shared" si="11"/>
        <v>24</v>
      </c>
      <c r="N32" s="32">
        <f t="shared" si="11"/>
        <v>24</v>
      </c>
      <c r="O32" s="32">
        <f t="shared" si="11"/>
        <v>24</v>
      </c>
    </row>
    <row r="33" spans="2:15" ht="33" customHeight="1" x14ac:dyDescent="0.2">
      <c r="B33" s="447"/>
      <c r="C33" s="449"/>
      <c r="D33" s="451" t="s">
        <v>6</v>
      </c>
      <c r="E33" s="260" t="s">
        <v>31</v>
      </c>
      <c r="F33" s="32">
        <v>29</v>
      </c>
      <c r="G33" s="32">
        <v>29</v>
      </c>
      <c r="H33" s="32">
        <v>28</v>
      </c>
      <c r="I33" s="32">
        <v>25</v>
      </c>
      <c r="J33" s="32">
        <v>25</v>
      </c>
      <c r="K33" s="32">
        <v>26</v>
      </c>
      <c r="L33" s="32">
        <v>26</v>
      </c>
      <c r="M33" s="32">
        <v>26</v>
      </c>
      <c r="N33" s="32">
        <v>26</v>
      </c>
      <c r="O33" s="241">
        <v>26</v>
      </c>
    </row>
    <row r="34" spans="2:15" ht="33" customHeight="1" x14ac:dyDescent="0.2">
      <c r="B34" s="447"/>
      <c r="C34" s="449"/>
      <c r="D34" s="451"/>
      <c r="E34" s="260" t="s">
        <v>29</v>
      </c>
      <c r="F34" s="32">
        <v>2</v>
      </c>
      <c r="G34" s="32">
        <v>2</v>
      </c>
      <c r="H34" s="32">
        <v>2</v>
      </c>
      <c r="I34" s="32">
        <v>2</v>
      </c>
      <c r="J34" s="32">
        <v>2</v>
      </c>
      <c r="K34" s="32">
        <v>2</v>
      </c>
      <c r="L34" s="32">
        <v>2</v>
      </c>
      <c r="M34" s="32">
        <v>2</v>
      </c>
      <c r="N34" s="32">
        <v>2</v>
      </c>
      <c r="O34" s="241">
        <v>1</v>
      </c>
    </row>
    <row r="35" spans="2:15" ht="33" customHeight="1" x14ac:dyDescent="0.2">
      <c r="B35" s="447"/>
      <c r="C35" s="449"/>
      <c r="D35" s="451"/>
      <c r="E35" s="260" t="s">
        <v>28</v>
      </c>
      <c r="F35" s="32">
        <v>15</v>
      </c>
      <c r="G35" s="32">
        <v>15</v>
      </c>
      <c r="H35" s="32">
        <v>14</v>
      </c>
      <c r="I35" s="32">
        <v>14</v>
      </c>
      <c r="J35" s="32">
        <v>13</v>
      </c>
      <c r="K35" s="32">
        <v>13</v>
      </c>
      <c r="L35" s="32">
        <v>13</v>
      </c>
      <c r="M35" s="32">
        <v>14</v>
      </c>
      <c r="N35" s="32">
        <v>14</v>
      </c>
      <c r="O35" s="241">
        <v>14</v>
      </c>
    </row>
    <row r="36" spans="2:15" ht="33" customHeight="1" x14ac:dyDescent="0.2">
      <c r="B36" s="447"/>
      <c r="C36" s="449"/>
      <c r="D36" s="451"/>
      <c r="E36" s="260" t="s">
        <v>27</v>
      </c>
      <c r="F36" s="32">
        <f>SUM(F33:F35)</f>
        <v>46</v>
      </c>
      <c r="G36" s="32">
        <f>SUM(G33:G35)</f>
        <v>46</v>
      </c>
      <c r="H36" s="32">
        <f>SUM(H33:H35)</f>
        <v>44</v>
      </c>
      <c r="I36" s="32">
        <v>41</v>
      </c>
      <c r="J36" s="32">
        <f t="shared" ref="J36:O36" si="12">SUM(J33:J35)</f>
        <v>40</v>
      </c>
      <c r="K36" s="32">
        <f t="shared" si="12"/>
        <v>41</v>
      </c>
      <c r="L36" s="32">
        <f t="shared" si="12"/>
        <v>41</v>
      </c>
      <c r="M36" s="32">
        <f t="shared" si="12"/>
        <v>42</v>
      </c>
      <c r="N36" s="32">
        <f t="shared" si="12"/>
        <v>42</v>
      </c>
      <c r="O36" s="32">
        <f t="shared" si="12"/>
        <v>41</v>
      </c>
    </row>
    <row r="37" spans="2:15" ht="33" customHeight="1" x14ac:dyDescent="0.2">
      <c r="B37" s="447"/>
      <c r="C37" s="449"/>
      <c r="D37" s="451" t="s">
        <v>7</v>
      </c>
      <c r="E37" s="260" t="s">
        <v>31</v>
      </c>
      <c r="F37" s="32">
        <v>33</v>
      </c>
      <c r="G37" s="32">
        <v>31</v>
      </c>
      <c r="H37" s="32">
        <v>31</v>
      </c>
      <c r="I37" s="32">
        <v>31</v>
      </c>
      <c r="J37" s="32">
        <v>31</v>
      </c>
      <c r="K37" s="32">
        <v>31</v>
      </c>
      <c r="L37" s="32">
        <v>31</v>
      </c>
      <c r="M37" s="32">
        <v>31</v>
      </c>
      <c r="N37" s="32">
        <v>31</v>
      </c>
      <c r="O37" s="241">
        <v>31</v>
      </c>
    </row>
    <row r="38" spans="2:15" ht="33" customHeight="1" x14ac:dyDescent="0.2">
      <c r="B38" s="447"/>
      <c r="C38" s="449"/>
      <c r="D38" s="451"/>
      <c r="E38" s="260" t="s">
        <v>29</v>
      </c>
      <c r="F38" s="32">
        <v>0</v>
      </c>
      <c r="G38" s="32">
        <v>0</v>
      </c>
      <c r="H38" s="32">
        <v>0</v>
      </c>
      <c r="I38" s="32">
        <v>0</v>
      </c>
      <c r="J38" s="32">
        <v>0</v>
      </c>
      <c r="K38" s="32">
        <v>0</v>
      </c>
      <c r="L38" s="32">
        <v>0</v>
      </c>
      <c r="M38" s="32">
        <v>0</v>
      </c>
      <c r="N38" s="32">
        <v>0</v>
      </c>
      <c r="O38" s="241">
        <v>0</v>
      </c>
    </row>
    <row r="39" spans="2:15" ht="33" customHeight="1" x14ac:dyDescent="0.2">
      <c r="B39" s="447"/>
      <c r="C39" s="449"/>
      <c r="D39" s="451"/>
      <c r="E39" s="260" t="s">
        <v>28</v>
      </c>
      <c r="F39" s="32">
        <v>6</v>
      </c>
      <c r="G39" s="32">
        <v>6</v>
      </c>
      <c r="H39" s="32">
        <v>10</v>
      </c>
      <c r="I39" s="32">
        <v>10</v>
      </c>
      <c r="J39" s="32">
        <v>6</v>
      </c>
      <c r="K39" s="32">
        <v>6</v>
      </c>
      <c r="L39" s="32">
        <v>6</v>
      </c>
      <c r="M39" s="32">
        <v>6</v>
      </c>
      <c r="N39" s="32">
        <v>6</v>
      </c>
      <c r="O39" s="241">
        <v>6</v>
      </c>
    </row>
    <row r="40" spans="2:15" ht="33" customHeight="1" x14ac:dyDescent="0.2">
      <c r="B40" s="447"/>
      <c r="C40" s="449"/>
      <c r="D40" s="451"/>
      <c r="E40" s="260" t="s">
        <v>27</v>
      </c>
      <c r="F40" s="32">
        <f>SUM(F37:F39)</f>
        <v>39</v>
      </c>
      <c r="G40" s="32">
        <f>SUM(G37:G39)</f>
        <v>37</v>
      </c>
      <c r="H40" s="32">
        <f>SUM(H37:H39)</f>
        <v>41</v>
      </c>
      <c r="I40" s="32">
        <v>41</v>
      </c>
      <c r="J40" s="32">
        <f>SUM(J37:J39)</f>
        <v>37</v>
      </c>
      <c r="K40" s="32">
        <f>SUM(K37:K39)</f>
        <v>37</v>
      </c>
      <c r="L40" s="32">
        <f>SUM(L37:L39)</f>
        <v>37</v>
      </c>
      <c r="M40" s="32">
        <f>SUM(M37:M39)</f>
        <v>37</v>
      </c>
      <c r="N40" s="32">
        <f t="shared" ref="N40:O40" si="13">SUM(N37:N39)</f>
        <v>37</v>
      </c>
      <c r="O40" s="32">
        <f t="shared" si="13"/>
        <v>37</v>
      </c>
    </row>
    <row r="41" spans="2:15" ht="33" customHeight="1" x14ac:dyDescent="0.2">
      <c r="B41" s="447"/>
      <c r="C41" s="449"/>
      <c r="D41" s="451" t="s">
        <v>16</v>
      </c>
      <c r="E41" s="260" t="s">
        <v>31</v>
      </c>
      <c r="F41" s="32">
        <f t="shared" ref="F41:H43" si="14">F21+F25+F29+F33+F37</f>
        <v>195</v>
      </c>
      <c r="G41" s="32">
        <f t="shared" si="14"/>
        <v>193</v>
      </c>
      <c r="H41" s="32">
        <f t="shared" si="14"/>
        <v>189</v>
      </c>
      <c r="I41" s="32">
        <v>186</v>
      </c>
      <c r="J41" s="32">
        <f>SUM(J21,J25,J29,J33,J37)</f>
        <v>187</v>
      </c>
      <c r="K41" s="32">
        <f t="shared" ref="K41:N42" si="15">K21+K25+K29+K33+K37</f>
        <v>188</v>
      </c>
      <c r="L41" s="32">
        <f t="shared" ref="L41:M41" si="16">L21+L25+L29+L33+L37</f>
        <v>186</v>
      </c>
      <c r="M41" s="32">
        <f t="shared" si="16"/>
        <v>183</v>
      </c>
      <c r="N41" s="32">
        <f t="shared" si="15"/>
        <v>182</v>
      </c>
      <c r="O41" s="32">
        <f t="shared" ref="O41" si="17">O21+O25+O29+O33+O37</f>
        <v>182</v>
      </c>
    </row>
    <row r="42" spans="2:15" ht="33" customHeight="1" x14ac:dyDescent="0.2">
      <c r="B42" s="447"/>
      <c r="C42" s="449"/>
      <c r="D42" s="451"/>
      <c r="E42" s="260" t="s">
        <v>29</v>
      </c>
      <c r="F42" s="32">
        <f t="shared" si="14"/>
        <v>11</v>
      </c>
      <c r="G42" s="32">
        <f t="shared" si="14"/>
        <v>11</v>
      </c>
      <c r="H42" s="32">
        <f t="shared" si="14"/>
        <v>11</v>
      </c>
      <c r="I42" s="32">
        <v>11</v>
      </c>
      <c r="J42" s="32">
        <f>SUM(J22,J26,J30,J34,J38)</f>
        <v>11</v>
      </c>
      <c r="K42" s="32">
        <f t="shared" si="15"/>
        <v>11</v>
      </c>
      <c r="L42" s="32">
        <f t="shared" ref="L42:M42" si="18">L22+L26+L30+L34+L38</f>
        <v>12</v>
      </c>
      <c r="M42" s="32">
        <f t="shared" si="18"/>
        <v>12</v>
      </c>
      <c r="N42" s="32">
        <f t="shared" si="15"/>
        <v>13</v>
      </c>
      <c r="O42" s="32">
        <f t="shared" ref="O42" si="19">O22+O26+O30+O34+O38</f>
        <v>12</v>
      </c>
    </row>
    <row r="43" spans="2:15" ht="33" customHeight="1" x14ac:dyDescent="0.2">
      <c r="B43" s="447"/>
      <c r="C43" s="449"/>
      <c r="D43" s="451"/>
      <c r="E43" s="260" t="s">
        <v>28</v>
      </c>
      <c r="F43" s="32">
        <f t="shared" si="14"/>
        <v>177</v>
      </c>
      <c r="G43" s="32">
        <f t="shared" si="14"/>
        <v>174</v>
      </c>
      <c r="H43" s="32">
        <f t="shared" si="14"/>
        <v>181</v>
      </c>
      <c r="I43" s="32">
        <v>174</v>
      </c>
      <c r="J43" s="32">
        <f>SUM(J23,J27,J31,J35,J39)</f>
        <v>167</v>
      </c>
      <c r="K43" s="32">
        <f>K23+K27+K31+K35+K39</f>
        <v>168</v>
      </c>
      <c r="L43" s="32">
        <f>L23+L27+L31+L35+L39</f>
        <v>167</v>
      </c>
      <c r="M43" s="32">
        <f>M23+M27+M31+M35+M39</f>
        <v>163</v>
      </c>
      <c r="N43" s="32">
        <f>N23+N27+N31+N35+N39</f>
        <v>161</v>
      </c>
      <c r="O43" s="32">
        <f>O23+O27+O31+O35+O39</f>
        <v>162</v>
      </c>
    </row>
    <row r="44" spans="2:15" ht="33" customHeight="1" x14ac:dyDescent="0.2">
      <c r="B44" s="447"/>
      <c r="C44" s="450"/>
      <c r="D44" s="451"/>
      <c r="E44" s="260" t="s">
        <v>27</v>
      </c>
      <c r="F44" s="32">
        <f>SUM(F41:F43)</f>
        <v>383</v>
      </c>
      <c r="G44" s="32">
        <f>SUM(G41:G43)</f>
        <v>378</v>
      </c>
      <c r="H44" s="32">
        <f>SUM(H41:H43)</f>
        <v>381</v>
      </c>
      <c r="I44" s="32">
        <v>371</v>
      </c>
      <c r="J44" s="32">
        <f t="shared" ref="J44:O44" si="20">SUM(J41:J43)</f>
        <v>365</v>
      </c>
      <c r="K44" s="32">
        <f t="shared" si="20"/>
        <v>367</v>
      </c>
      <c r="L44" s="32">
        <f t="shared" si="20"/>
        <v>365</v>
      </c>
      <c r="M44" s="32">
        <f t="shared" si="20"/>
        <v>358</v>
      </c>
      <c r="N44" s="32">
        <f t="shared" si="20"/>
        <v>356</v>
      </c>
      <c r="O44" s="32">
        <f t="shared" si="20"/>
        <v>356</v>
      </c>
    </row>
    <row r="45" spans="2:15" ht="33" customHeight="1" x14ac:dyDescent="0.2">
      <c r="B45" s="436"/>
      <c r="C45" s="452" t="s">
        <v>374</v>
      </c>
      <c r="D45" s="259" t="s">
        <v>8</v>
      </c>
      <c r="E45" s="260" t="s">
        <v>25</v>
      </c>
      <c r="F45" s="32">
        <v>24</v>
      </c>
      <c r="G45" s="32">
        <v>24</v>
      </c>
      <c r="H45" s="32">
        <v>19</v>
      </c>
      <c r="I45" s="32">
        <v>19</v>
      </c>
      <c r="J45" s="32">
        <v>19</v>
      </c>
      <c r="K45" s="32">
        <v>19</v>
      </c>
      <c r="L45" s="32">
        <v>19</v>
      </c>
      <c r="M45" s="32">
        <v>20</v>
      </c>
      <c r="N45" s="32">
        <v>20</v>
      </c>
      <c r="O45" s="241">
        <v>20</v>
      </c>
    </row>
    <row r="46" spans="2:15" ht="33" customHeight="1" x14ac:dyDescent="0.2">
      <c r="B46" s="436"/>
      <c r="C46" s="453"/>
      <c r="D46" s="259" t="s">
        <v>9</v>
      </c>
      <c r="E46" s="260" t="s">
        <v>25</v>
      </c>
      <c r="F46" s="32">
        <v>93</v>
      </c>
      <c r="G46" s="32">
        <v>94</v>
      </c>
      <c r="H46" s="32">
        <v>95</v>
      </c>
      <c r="I46" s="32">
        <v>95</v>
      </c>
      <c r="J46" s="32">
        <v>92</v>
      </c>
      <c r="K46" s="32">
        <v>98</v>
      </c>
      <c r="L46" s="32">
        <v>109</v>
      </c>
      <c r="M46" s="32">
        <v>112</v>
      </c>
      <c r="N46" s="32">
        <v>112</v>
      </c>
      <c r="O46" s="241">
        <v>113</v>
      </c>
    </row>
    <row r="47" spans="2:15" ht="33" customHeight="1" x14ac:dyDescent="0.2">
      <c r="B47" s="436"/>
      <c r="C47" s="453"/>
      <c r="D47" s="259" t="s">
        <v>5</v>
      </c>
      <c r="E47" s="260" t="s">
        <v>25</v>
      </c>
      <c r="F47" s="32">
        <v>81</v>
      </c>
      <c r="G47" s="32">
        <v>75</v>
      </c>
      <c r="H47" s="32">
        <v>75</v>
      </c>
      <c r="I47" s="32">
        <v>70</v>
      </c>
      <c r="J47" s="32">
        <v>66</v>
      </c>
      <c r="K47" s="32">
        <v>66</v>
      </c>
      <c r="L47" s="32">
        <v>64</v>
      </c>
      <c r="M47" s="32">
        <v>67</v>
      </c>
      <c r="N47" s="32">
        <v>71</v>
      </c>
      <c r="O47" s="241">
        <v>72</v>
      </c>
    </row>
    <row r="48" spans="2:15" ht="33" customHeight="1" x14ac:dyDescent="0.2">
      <c r="B48" s="437"/>
      <c r="C48" s="454"/>
      <c r="D48" s="259" t="s">
        <v>16</v>
      </c>
      <c r="E48" s="260" t="s">
        <v>25</v>
      </c>
      <c r="F48" s="32">
        <f>SUM(F45:F47)</f>
        <v>198</v>
      </c>
      <c r="G48" s="32">
        <f>SUM(G45:G47)</f>
        <v>193</v>
      </c>
      <c r="H48" s="32">
        <f>SUM(H45:H47)</f>
        <v>189</v>
      </c>
      <c r="I48" s="32">
        <v>184</v>
      </c>
      <c r="J48" s="32">
        <f t="shared" ref="J48:O48" si="21">SUM(J45:J47)</f>
        <v>177</v>
      </c>
      <c r="K48" s="32">
        <f t="shared" si="21"/>
        <v>183</v>
      </c>
      <c r="L48" s="32">
        <f t="shared" si="21"/>
        <v>192</v>
      </c>
      <c r="M48" s="32">
        <f t="shared" si="21"/>
        <v>199</v>
      </c>
      <c r="N48" s="32">
        <f t="shared" si="21"/>
        <v>203</v>
      </c>
      <c r="O48" s="32">
        <f t="shared" si="21"/>
        <v>205</v>
      </c>
    </row>
    <row r="49" spans="2:16" ht="33" customHeight="1" x14ac:dyDescent="0.2">
      <c r="B49" s="435" t="s">
        <v>309</v>
      </c>
      <c r="C49" s="438" t="s">
        <v>122</v>
      </c>
      <c r="D49" s="439"/>
      <c r="E49" s="260" t="s">
        <v>31</v>
      </c>
      <c r="F49" s="32">
        <f t="shared" ref="F49" si="22">F6+F16+F41</f>
        <v>285</v>
      </c>
      <c r="G49" s="32">
        <f>G6+G16+G41</f>
        <v>277</v>
      </c>
      <c r="H49" s="32">
        <f>H6+H16+H41</f>
        <v>278</v>
      </c>
      <c r="I49" s="32">
        <v>277</v>
      </c>
      <c r="J49" s="32">
        <f t="shared" ref="J49:O49" si="23">SUM(J6,J16,J41)</f>
        <v>274</v>
      </c>
      <c r="K49" s="32">
        <f t="shared" si="23"/>
        <v>276</v>
      </c>
      <c r="L49" s="32">
        <f t="shared" si="23"/>
        <v>273</v>
      </c>
      <c r="M49" s="32">
        <f t="shared" si="23"/>
        <v>265</v>
      </c>
      <c r="N49" s="32">
        <f t="shared" si="23"/>
        <v>265</v>
      </c>
      <c r="O49" s="32">
        <f t="shared" si="23"/>
        <v>263</v>
      </c>
    </row>
    <row r="50" spans="2:16" ht="33" customHeight="1" x14ac:dyDescent="0.2">
      <c r="B50" s="436"/>
      <c r="C50" s="440"/>
      <c r="D50" s="441"/>
      <c r="E50" s="260" t="s">
        <v>30</v>
      </c>
      <c r="F50" s="79">
        <f>F17</f>
        <v>22</v>
      </c>
      <c r="G50" s="79">
        <f>G17</f>
        <v>22</v>
      </c>
      <c r="H50" s="79">
        <f>H17</f>
        <v>22</v>
      </c>
      <c r="I50" s="79">
        <v>22</v>
      </c>
      <c r="J50" s="79">
        <f t="shared" ref="J50:O50" si="24">SUM(J17)</f>
        <v>22</v>
      </c>
      <c r="K50" s="79">
        <f t="shared" si="24"/>
        <v>22</v>
      </c>
      <c r="L50" s="79">
        <f t="shared" si="24"/>
        <v>19</v>
      </c>
      <c r="M50" s="79">
        <f t="shared" si="24"/>
        <v>16</v>
      </c>
      <c r="N50" s="79">
        <f t="shared" si="24"/>
        <v>13</v>
      </c>
      <c r="O50" s="79">
        <f t="shared" si="24"/>
        <v>13</v>
      </c>
    </row>
    <row r="51" spans="2:16" ht="33" customHeight="1" x14ac:dyDescent="0.2">
      <c r="B51" s="436"/>
      <c r="C51" s="440"/>
      <c r="D51" s="441"/>
      <c r="E51" s="260" t="s">
        <v>29</v>
      </c>
      <c r="F51" s="32">
        <f>F18+F42</f>
        <v>50</v>
      </c>
      <c r="G51" s="32">
        <f>G18+G42</f>
        <v>50</v>
      </c>
      <c r="H51" s="32">
        <f t="shared" ref="H51" si="25">H18+H42</f>
        <v>52</v>
      </c>
      <c r="I51" s="32">
        <v>30</v>
      </c>
      <c r="J51" s="32">
        <f t="shared" ref="J51:K52" si="26">SUM(J18,J42)</f>
        <v>53</v>
      </c>
      <c r="K51" s="32">
        <f t="shared" si="26"/>
        <v>53</v>
      </c>
      <c r="L51" s="32">
        <f t="shared" ref="L51" si="27">SUM(L18,L42)</f>
        <v>55</v>
      </c>
      <c r="M51" s="32">
        <f t="shared" ref="M51:O52" si="28">SUM(M18,M42)</f>
        <v>55</v>
      </c>
      <c r="N51" s="32">
        <f t="shared" si="28"/>
        <v>94</v>
      </c>
      <c r="O51" s="32">
        <f t="shared" si="28"/>
        <v>96</v>
      </c>
    </row>
    <row r="52" spans="2:16" ht="33" customHeight="1" x14ac:dyDescent="0.2">
      <c r="B52" s="436"/>
      <c r="C52" s="440"/>
      <c r="D52" s="441"/>
      <c r="E52" s="260" t="s">
        <v>28</v>
      </c>
      <c r="F52" s="32">
        <f>F19+F43</f>
        <v>372</v>
      </c>
      <c r="G52" s="32">
        <f>G19+G43</f>
        <v>378</v>
      </c>
      <c r="H52" s="32">
        <f>H19+H43</f>
        <v>382</v>
      </c>
      <c r="I52" s="32">
        <v>381</v>
      </c>
      <c r="J52" s="32">
        <f t="shared" si="26"/>
        <v>375</v>
      </c>
      <c r="K52" s="32">
        <f t="shared" si="26"/>
        <v>377</v>
      </c>
      <c r="L52" s="32">
        <f t="shared" ref="L52" si="29">SUM(L19,L43)</f>
        <v>380</v>
      </c>
      <c r="M52" s="32">
        <f t="shared" si="28"/>
        <v>378</v>
      </c>
      <c r="N52" s="32">
        <f t="shared" si="28"/>
        <v>357</v>
      </c>
      <c r="O52" s="32">
        <f t="shared" si="28"/>
        <v>358</v>
      </c>
    </row>
    <row r="53" spans="2:16" ht="33" customHeight="1" x14ac:dyDescent="0.2">
      <c r="B53" s="436"/>
      <c r="C53" s="442"/>
      <c r="D53" s="443"/>
      <c r="E53" s="260" t="s">
        <v>27</v>
      </c>
      <c r="F53" s="32">
        <f>SUM(F49:F52)</f>
        <v>729</v>
      </c>
      <c r="G53" s="32">
        <f>SUM(G49:G52)</f>
        <v>727</v>
      </c>
      <c r="H53" s="32">
        <f>SUM(H49:H52)</f>
        <v>734</v>
      </c>
      <c r="I53" s="32">
        <v>710</v>
      </c>
      <c r="J53" s="32">
        <f t="shared" ref="J53:O53" si="30">SUM(J49:J52)</f>
        <v>724</v>
      </c>
      <c r="K53" s="32">
        <f t="shared" si="30"/>
        <v>728</v>
      </c>
      <c r="L53" s="32">
        <f t="shared" si="30"/>
        <v>727</v>
      </c>
      <c r="M53" s="32">
        <f t="shared" si="30"/>
        <v>714</v>
      </c>
      <c r="N53" s="32">
        <f t="shared" si="30"/>
        <v>729</v>
      </c>
      <c r="O53" s="32">
        <f t="shared" si="30"/>
        <v>730</v>
      </c>
    </row>
    <row r="54" spans="2:16" ht="33" customHeight="1" x14ac:dyDescent="0.2">
      <c r="B54" s="436"/>
      <c r="C54" s="444" t="s">
        <v>121</v>
      </c>
      <c r="D54" s="445"/>
      <c r="E54" s="260" t="s">
        <v>25</v>
      </c>
      <c r="F54" s="32">
        <f>F48</f>
        <v>198</v>
      </c>
      <c r="G54" s="32">
        <f>G48</f>
        <v>193</v>
      </c>
      <c r="H54" s="32">
        <f>H48</f>
        <v>189</v>
      </c>
      <c r="I54" s="32">
        <v>184</v>
      </c>
      <c r="J54" s="32">
        <f t="shared" ref="J54:O54" si="31">SUM(J48)</f>
        <v>177</v>
      </c>
      <c r="K54" s="32">
        <f t="shared" si="31"/>
        <v>183</v>
      </c>
      <c r="L54" s="32">
        <f t="shared" si="31"/>
        <v>192</v>
      </c>
      <c r="M54" s="32">
        <f t="shared" si="31"/>
        <v>199</v>
      </c>
      <c r="N54" s="32">
        <f t="shared" si="31"/>
        <v>203</v>
      </c>
      <c r="O54" s="32">
        <f t="shared" si="31"/>
        <v>205</v>
      </c>
    </row>
    <row r="55" spans="2:16" ht="33" customHeight="1" x14ac:dyDescent="0.2">
      <c r="B55" s="437"/>
      <c r="C55" s="444" t="s">
        <v>310</v>
      </c>
      <c r="D55" s="446"/>
      <c r="E55" s="260" t="s">
        <v>25</v>
      </c>
      <c r="F55" s="32">
        <f>F53+F54</f>
        <v>927</v>
      </c>
      <c r="G55" s="32">
        <f>G53+G54</f>
        <v>920</v>
      </c>
      <c r="H55" s="32">
        <f>H53+H54</f>
        <v>923</v>
      </c>
      <c r="I55" s="32">
        <v>894</v>
      </c>
      <c r="J55" s="32">
        <f t="shared" ref="J55:N55" si="32">SUM(J53:J54)</f>
        <v>901</v>
      </c>
      <c r="K55" s="32">
        <f t="shared" si="32"/>
        <v>911</v>
      </c>
      <c r="L55" s="32">
        <f t="shared" si="32"/>
        <v>919</v>
      </c>
      <c r="M55" s="32">
        <f t="shared" si="32"/>
        <v>913</v>
      </c>
      <c r="N55" s="32">
        <f t="shared" si="32"/>
        <v>932</v>
      </c>
      <c r="O55" s="32">
        <f>SUM(O53:O54)</f>
        <v>935</v>
      </c>
    </row>
    <row r="56" spans="2:16" ht="17.399999999999999" customHeight="1" x14ac:dyDescent="0.2">
      <c r="B56" s="177"/>
      <c r="C56" s="176"/>
      <c r="D56" s="176"/>
      <c r="E56" s="176"/>
      <c r="F56" s="176"/>
      <c r="G56" s="176"/>
      <c r="H56" s="176"/>
      <c r="I56" s="176"/>
      <c r="J56" s="176"/>
      <c r="K56" s="176"/>
      <c r="L56" s="176"/>
      <c r="M56" s="3"/>
      <c r="N56" s="3"/>
      <c r="O56" s="3"/>
      <c r="P56" s="3"/>
    </row>
    <row r="57" spans="2:16" ht="15" customHeight="1" x14ac:dyDescent="0.2">
      <c r="B57" s="176"/>
      <c r="C57" s="176"/>
      <c r="D57" s="176"/>
      <c r="E57" s="176"/>
      <c r="F57" s="176"/>
      <c r="G57" s="176"/>
      <c r="H57" s="176"/>
      <c r="I57" s="176"/>
      <c r="J57" s="176"/>
      <c r="K57" s="176"/>
      <c r="L57" s="176"/>
      <c r="M57" s="3"/>
      <c r="N57" s="3"/>
      <c r="O57" s="3"/>
      <c r="P57" s="3"/>
    </row>
    <row r="58" spans="2:16" x14ac:dyDescent="0.2">
      <c r="B58" s="2" t="s">
        <v>551</v>
      </c>
    </row>
  </sheetData>
  <mergeCells count="20">
    <mergeCell ref="B3:E3"/>
    <mergeCell ref="B4:B20"/>
    <mergeCell ref="C4:C6"/>
    <mergeCell ref="C7:C20"/>
    <mergeCell ref="D7:D10"/>
    <mergeCell ref="D11:D15"/>
    <mergeCell ref="D16:D20"/>
    <mergeCell ref="B49:B55"/>
    <mergeCell ref="C49:D53"/>
    <mergeCell ref="C54:D54"/>
    <mergeCell ref="C55:D55"/>
    <mergeCell ref="B21:B48"/>
    <mergeCell ref="C21:C44"/>
    <mergeCell ref="D21:D24"/>
    <mergeCell ref="D25:D28"/>
    <mergeCell ref="D29:D32"/>
    <mergeCell ref="D33:D36"/>
    <mergeCell ref="D37:D40"/>
    <mergeCell ref="D41:D44"/>
    <mergeCell ref="C45:C48"/>
  </mergeCells>
  <phoneticPr fontId="1"/>
  <pageMargins left="1.8897637795275593" right="0.70866141732283472" top="1.1417322834645669" bottom="0.74803149606299213" header="0.31496062992125984" footer="0.31496062992125984"/>
  <pageSetup paperSize="8" scale="3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M42"/>
  <sheetViews>
    <sheetView showGridLines="0" topLeftCell="A22" zoomScale="30" zoomScaleNormal="30" zoomScaleSheetLayoutView="25" workbookViewId="0">
      <selection activeCell="D26" sqref="D26:D28"/>
    </sheetView>
  </sheetViews>
  <sheetFormatPr defaultColWidth="55.59765625" defaultRowHeight="46.2" x14ac:dyDescent="0.2"/>
  <cols>
    <col min="1" max="1" width="7.59765625" style="148" customWidth="1"/>
    <col min="2" max="2" width="26.59765625" style="160" customWidth="1"/>
    <col min="3" max="3" width="70.09765625" style="148" customWidth="1"/>
    <col min="4" max="4" width="117.09765625" style="148" customWidth="1"/>
    <col min="5" max="5" width="33.09765625" style="149" customWidth="1"/>
    <col min="6" max="6" width="44.09765625" style="148" customWidth="1"/>
    <col min="7" max="7" width="33.09765625" style="150" customWidth="1"/>
    <col min="8" max="8" width="56.59765625" style="149" customWidth="1"/>
    <col min="9" max="9" width="40.59765625" style="149" customWidth="1"/>
    <col min="10" max="10" width="39.09765625" style="149" customWidth="1"/>
    <col min="11" max="11" width="38.09765625" style="149" customWidth="1"/>
    <col min="12" max="12" width="50.3984375" style="149" customWidth="1"/>
    <col min="13" max="13" width="49.8984375" style="149" customWidth="1"/>
    <col min="14" max="14" width="4.59765625" style="148" customWidth="1"/>
    <col min="15" max="16384" width="55.59765625" style="148"/>
  </cols>
  <sheetData>
    <row r="1" spans="2:13" ht="80.099999999999994" customHeight="1" x14ac:dyDescent="0.2">
      <c r="B1" s="147" t="s">
        <v>646</v>
      </c>
    </row>
    <row r="2" spans="2:13" ht="80.099999999999994" customHeight="1" x14ac:dyDescent="0.2">
      <c r="B2" s="475" t="s">
        <v>471</v>
      </c>
      <c r="C2" s="466" t="s">
        <v>250</v>
      </c>
      <c r="D2" s="466" t="s">
        <v>249</v>
      </c>
      <c r="E2" s="478" t="s">
        <v>248</v>
      </c>
      <c r="F2" s="479"/>
      <c r="G2" s="479"/>
      <c r="H2" s="480"/>
      <c r="I2" s="463" t="s">
        <v>366</v>
      </c>
      <c r="J2" s="463" t="s">
        <v>367</v>
      </c>
      <c r="K2" s="463" t="s">
        <v>368</v>
      </c>
      <c r="L2" s="466" t="s">
        <v>247</v>
      </c>
      <c r="M2" s="466" t="s">
        <v>246</v>
      </c>
    </row>
    <row r="3" spans="2:13" ht="121.5" customHeight="1" x14ac:dyDescent="0.2">
      <c r="B3" s="476"/>
      <c r="C3" s="476"/>
      <c r="D3" s="476"/>
      <c r="E3" s="264" t="s">
        <v>245</v>
      </c>
      <c r="F3" s="264" t="s">
        <v>244</v>
      </c>
      <c r="G3" s="265" t="s">
        <v>243</v>
      </c>
      <c r="H3" s="261" t="s">
        <v>370</v>
      </c>
      <c r="I3" s="481"/>
      <c r="J3" s="464"/>
      <c r="K3" s="464"/>
      <c r="L3" s="464"/>
      <c r="M3" s="464"/>
    </row>
    <row r="4" spans="2:13" ht="70.5" customHeight="1" x14ac:dyDescent="0.2">
      <c r="B4" s="477"/>
      <c r="C4" s="477"/>
      <c r="D4" s="477"/>
      <c r="E4" s="262"/>
      <c r="F4" s="262" t="s">
        <v>472</v>
      </c>
      <c r="G4" s="151" t="s">
        <v>473</v>
      </c>
      <c r="H4" s="262" t="s">
        <v>472</v>
      </c>
      <c r="I4" s="262" t="s">
        <v>683</v>
      </c>
      <c r="J4" s="465"/>
      <c r="K4" s="465"/>
      <c r="L4" s="465"/>
      <c r="M4" s="465"/>
    </row>
    <row r="5" spans="2:13" ht="132.9" customHeight="1" x14ac:dyDescent="0.2">
      <c r="B5" s="152">
        <v>1</v>
      </c>
      <c r="C5" s="153" t="s">
        <v>242</v>
      </c>
      <c r="D5" s="154" t="s">
        <v>327</v>
      </c>
      <c r="E5" s="263" t="s">
        <v>191</v>
      </c>
      <c r="F5" s="155">
        <v>80.099999999999994</v>
      </c>
      <c r="G5" s="156">
        <v>200</v>
      </c>
      <c r="H5" s="263" t="s">
        <v>241</v>
      </c>
      <c r="I5" s="263">
        <v>1.99</v>
      </c>
      <c r="J5" s="263" t="s">
        <v>240</v>
      </c>
      <c r="K5" s="263" t="s">
        <v>128</v>
      </c>
      <c r="L5" s="157" t="s">
        <v>474</v>
      </c>
      <c r="M5" s="263" t="s">
        <v>218</v>
      </c>
    </row>
    <row r="6" spans="2:13" ht="132.9" customHeight="1" x14ac:dyDescent="0.2">
      <c r="B6" s="152">
        <v>2</v>
      </c>
      <c r="C6" s="153" t="s">
        <v>239</v>
      </c>
      <c r="D6" s="154" t="s">
        <v>328</v>
      </c>
      <c r="E6" s="263" t="s">
        <v>191</v>
      </c>
      <c r="F6" s="155">
        <v>29</v>
      </c>
      <c r="G6" s="156">
        <v>200</v>
      </c>
      <c r="H6" s="263" t="s">
        <v>238</v>
      </c>
      <c r="I6" s="263">
        <v>3.41</v>
      </c>
      <c r="J6" s="263" t="s">
        <v>237</v>
      </c>
      <c r="K6" s="263" t="s">
        <v>128</v>
      </c>
      <c r="L6" s="157" t="s">
        <v>474</v>
      </c>
      <c r="M6" s="263" t="s">
        <v>218</v>
      </c>
    </row>
    <row r="7" spans="2:13" ht="132.9" customHeight="1" x14ac:dyDescent="0.2">
      <c r="B7" s="152">
        <v>3</v>
      </c>
      <c r="C7" s="153" t="s">
        <v>236</v>
      </c>
      <c r="D7" s="154" t="s">
        <v>329</v>
      </c>
      <c r="E7" s="263" t="s">
        <v>191</v>
      </c>
      <c r="F7" s="155">
        <v>50.5</v>
      </c>
      <c r="G7" s="156">
        <v>200</v>
      </c>
      <c r="H7" s="263" t="s">
        <v>235</v>
      </c>
      <c r="I7" s="263">
        <v>3.29</v>
      </c>
      <c r="J7" s="263" t="s">
        <v>234</v>
      </c>
      <c r="K7" s="263" t="s">
        <v>128</v>
      </c>
      <c r="L7" s="157" t="s">
        <v>474</v>
      </c>
      <c r="M7" s="263" t="s">
        <v>218</v>
      </c>
    </row>
    <row r="8" spans="2:13" ht="132.9" customHeight="1" x14ac:dyDescent="0.2">
      <c r="B8" s="152">
        <v>4</v>
      </c>
      <c r="C8" s="153" t="s">
        <v>233</v>
      </c>
      <c r="D8" s="154" t="s">
        <v>330</v>
      </c>
      <c r="E8" s="263" t="s">
        <v>191</v>
      </c>
      <c r="F8" s="155">
        <v>85</v>
      </c>
      <c r="G8" s="156">
        <v>200</v>
      </c>
      <c r="H8" s="263" t="s">
        <v>232</v>
      </c>
      <c r="I8" s="263">
        <v>1.94</v>
      </c>
      <c r="J8" s="263" t="s">
        <v>231</v>
      </c>
      <c r="K8" s="263" t="s">
        <v>128</v>
      </c>
      <c r="L8" s="157" t="s">
        <v>474</v>
      </c>
      <c r="M8" s="263" t="s">
        <v>218</v>
      </c>
    </row>
    <row r="9" spans="2:13" ht="132.9" customHeight="1" x14ac:dyDescent="0.2">
      <c r="B9" s="467">
        <v>5</v>
      </c>
      <c r="C9" s="469" t="s">
        <v>230</v>
      </c>
      <c r="D9" s="471" t="s">
        <v>331</v>
      </c>
      <c r="E9" s="466" t="s">
        <v>188</v>
      </c>
      <c r="F9" s="473">
        <v>130.5</v>
      </c>
      <c r="G9" s="156">
        <v>150</v>
      </c>
      <c r="H9" s="466" t="s">
        <v>229</v>
      </c>
      <c r="I9" s="466">
        <v>4.6100000000000003</v>
      </c>
      <c r="J9" s="466" t="s">
        <v>228</v>
      </c>
      <c r="K9" s="466" t="s">
        <v>128</v>
      </c>
      <c r="L9" s="463" t="s">
        <v>474</v>
      </c>
      <c r="M9" s="482" t="s">
        <v>218</v>
      </c>
    </row>
    <row r="10" spans="2:13" ht="132.9" customHeight="1" x14ac:dyDescent="0.2">
      <c r="B10" s="468"/>
      <c r="C10" s="470"/>
      <c r="D10" s="472"/>
      <c r="E10" s="465"/>
      <c r="F10" s="474"/>
      <c r="G10" s="156">
        <v>250</v>
      </c>
      <c r="H10" s="465"/>
      <c r="I10" s="465"/>
      <c r="J10" s="465"/>
      <c r="K10" s="477"/>
      <c r="L10" s="465"/>
      <c r="M10" s="483"/>
    </row>
    <row r="11" spans="2:13" ht="132.9" customHeight="1" x14ac:dyDescent="0.2">
      <c r="B11" s="152">
        <v>6</v>
      </c>
      <c r="C11" s="153" t="s">
        <v>227</v>
      </c>
      <c r="D11" s="154" t="s">
        <v>332</v>
      </c>
      <c r="E11" s="263" t="s">
        <v>191</v>
      </c>
      <c r="F11" s="155">
        <v>59.9</v>
      </c>
      <c r="G11" s="156">
        <v>150</v>
      </c>
      <c r="H11" s="263" t="s">
        <v>226</v>
      </c>
      <c r="I11" s="263">
        <v>3.25</v>
      </c>
      <c r="J11" s="263" t="s">
        <v>219</v>
      </c>
      <c r="K11" s="263" t="s">
        <v>128</v>
      </c>
      <c r="L11" s="263" t="s">
        <v>196</v>
      </c>
      <c r="M11" s="263" t="s">
        <v>218</v>
      </c>
    </row>
    <row r="12" spans="2:13" ht="132.9" customHeight="1" x14ac:dyDescent="0.2">
      <c r="B12" s="152">
        <v>7</v>
      </c>
      <c r="C12" s="153" t="s">
        <v>225</v>
      </c>
      <c r="D12" s="154" t="s">
        <v>333</v>
      </c>
      <c r="E12" s="263" t="s">
        <v>191</v>
      </c>
      <c r="F12" s="155">
        <v>34.5</v>
      </c>
      <c r="G12" s="156">
        <v>200</v>
      </c>
      <c r="H12" s="263" t="s">
        <v>224</v>
      </c>
      <c r="I12" s="263">
        <v>13.56</v>
      </c>
      <c r="J12" s="263" t="s">
        <v>219</v>
      </c>
      <c r="K12" s="263" t="s">
        <v>128</v>
      </c>
      <c r="L12" s="263" t="s">
        <v>196</v>
      </c>
      <c r="M12" s="263" t="s">
        <v>218</v>
      </c>
    </row>
    <row r="13" spans="2:13" ht="132.9" customHeight="1" x14ac:dyDescent="0.2">
      <c r="B13" s="152">
        <v>8</v>
      </c>
      <c r="C13" s="153" t="s">
        <v>223</v>
      </c>
      <c r="D13" s="154" t="s">
        <v>334</v>
      </c>
      <c r="E13" s="263" t="s">
        <v>191</v>
      </c>
      <c r="F13" s="155">
        <v>36.799999999999997</v>
      </c>
      <c r="G13" s="156">
        <v>150</v>
      </c>
      <c r="H13" s="263" t="s">
        <v>222</v>
      </c>
      <c r="I13" s="263">
        <v>10.47</v>
      </c>
      <c r="J13" s="263" t="s">
        <v>219</v>
      </c>
      <c r="K13" s="263" t="s">
        <v>128</v>
      </c>
      <c r="L13" s="263" t="s">
        <v>196</v>
      </c>
      <c r="M13" s="263" t="s">
        <v>218</v>
      </c>
    </row>
    <row r="14" spans="2:13" ht="132.9" customHeight="1" x14ac:dyDescent="0.2">
      <c r="B14" s="152">
        <v>9</v>
      </c>
      <c r="C14" s="153" t="s">
        <v>221</v>
      </c>
      <c r="D14" s="154" t="s">
        <v>349</v>
      </c>
      <c r="E14" s="263" t="s">
        <v>191</v>
      </c>
      <c r="F14" s="155">
        <v>25.3</v>
      </c>
      <c r="G14" s="156">
        <v>150</v>
      </c>
      <c r="H14" s="263" t="s">
        <v>220</v>
      </c>
      <c r="I14" s="263">
        <v>19.55</v>
      </c>
      <c r="J14" s="263" t="s">
        <v>219</v>
      </c>
      <c r="K14" s="263" t="s">
        <v>128</v>
      </c>
      <c r="L14" s="263" t="s">
        <v>196</v>
      </c>
      <c r="M14" s="263" t="s">
        <v>218</v>
      </c>
    </row>
    <row r="15" spans="2:13" ht="132.9" customHeight="1" x14ac:dyDescent="0.2">
      <c r="B15" s="152">
        <v>29</v>
      </c>
      <c r="C15" s="153" t="s">
        <v>217</v>
      </c>
      <c r="D15" s="154" t="s">
        <v>350</v>
      </c>
      <c r="E15" s="263" t="s">
        <v>191</v>
      </c>
      <c r="F15" s="155">
        <v>300</v>
      </c>
      <c r="G15" s="156">
        <v>200</v>
      </c>
      <c r="H15" s="263" t="s">
        <v>216</v>
      </c>
      <c r="I15" s="263">
        <v>58.3</v>
      </c>
      <c r="J15" s="263" t="s">
        <v>215</v>
      </c>
      <c r="K15" s="263" t="s">
        <v>128</v>
      </c>
      <c r="L15" s="263" t="s">
        <v>196</v>
      </c>
      <c r="M15" s="263" t="s">
        <v>211</v>
      </c>
    </row>
    <row r="16" spans="2:13" ht="132.9" customHeight="1" x14ac:dyDescent="0.2">
      <c r="B16" s="152">
        <v>30</v>
      </c>
      <c r="C16" s="153" t="s">
        <v>214</v>
      </c>
      <c r="D16" s="154" t="s">
        <v>335</v>
      </c>
      <c r="E16" s="263" t="s">
        <v>191</v>
      </c>
      <c r="F16" s="155">
        <v>301</v>
      </c>
      <c r="G16" s="156">
        <v>200</v>
      </c>
      <c r="H16" s="263" t="s">
        <v>213</v>
      </c>
      <c r="I16" s="263">
        <v>57.4</v>
      </c>
      <c r="J16" s="263" t="s">
        <v>212</v>
      </c>
      <c r="K16" s="263" t="s">
        <v>128</v>
      </c>
      <c r="L16" s="263" t="s">
        <v>196</v>
      </c>
      <c r="M16" s="263" t="s">
        <v>211</v>
      </c>
    </row>
    <row r="17" spans="2:13" ht="132.9" customHeight="1" x14ac:dyDescent="0.2">
      <c r="B17" s="152">
        <v>10</v>
      </c>
      <c r="C17" s="153" t="s">
        <v>210</v>
      </c>
      <c r="D17" s="153" t="s">
        <v>209</v>
      </c>
      <c r="E17" s="263" t="s">
        <v>191</v>
      </c>
      <c r="F17" s="155">
        <v>66</v>
      </c>
      <c r="G17" s="156">
        <v>200</v>
      </c>
      <c r="H17" s="263" t="s">
        <v>475</v>
      </c>
      <c r="I17" s="263">
        <v>1.47</v>
      </c>
      <c r="J17" s="263" t="s">
        <v>476</v>
      </c>
      <c r="K17" s="263" t="s">
        <v>129</v>
      </c>
      <c r="L17" s="157" t="s">
        <v>474</v>
      </c>
      <c r="M17" s="263" t="s">
        <v>211</v>
      </c>
    </row>
    <row r="18" spans="2:13" ht="132.9" customHeight="1" x14ac:dyDescent="0.2">
      <c r="B18" s="152">
        <v>11</v>
      </c>
      <c r="C18" s="153" t="s">
        <v>208</v>
      </c>
      <c r="D18" s="153" t="s">
        <v>207</v>
      </c>
      <c r="E18" s="263" t="s">
        <v>191</v>
      </c>
      <c r="F18" s="155">
        <v>57</v>
      </c>
      <c r="G18" s="156">
        <v>200</v>
      </c>
      <c r="H18" s="263" t="s">
        <v>477</v>
      </c>
      <c r="I18" s="263">
        <v>2.83</v>
      </c>
      <c r="J18" s="263" t="s">
        <v>478</v>
      </c>
      <c r="K18" s="263" t="s">
        <v>129</v>
      </c>
      <c r="L18" s="157" t="s">
        <v>474</v>
      </c>
      <c r="M18" s="263" t="s">
        <v>211</v>
      </c>
    </row>
    <row r="19" spans="2:13" ht="132.9" customHeight="1" x14ac:dyDescent="0.2">
      <c r="B19" s="467">
        <v>12</v>
      </c>
      <c r="C19" s="471" t="s">
        <v>371</v>
      </c>
      <c r="D19" s="469" t="s">
        <v>684</v>
      </c>
      <c r="E19" s="263" t="s">
        <v>191</v>
      </c>
      <c r="F19" s="155">
        <v>16</v>
      </c>
      <c r="G19" s="156">
        <v>200</v>
      </c>
      <c r="H19" s="263" t="s">
        <v>479</v>
      </c>
      <c r="I19" s="263">
        <v>10.89</v>
      </c>
      <c r="J19" s="466" t="s">
        <v>480</v>
      </c>
      <c r="K19" s="466" t="s">
        <v>129</v>
      </c>
      <c r="L19" s="463" t="s">
        <v>474</v>
      </c>
      <c r="M19" s="466" t="s">
        <v>211</v>
      </c>
    </row>
    <row r="20" spans="2:13" ht="132.9" customHeight="1" x14ac:dyDescent="0.2">
      <c r="B20" s="468"/>
      <c r="C20" s="470"/>
      <c r="D20" s="472"/>
      <c r="E20" s="263" t="s">
        <v>188</v>
      </c>
      <c r="F20" s="155">
        <v>88</v>
      </c>
      <c r="G20" s="263">
        <v>250</v>
      </c>
      <c r="H20" s="263" t="s">
        <v>481</v>
      </c>
      <c r="I20" s="263">
        <v>10.86</v>
      </c>
      <c r="J20" s="484"/>
      <c r="K20" s="477"/>
      <c r="L20" s="477"/>
      <c r="M20" s="465"/>
    </row>
    <row r="21" spans="2:13" ht="132.9" customHeight="1" x14ac:dyDescent="0.2">
      <c r="B21" s="152">
        <v>13</v>
      </c>
      <c r="C21" s="153" t="s">
        <v>206</v>
      </c>
      <c r="D21" s="154" t="s">
        <v>336</v>
      </c>
      <c r="E21" s="263" t="s">
        <v>191</v>
      </c>
      <c r="F21" s="155">
        <v>32</v>
      </c>
      <c r="G21" s="263">
        <v>200</v>
      </c>
      <c r="H21" s="263" t="s">
        <v>482</v>
      </c>
      <c r="I21" s="263">
        <v>2.11</v>
      </c>
      <c r="J21" s="263" t="s">
        <v>483</v>
      </c>
      <c r="K21" s="263" t="s">
        <v>129</v>
      </c>
      <c r="L21" s="157" t="s">
        <v>474</v>
      </c>
      <c r="M21" s="263" t="s">
        <v>211</v>
      </c>
    </row>
    <row r="22" spans="2:13" ht="132.9" customHeight="1" x14ac:dyDescent="0.2">
      <c r="B22" s="467">
        <v>14</v>
      </c>
      <c r="C22" s="469" t="s">
        <v>205</v>
      </c>
      <c r="D22" s="471" t="s">
        <v>337</v>
      </c>
      <c r="E22" s="263" t="s">
        <v>191</v>
      </c>
      <c r="F22" s="155">
        <v>40</v>
      </c>
      <c r="G22" s="263">
        <v>200</v>
      </c>
      <c r="H22" s="263" t="s">
        <v>484</v>
      </c>
      <c r="I22" s="263">
        <v>4.25</v>
      </c>
      <c r="J22" s="466" t="s">
        <v>485</v>
      </c>
      <c r="K22" s="466" t="s">
        <v>129</v>
      </c>
      <c r="L22" s="463" t="s">
        <v>474</v>
      </c>
      <c r="M22" s="466" t="s">
        <v>211</v>
      </c>
    </row>
    <row r="23" spans="2:13" ht="132.9" customHeight="1" x14ac:dyDescent="0.2">
      <c r="B23" s="468"/>
      <c r="C23" s="470"/>
      <c r="D23" s="472"/>
      <c r="E23" s="263" t="s">
        <v>191</v>
      </c>
      <c r="F23" s="155">
        <v>80</v>
      </c>
      <c r="G23" s="263">
        <v>100</v>
      </c>
      <c r="H23" s="157" t="s">
        <v>486</v>
      </c>
      <c r="I23" s="263">
        <v>4.26</v>
      </c>
      <c r="J23" s="484"/>
      <c r="K23" s="477"/>
      <c r="L23" s="465"/>
      <c r="M23" s="465"/>
    </row>
    <row r="24" spans="2:13" ht="132.9" customHeight="1" x14ac:dyDescent="0.2">
      <c r="B24" s="152">
        <v>15</v>
      </c>
      <c r="C24" s="153" t="s">
        <v>204</v>
      </c>
      <c r="D24" s="158" t="s">
        <v>203</v>
      </c>
      <c r="E24" s="263" t="s">
        <v>188</v>
      </c>
      <c r="F24" s="155">
        <v>150</v>
      </c>
      <c r="G24" s="263">
        <v>175</v>
      </c>
      <c r="H24" s="263" t="s">
        <v>487</v>
      </c>
      <c r="I24" s="263">
        <v>18.329999999999998</v>
      </c>
      <c r="J24" s="263" t="s">
        <v>488</v>
      </c>
      <c r="K24" s="263" t="s">
        <v>129</v>
      </c>
      <c r="L24" s="157" t="s">
        <v>474</v>
      </c>
      <c r="M24" s="263" t="s">
        <v>211</v>
      </c>
    </row>
    <row r="25" spans="2:13" ht="132.9" customHeight="1" x14ac:dyDescent="0.2">
      <c r="B25" s="152">
        <v>16</v>
      </c>
      <c r="C25" s="153" t="s">
        <v>685</v>
      </c>
      <c r="D25" s="159" t="s">
        <v>686</v>
      </c>
      <c r="E25" s="263" t="s">
        <v>191</v>
      </c>
      <c r="F25" s="155">
        <v>120</v>
      </c>
      <c r="G25" s="485" t="s">
        <v>513</v>
      </c>
      <c r="H25" s="486"/>
      <c r="I25" s="486"/>
      <c r="J25" s="487"/>
      <c r="K25" s="263" t="s">
        <v>129</v>
      </c>
      <c r="L25" s="157" t="s">
        <v>474</v>
      </c>
      <c r="M25" s="157" t="s">
        <v>514</v>
      </c>
    </row>
    <row r="26" spans="2:13" ht="132.9" customHeight="1" x14ac:dyDescent="0.2">
      <c r="B26" s="467">
        <v>17</v>
      </c>
      <c r="C26" s="471" t="s">
        <v>351</v>
      </c>
      <c r="D26" s="471" t="s">
        <v>338</v>
      </c>
      <c r="E26" s="263" t="s">
        <v>191</v>
      </c>
      <c r="F26" s="155">
        <v>25</v>
      </c>
      <c r="G26" s="263">
        <v>200</v>
      </c>
      <c r="H26" s="263" t="s">
        <v>489</v>
      </c>
      <c r="I26" s="263">
        <v>7.97</v>
      </c>
      <c r="J26" s="466" t="s">
        <v>490</v>
      </c>
      <c r="K26" s="466" t="s">
        <v>129</v>
      </c>
      <c r="L26" s="463" t="s">
        <v>474</v>
      </c>
      <c r="M26" s="466" t="s">
        <v>211</v>
      </c>
    </row>
    <row r="27" spans="2:13" ht="132.9" customHeight="1" x14ac:dyDescent="0.2">
      <c r="B27" s="488"/>
      <c r="C27" s="489"/>
      <c r="D27" s="490"/>
      <c r="E27" s="263" t="s">
        <v>191</v>
      </c>
      <c r="F27" s="155">
        <v>60</v>
      </c>
      <c r="G27" s="263">
        <v>200</v>
      </c>
      <c r="H27" s="263" t="s">
        <v>491</v>
      </c>
      <c r="I27" s="263">
        <v>7.99</v>
      </c>
      <c r="J27" s="491"/>
      <c r="K27" s="476"/>
      <c r="L27" s="476"/>
      <c r="M27" s="464"/>
    </row>
    <row r="28" spans="2:13" ht="132.9" customHeight="1" x14ac:dyDescent="0.2">
      <c r="B28" s="468"/>
      <c r="C28" s="470"/>
      <c r="D28" s="472"/>
      <c r="E28" s="263" t="s">
        <v>188</v>
      </c>
      <c r="F28" s="155">
        <v>117</v>
      </c>
      <c r="G28" s="263">
        <v>300</v>
      </c>
      <c r="H28" s="263" t="s">
        <v>492</v>
      </c>
      <c r="I28" s="162">
        <v>7.9</v>
      </c>
      <c r="J28" s="484"/>
      <c r="K28" s="477"/>
      <c r="L28" s="477"/>
      <c r="M28" s="465"/>
    </row>
    <row r="29" spans="2:13" ht="132.9" customHeight="1" x14ac:dyDescent="0.2">
      <c r="B29" s="152">
        <v>18</v>
      </c>
      <c r="C29" s="471" t="s">
        <v>326</v>
      </c>
      <c r="D29" s="154" t="s">
        <v>339</v>
      </c>
      <c r="E29" s="263" t="s">
        <v>191</v>
      </c>
      <c r="F29" s="155">
        <v>10</v>
      </c>
      <c r="G29" s="263">
        <v>150</v>
      </c>
      <c r="H29" s="263" t="s">
        <v>493</v>
      </c>
      <c r="I29" s="263">
        <v>13.48</v>
      </c>
      <c r="J29" s="263" t="s">
        <v>494</v>
      </c>
      <c r="K29" s="263" t="s">
        <v>129</v>
      </c>
      <c r="L29" s="263" t="s">
        <v>196</v>
      </c>
      <c r="M29" s="263" t="s">
        <v>211</v>
      </c>
    </row>
    <row r="30" spans="2:13" ht="132.9" customHeight="1" x14ac:dyDescent="0.2">
      <c r="B30" s="152">
        <v>19</v>
      </c>
      <c r="C30" s="489"/>
      <c r="D30" s="154" t="s">
        <v>340</v>
      </c>
      <c r="E30" s="263" t="s">
        <v>191</v>
      </c>
      <c r="F30" s="155">
        <v>15</v>
      </c>
      <c r="G30" s="485" t="s">
        <v>495</v>
      </c>
      <c r="H30" s="486"/>
      <c r="I30" s="486"/>
      <c r="J30" s="487"/>
      <c r="K30" s="263" t="s">
        <v>129</v>
      </c>
      <c r="L30" s="263" t="s">
        <v>196</v>
      </c>
      <c r="M30" s="157" t="s">
        <v>496</v>
      </c>
    </row>
    <row r="31" spans="2:13" ht="132.9" customHeight="1" x14ac:dyDescent="0.2">
      <c r="B31" s="152">
        <v>20</v>
      </c>
      <c r="C31" s="470"/>
      <c r="D31" s="154" t="s">
        <v>341</v>
      </c>
      <c r="E31" s="263" t="s">
        <v>191</v>
      </c>
      <c r="F31" s="155">
        <v>15</v>
      </c>
      <c r="G31" s="163">
        <v>150</v>
      </c>
      <c r="H31" s="263" t="s">
        <v>497</v>
      </c>
      <c r="I31" s="164">
        <v>11.25</v>
      </c>
      <c r="J31" s="164" t="s">
        <v>494</v>
      </c>
      <c r="K31" s="263" t="s">
        <v>129</v>
      </c>
      <c r="L31" s="263" t="s">
        <v>196</v>
      </c>
      <c r="M31" s="263" t="s">
        <v>211</v>
      </c>
    </row>
    <row r="32" spans="2:13" ht="132.9" customHeight="1" x14ac:dyDescent="0.2">
      <c r="B32" s="152">
        <v>21</v>
      </c>
      <c r="C32" s="154" t="s">
        <v>372</v>
      </c>
      <c r="D32" s="154" t="s">
        <v>342</v>
      </c>
      <c r="E32" s="263" t="s">
        <v>191</v>
      </c>
      <c r="F32" s="155">
        <v>37</v>
      </c>
      <c r="G32" s="492" t="s">
        <v>498</v>
      </c>
      <c r="H32" s="493"/>
      <c r="I32" s="493"/>
      <c r="J32" s="494"/>
      <c r="K32" s="263" t="s">
        <v>129</v>
      </c>
      <c r="L32" s="263" t="s">
        <v>196</v>
      </c>
      <c r="M32" s="157" t="s">
        <v>512</v>
      </c>
    </row>
    <row r="33" spans="2:13" ht="132.9" customHeight="1" x14ac:dyDescent="0.2">
      <c r="B33" s="152">
        <v>22</v>
      </c>
      <c r="C33" s="154" t="s">
        <v>352</v>
      </c>
      <c r="D33" s="154" t="s">
        <v>343</v>
      </c>
      <c r="E33" s="263" t="s">
        <v>191</v>
      </c>
      <c r="F33" s="155">
        <v>11</v>
      </c>
      <c r="G33" s="485" t="s">
        <v>499</v>
      </c>
      <c r="H33" s="486"/>
      <c r="I33" s="486"/>
      <c r="J33" s="487"/>
      <c r="K33" s="263" t="s">
        <v>129</v>
      </c>
      <c r="L33" s="263" t="s">
        <v>196</v>
      </c>
      <c r="M33" s="157" t="s">
        <v>500</v>
      </c>
    </row>
    <row r="34" spans="2:13" ht="132.9" customHeight="1" x14ac:dyDescent="0.2">
      <c r="B34" s="152">
        <v>23</v>
      </c>
      <c r="C34" s="154" t="s">
        <v>373</v>
      </c>
      <c r="D34" s="154" t="s">
        <v>344</v>
      </c>
      <c r="E34" s="263" t="s">
        <v>191</v>
      </c>
      <c r="F34" s="155">
        <v>17</v>
      </c>
      <c r="G34" s="156">
        <v>50</v>
      </c>
      <c r="H34" s="263" t="s">
        <v>501</v>
      </c>
      <c r="I34" s="263">
        <v>4.99</v>
      </c>
      <c r="J34" s="263" t="s">
        <v>502</v>
      </c>
      <c r="K34" s="263" t="s">
        <v>129</v>
      </c>
      <c r="L34" s="263" t="s">
        <v>196</v>
      </c>
      <c r="M34" s="263" t="s">
        <v>211</v>
      </c>
    </row>
    <row r="35" spans="2:13" ht="132.9" customHeight="1" x14ac:dyDescent="0.2">
      <c r="B35" s="152">
        <v>24</v>
      </c>
      <c r="C35" s="153" t="s">
        <v>202</v>
      </c>
      <c r="D35" s="154" t="s">
        <v>345</v>
      </c>
      <c r="E35" s="263" t="s">
        <v>188</v>
      </c>
      <c r="F35" s="155">
        <v>80</v>
      </c>
      <c r="G35" s="485" t="s">
        <v>503</v>
      </c>
      <c r="H35" s="486"/>
      <c r="I35" s="486"/>
      <c r="J35" s="487"/>
      <c r="K35" s="263" t="s">
        <v>56</v>
      </c>
      <c r="L35" s="157" t="s">
        <v>474</v>
      </c>
      <c r="M35" s="157" t="s">
        <v>407</v>
      </c>
    </row>
    <row r="36" spans="2:13" ht="132.9" customHeight="1" x14ac:dyDescent="0.2">
      <c r="B36" s="152">
        <v>25</v>
      </c>
      <c r="C36" s="153" t="s">
        <v>201</v>
      </c>
      <c r="D36" s="154" t="s">
        <v>346</v>
      </c>
      <c r="E36" s="263" t="s">
        <v>188</v>
      </c>
      <c r="F36" s="155">
        <v>98.6</v>
      </c>
      <c r="G36" s="156">
        <v>200</v>
      </c>
      <c r="H36" s="155" t="s">
        <v>504</v>
      </c>
      <c r="I36" s="263">
        <v>4.74</v>
      </c>
      <c r="J36" s="263" t="s">
        <v>200</v>
      </c>
      <c r="K36" s="263" t="s">
        <v>59</v>
      </c>
      <c r="L36" s="157" t="s">
        <v>505</v>
      </c>
      <c r="M36" s="263" t="s">
        <v>506</v>
      </c>
    </row>
    <row r="37" spans="2:13" ht="132.9" customHeight="1" x14ac:dyDescent="0.2">
      <c r="B37" s="152">
        <v>26</v>
      </c>
      <c r="C37" s="153" t="s">
        <v>199</v>
      </c>
      <c r="D37" s="153" t="s">
        <v>198</v>
      </c>
      <c r="E37" s="263" t="s">
        <v>191</v>
      </c>
      <c r="F37" s="155">
        <v>192.5</v>
      </c>
      <c r="G37" s="156">
        <v>50.8</v>
      </c>
      <c r="H37" s="155" t="s">
        <v>507</v>
      </c>
      <c r="I37" s="263">
        <v>9.3000000000000007</v>
      </c>
      <c r="J37" s="263" t="s">
        <v>197</v>
      </c>
      <c r="K37" s="263" t="s">
        <v>59</v>
      </c>
      <c r="L37" s="263" t="s">
        <v>196</v>
      </c>
      <c r="M37" s="263" t="s">
        <v>506</v>
      </c>
    </row>
    <row r="38" spans="2:13" ht="132.9" customHeight="1" x14ac:dyDescent="0.2">
      <c r="B38" s="152">
        <v>27</v>
      </c>
      <c r="C38" s="153" t="s">
        <v>195</v>
      </c>
      <c r="D38" s="153" t="s">
        <v>194</v>
      </c>
      <c r="E38" s="263" t="s">
        <v>188</v>
      </c>
      <c r="F38" s="155">
        <v>135.19999999999999</v>
      </c>
      <c r="G38" s="156">
        <v>200</v>
      </c>
      <c r="H38" s="155" t="s">
        <v>508</v>
      </c>
      <c r="I38" s="263">
        <v>8.4700000000000006</v>
      </c>
      <c r="J38" s="263" t="s">
        <v>193</v>
      </c>
      <c r="K38" s="263" t="s">
        <v>59</v>
      </c>
      <c r="L38" s="157" t="s">
        <v>505</v>
      </c>
      <c r="M38" s="263" t="s">
        <v>506</v>
      </c>
    </row>
    <row r="39" spans="2:13" ht="132.9" customHeight="1" x14ac:dyDescent="0.2">
      <c r="B39" s="467">
        <v>28</v>
      </c>
      <c r="C39" s="469" t="s">
        <v>192</v>
      </c>
      <c r="D39" s="471" t="s">
        <v>347</v>
      </c>
      <c r="E39" s="263" t="s">
        <v>191</v>
      </c>
      <c r="F39" s="155" t="s">
        <v>313</v>
      </c>
      <c r="G39" s="156">
        <v>50</v>
      </c>
      <c r="H39" s="155" t="s">
        <v>509</v>
      </c>
      <c r="I39" s="263">
        <v>10.84</v>
      </c>
      <c r="J39" s="466" t="s">
        <v>190</v>
      </c>
      <c r="K39" s="466" t="s">
        <v>59</v>
      </c>
      <c r="L39" s="463" t="s">
        <v>505</v>
      </c>
      <c r="M39" s="482" t="s">
        <v>506</v>
      </c>
    </row>
    <row r="40" spans="2:13" ht="132.9" customHeight="1" x14ac:dyDescent="0.2">
      <c r="B40" s="468"/>
      <c r="C40" s="470"/>
      <c r="D40" s="472"/>
      <c r="E40" s="263" t="s">
        <v>188</v>
      </c>
      <c r="F40" s="155">
        <v>120</v>
      </c>
      <c r="G40" s="156">
        <v>250</v>
      </c>
      <c r="H40" s="155" t="s">
        <v>554</v>
      </c>
      <c r="I40" s="263">
        <v>11.34</v>
      </c>
      <c r="J40" s="477"/>
      <c r="K40" s="477"/>
      <c r="L40" s="465"/>
      <c r="M40" s="483"/>
    </row>
    <row r="41" spans="2:13" ht="132.9" customHeight="1" x14ac:dyDescent="0.2">
      <c r="B41" s="152" t="s">
        <v>369</v>
      </c>
      <c r="C41" s="153" t="s">
        <v>189</v>
      </c>
      <c r="D41" s="154" t="s">
        <v>348</v>
      </c>
      <c r="E41" s="263" t="s">
        <v>188</v>
      </c>
      <c r="F41" s="155">
        <v>147</v>
      </c>
      <c r="G41" s="156">
        <v>250</v>
      </c>
      <c r="H41" s="155" t="s">
        <v>510</v>
      </c>
      <c r="I41" s="263" t="s">
        <v>187</v>
      </c>
      <c r="J41" s="263" t="s">
        <v>186</v>
      </c>
      <c r="K41" s="263" t="s">
        <v>55</v>
      </c>
      <c r="L41" s="157" t="s">
        <v>474</v>
      </c>
      <c r="M41" s="157" t="s">
        <v>511</v>
      </c>
    </row>
    <row r="42" spans="2:13" ht="13.5" customHeight="1" x14ac:dyDescent="0.2">
      <c r="M42" s="161"/>
    </row>
  </sheetData>
  <mergeCells count="54">
    <mergeCell ref="L39:L40"/>
    <mergeCell ref="M39:M40"/>
    <mergeCell ref="G35:J35"/>
    <mergeCell ref="B39:B40"/>
    <mergeCell ref="C39:C40"/>
    <mergeCell ref="D39:D40"/>
    <mergeCell ref="J39:J40"/>
    <mergeCell ref="K39:K40"/>
    <mergeCell ref="L22:L23"/>
    <mergeCell ref="M22:M23"/>
    <mergeCell ref="G33:J33"/>
    <mergeCell ref="G25:J25"/>
    <mergeCell ref="B26:B28"/>
    <mergeCell ref="C26:C28"/>
    <mergeCell ref="D26:D28"/>
    <mergeCell ref="J26:J28"/>
    <mergeCell ref="L26:L28"/>
    <mergeCell ref="M26:M28"/>
    <mergeCell ref="C29:C31"/>
    <mergeCell ref="G30:J30"/>
    <mergeCell ref="G32:J32"/>
    <mergeCell ref="K26:K28"/>
    <mergeCell ref="B22:B23"/>
    <mergeCell ref="C22:C23"/>
    <mergeCell ref="D22:D23"/>
    <mergeCell ref="J22:J23"/>
    <mergeCell ref="K22:K23"/>
    <mergeCell ref="J9:J10"/>
    <mergeCell ref="K9:K10"/>
    <mergeCell ref="L9:L10"/>
    <mergeCell ref="M9:M10"/>
    <mergeCell ref="B19:B20"/>
    <mergeCell ref="C19:C20"/>
    <mergeCell ref="D19:D20"/>
    <mergeCell ref="J19:J20"/>
    <mergeCell ref="K19:K20"/>
    <mergeCell ref="L19:L20"/>
    <mergeCell ref="M19:M20"/>
    <mergeCell ref="K2:K4"/>
    <mergeCell ref="L2:L4"/>
    <mergeCell ref="M2:M4"/>
    <mergeCell ref="B9:B10"/>
    <mergeCell ref="C9:C10"/>
    <mergeCell ref="D9:D10"/>
    <mergeCell ref="E9:E10"/>
    <mergeCell ref="F9:F10"/>
    <mergeCell ref="H9:H10"/>
    <mergeCell ref="I9:I10"/>
    <mergeCell ref="B2:B4"/>
    <mergeCell ref="C2:C4"/>
    <mergeCell ref="D2:D4"/>
    <mergeCell ref="E2:H2"/>
    <mergeCell ref="I2:I3"/>
    <mergeCell ref="J2:J4"/>
  </mergeCells>
  <phoneticPr fontId="1"/>
  <pageMargins left="1.299212598425197" right="0.51181102362204722" top="1.5354330708661419" bottom="0.55118110236220474" header="0.31496062992125984" footer="0.31496062992125984"/>
  <pageSetup paperSize="9" scale="1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表1　令和5年沈下面積等（市町別）</vt:lpstr>
      <vt:lpstr>表2　令和5年沈下水準点数等（市町別）</vt:lpstr>
      <vt:lpstr>表3　市町別最大沈下量（年間・累計）</vt:lpstr>
      <vt:lpstr>表4　沈下状況の経年変化（全域）</vt:lpstr>
      <vt:lpstr>表5　令和5年地下水採取量調査結果の概要</vt:lpstr>
      <vt:lpstr>表6　令和5年地下水採取量の用途別経月変化</vt:lpstr>
      <vt:lpstr>表7　地下水採取量の経年変化</vt:lpstr>
      <vt:lpstr>表8　井戸数の用途別経年変化</vt:lpstr>
      <vt:lpstr>表9　地下水位等の観測所の諸元 </vt:lpstr>
      <vt:lpstr>表10-1　令和5年地下水位の経月変化（川崎市）</vt:lpstr>
      <vt:lpstr>表10-2 令和5年地下水位の経月変化（横浜市1)</vt:lpstr>
      <vt:lpstr>表10-3 令和5年地下水位の経月変化（横浜市2)</vt:lpstr>
      <vt:lpstr>表10-4　令和5年地下水位の経月変化（平塚市）</vt:lpstr>
      <vt:lpstr>表11-1　地下水位の経年変化（川崎市）</vt:lpstr>
      <vt:lpstr>表11-2-1　地下水位の経年変化（横浜市1）</vt:lpstr>
      <vt:lpstr>表11-2-2　地下水位の経年変化（横浜市2）</vt:lpstr>
      <vt:lpstr>表11-3　地下水位の経年変化（平塚市、海老名市、寒川町）</vt:lpstr>
      <vt:lpstr>表12　測量地域の降水量（令和５年）</vt:lpstr>
      <vt:lpstr>'表10-1　令和5年地下水位の経月変化（川崎市）'!Print_Area</vt:lpstr>
      <vt:lpstr>'表10-2 令和5年地下水位の経月変化（横浜市1)'!Print_Area</vt:lpstr>
      <vt:lpstr>'表10-3 令和5年地下水位の経月変化（横浜市2)'!Print_Area</vt:lpstr>
      <vt:lpstr>'表10-4　令和5年地下水位の経月変化（平塚市）'!Print_Area</vt:lpstr>
      <vt:lpstr>'表11-1　地下水位の経年変化（川崎市）'!Print_Area</vt:lpstr>
      <vt:lpstr>'表11-2-1　地下水位の経年変化（横浜市1）'!Print_Area</vt:lpstr>
      <vt:lpstr>'表11-2-2　地下水位の経年変化（横浜市2）'!Print_Area</vt:lpstr>
      <vt:lpstr>'表11-3　地下水位の経年変化（平塚市、海老名市、寒川町）'!Print_Area</vt:lpstr>
      <vt:lpstr>'表12　測量地域の降水量（令和５年）'!Print_Area</vt:lpstr>
      <vt:lpstr>'表2　令和5年沈下水準点数等（市町別）'!Print_Area</vt:lpstr>
      <vt:lpstr>'表3　市町別最大沈下量（年間・累計）'!Print_Area</vt:lpstr>
      <vt:lpstr>'表4　沈下状況の経年変化（全域）'!Print_Area</vt:lpstr>
      <vt:lpstr>'表5　令和5年地下水採取量調査結果の概要'!Print_Area</vt:lpstr>
      <vt:lpstr>'表6　令和5年地下水採取量の用途別経月変化'!Print_Area</vt:lpstr>
      <vt:lpstr>'表7　地下水採取量の経年変化'!Print_Area</vt:lpstr>
      <vt:lpstr>'表8　井戸数の用途別経年変化'!Print_Area</vt:lpstr>
      <vt:lpstr>'表9　地下水位等の観測所の諸元 '!Print_Area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2022-04-26T01:55:07Z</cp:lastPrinted>
  <dcterms:created xsi:type="dcterms:W3CDTF">2014-02-06T04:16:52Z</dcterms:created>
  <dcterms:modified xsi:type="dcterms:W3CDTF">2025-09-12T04:08:12Z</dcterms:modified>
</cp:coreProperties>
</file>