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市民農園開設状況一覧（R5.3末）" sheetId="4" r:id="rId1"/>
  </sheets>
  <definedNames>
    <definedName name="_xlnm._FilterDatabase" hidden="1">#N/A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318" i="4" l="1"/>
  <c r="AM317" i="4"/>
  <c r="AM316" i="4"/>
  <c r="AM315" i="4"/>
  <c r="AM314" i="4"/>
  <c r="AM313" i="4"/>
  <c r="AM312" i="4"/>
  <c r="AM308" i="4"/>
  <c r="AM305" i="4"/>
  <c r="AM304" i="4"/>
  <c r="AM303" i="4"/>
  <c r="AM302" i="4"/>
  <c r="AM301" i="4"/>
  <c r="AM300" i="4"/>
  <c r="AM299" i="4"/>
  <c r="AM298" i="4"/>
  <c r="AM297" i="4"/>
  <c r="AM296" i="4"/>
  <c r="AM295" i="4"/>
  <c r="AM294" i="4"/>
  <c r="AM293" i="4"/>
  <c r="AM290" i="4"/>
  <c r="AM289" i="4"/>
  <c r="AM288" i="4"/>
  <c r="AM287" i="4"/>
  <c r="AM286" i="4"/>
  <c r="AM285" i="4"/>
  <c r="AM284" i="4"/>
  <c r="AM283" i="4"/>
  <c r="AM282" i="4"/>
  <c r="AM281" i="4"/>
  <c r="AM280" i="4"/>
  <c r="AM279" i="4"/>
  <c r="AM278" i="4"/>
  <c r="AM277" i="4"/>
  <c r="AM276" i="4"/>
  <c r="AM275" i="4"/>
  <c r="AM274" i="4"/>
  <c r="AM273" i="4"/>
  <c r="AM272" i="4"/>
  <c r="AM271" i="4"/>
  <c r="AM270" i="4"/>
  <c r="AM269" i="4"/>
  <c r="AM268" i="4"/>
  <c r="AM267" i="4"/>
  <c r="AM266" i="4"/>
  <c r="AM265" i="4"/>
  <c r="AM264" i="4"/>
  <c r="AM263" i="4"/>
  <c r="AM262" i="4"/>
  <c r="AM261" i="4"/>
  <c r="AM260" i="4"/>
  <c r="AM259" i="4"/>
  <c r="AM258" i="4"/>
  <c r="AM257" i="4"/>
  <c r="AM256" i="4"/>
  <c r="AM255" i="4"/>
  <c r="AM254" i="4"/>
  <c r="AM253" i="4"/>
  <c r="AM252" i="4"/>
  <c r="AM251" i="4"/>
  <c r="AM250" i="4"/>
  <c r="AM249" i="4"/>
  <c r="AM248" i="4"/>
  <c r="AM247" i="4"/>
  <c r="AM246" i="4"/>
  <c r="AM245" i="4"/>
  <c r="AM244" i="4"/>
  <c r="AM243" i="4"/>
  <c r="AM242" i="4"/>
  <c r="AM241" i="4"/>
  <c r="AM240" i="4"/>
  <c r="AM239" i="4"/>
  <c r="AM238" i="4"/>
  <c r="AM237" i="4"/>
  <c r="AM236" i="4"/>
  <c r="AM235" i="4"/>
  <c r="AM234" i="4"/>
  <c r="AM233" i="4"/>
  <c r="AM232" i="4"/>
  <c r="AM231" i="4"/>
  <c r="AM230" i="4"/>
  <c r="AM229" i="4"/>
  <c r="AM228" i="4"/>
  <c r="AM227" i="4"/>
  <c r="AM226" i="4"/>
  <c r="AM225" i="4"/>
  <c r="AM224" i="4"/>
  <c r="AM223" i="4"/>
  <c r="AM222" i="4"/>
  <c r="AM221" i="4"/>
  <c r="AM220" i="4"/>
  <c r="AM219" i="4"/>
  <c r="AM218" i="4"/>
  <c r="AM217" i="4"/>
  <c r="AM216" i="4"/>
  <c r="AM215" i="4"/>
  <c r="AM214" i="4"/>
  <c r="AM213" i="4"/>
  <c r="AM212" i="4"/>
  <c r="AM211" i="4"/>
  <c r="AM210" i="4"/>
  <c r="AM209" i="4"/>
  <c r="AM208" i="4"/>
  <c r="AM207" i="4"/>
  <c r="AM206" i="4"/>
  <c r="AM205" i="4"/>
  <c r="AM204" i="4"/>
  <c r="AM203" i="4"/>
  <c r="AM202" i="4"/>
  <c r="AM201" i="4"/>
  <c r="AM200" i="4"/>
  <c r="AM199" i="4"/>
  <c r="AM198" i="4"/>
  <c r="AM197" i="4"/>
  <c r="AM196" i="4"/>
  <c r="AM195" i="4"/>
  <c r="AM194" i="4"/>
  <c r="AM193" i="4"/>
  <c r="AM192" i="4"/>
  <c r="AM191" i="4"/>
  <c r="AM190" i="4"/>
  <c r="AM189" i="4"/>
  <c r="AM188" i="4"/>
  <c r="AM187" i="4"/>
  <c r="AM186" i="4"/>
  <c r="AM185" i="4"/>
  <c r="AM184" i="4"/>
  <c r="AM183" i="4"/>
  <c r="AM182" i="4"/>
  <c r="AM180" i="4"/>
  <c r="AM179" i="4"/>
  <c r="AM178" i="4"/>
  <c r="AM177" i="4"/>
  <c r="AM176" i="4"/>
  <c r="AM175" i="4"/>
  <c r="AM174" i="4"/>
  <c r="AM173" i="4"/>
  <c r="AM172" i="4"/>
  <c r="AM171" i="4"/>
  <c r="AM170" i="4"/>
  <c r="AM169" i="4"/>
  <c r="AM168" i="4"/>
  <c r="AM167" i="4"/>
  <c r="AM166" i="4"/>
  <c r="AM165" i="4"/>
  <c r="AM164" i="4"/>
  <c r="AM163" i="4"/>
  <c r="AM162" i="4"/>
  <c r="AM161" i="4"/>
  <c r="AM160" i="4"/>
  <c r="AM159" i="4"/>
  <c r="AM158" i="4"/>
  <c r="AM157" i="4"/>
  <c r="AM145" i="4"/>
  <c r="AM144" i="4"/>
  <c r="AM143" i="4"/>
  <c r="AM142" i="4"/>
  <c r="AM141" i="4"/>
  <c r="AM140" i="4"/>
  <c r="AM139" i="4"/>
  <c r="AM138" i="4"/>
  <c r="AM137" i="4"/>
  <c r="AM136" i="4"/>
  <c r="AM135" i="4"/>
  <c r="AM134" i="4"/>
  <c r="AM133" i="4"/>
  <c r="AM132" i="4"/>
  <c r="AM131" i="4"/>
  <c r="AM130" i="4"/>
  <c r="AM129" i="4"/>
  <c r="AM128" i="4"/>
  <c r="AM127" i="4"/>
  <c r="AM126" i="4"/>
  <c r="AM125" i="4"/>
  <c r="AM124" i="4"/>
  <c r="AM123" i="4"/>
  <c r="AM122" i="4"/>
  <c r="AM121" i="4"/>
  <c r="AM120" i="4"/>
  <c r="AM118" i="4"/>
  <c r="AM117" i="4"/>
  <c r="AM116" i="4"/>
  <c r="AM115" i="4"/>
  <c r="AM114" i="4"/>
  <c r="AM113" i="4"/>
  <c r="AM112" i="4"/>
  <c r="AM111" i="4"/>
  <c r="AM110" i="4"/>
  <c r="AM109" i="4"/>
  <c r="AM108" i="4"/>
  <c r="AM107" i="4"/>
  <c r="AM106" i="4"/>
  <c r="AM105" i="4"/>
  <c r="AM104" i="4"/>
  <c r="AM103" i="4"/>
  <c r="AM102" i="4"/>
  <c r="AM101" i="4"/>
  <c r="AM100" i="4"/>
  <c r="AM99" i="4"/>
  <c r="AM92" i="4"/>
  <c r="AM91" i="4"/>
  <c r="AM90" i="4"/>
  <c r="AM89" i="4"/>
  <c r="AM88" i="4"/>
  <c r="AM87" i="4"/>
  <c r="AM86" i="4"/>
  <c r="AM85" i="4"/>
  <c r="AM84" i="4"/>
  <c r="AM83" i="4"/>
  <c r="AM82" i="4"/>
  <c r="AM81" i="4"/>
  <c r="AM80" i="4"/>
  <c r="AM79" i="4"/>
  <c r="AM78" i="4"/>
  <c r="AM77" i="4"/>
  <c r="AM76" i="4"/>
  <c r="AM75" i="4"/>
  <c r="AM74" i="4"/>
  <c r="AM72" i="4"/>
  <c r="AM71" i="4"/>
  <c r="AM70" i="4"/>
  <c r="AM69" i="4"/>
  <c r="AM68" i="4"/>
  <c r="AM67" i="4"/>
  <c r="AM66" i="4"/>
  <c r="AM65" i="4"/>
  <c r="AM64" i="4"/>
  <c r="AM63" i="4"/>
  <c r="AM62" i="4"/>
  <c r="AM61" i="4"/>
  <c r="AM60" i="4"/>
  <c r="AM59" i="4"/>
  <c r="AM58" i="4"/>
  <c r="AM57" i="4"/>
  <c r="AM56" i="4"/>
  <c r="AM37" i="4"/>
  <c r="AM36" i="4"/>
  <c r="AM35" i="4"/>
  <c r="AM24" i="4"/>
  <c r="AM18" i="4"/>
  <c r="AM15" i="4"/>
  <c r="AM14" i="4"/>
</calcChain>
</file>

<file path=xl/sharedStrings.xml><?xml version="1.0" encoding="utf-8"?>
<sst xmlns="http://schemas.openxmlformats.org/spreadsheetml/2006/main" count="3324" uniqueCount="502">
  <si>
    <t>市　民　農　園　名</t>
    <rPh sb="0" eb="1">
      <t>シ</t>
    </rPh>
    <rPh sb="2" eb="3">
      <t>タミ</t>
    </rPh>
    <rPh sb="4" eb="5">
      <t>ノウ</t>
    </rPh>
    <rPh sb="6" eb="7">
      <t>エン</t>
    </rPh>
    <rPh sb="8" eb="9">
      <t>メイ</t>
    </rPh>
    <phoneticPr fontId="7"/>
  </si>
  <si>
    <t>全体面積(㎡)</t>
    <rPh sb="0" eb="2">
      <t>ゼンタイ</t>
    </rPh>
    <rPh sb="2" eb="3">
      <t>メン</t>
    </rPh>
    <rPh sb="3" eb="4">
      <t>セキ</t>
    </rPh>
    <phoneticPr fontId="7"/>
  </si>
  <si>
    <t>1人当たりの
貸付期間</t>
    <rPh sb="0" eb="2">
      <t>ヒトリ</t>
    </rPh>
    <rPh sb="2" eb="3">
      <t>ア</t>
    </rPh>
    <rPh sb="7" eb="9">
      <t>カシツケ</t>
    </rPh>
    <rPh sb="9" eb="11">
      <t>キカン</t>
    </rPh>
    <phoneticPr fontId="7"/>
  </si>
  <si>
    <t>1区画当たりの利用料金(円/年)</t>
    <rPh sb="1" eb="3">
      <t>クカク</t>
    </rPh>
    <rPh sb="3" eb="4">
      <t>ア</t>
    </rPh>
    <rPh sb="7" eb="9">
      <t>リヨウ</t>
    </rPh>
    <rPh sb="9" eb="11">
      <t>リョウキン</t>
    </rPh>
    <rPh sb="12" eb="13">
      <t>エン</t>
    </rPh>
    <rPh sb="14" eb="15">
      <t>ネン</t>
    </rPh>
    <phoneticPr fontId="7"/>
  </si>
  <si>
    <t>市区町村外在住者利用</t>
    <rPh sb="0" eb="1">
      <t>シ</t>
    </rPh>
    <rPh sb="1" eb="2">
      <t>ク</t>
    </rPh>
    <rPh sb="2" eb="4">
      <t>チョウソン</t>
    </rPh>
    <rPh sb="4" eb="5">
      <t>ガイ</t>
    </rPh>
    <rPh sb="5" eb="8">
      <t>ザイジュウシャ</t>
    </rPh>
    <rPh sb="8" eb="10">
      <t>リヨウ</t>
    </rPh>
    <phoneticPr fontId="7"/>
  </si>
  <si>
    <t>管理人の設置</t>
    <rPh sb="0" eb="3">
      <t>カンリニン</t>
    </rPh>
    <rPh sb="4" eb="6">
      <t>セッチ</t>
    </rPh>
    <phoneticPr fontId="7"/>
  </si>
  <si>
    <t>指導員の設置</t>
    <rPh sb="0" eb="3">
      <t>シドウイン</t>
    </rPh>
    <rPh sb="4" eb="6">
      <t>セッチ</t>
    </rPh>
    <phoneticPr fontId="7"/>
  </si>
  <si>
    <t>設　　　置　　　施　　　設　　　名</t>
    <rPh sb="0" eb="1">
      <t>セツ</t>
    </rPh>
    <rPh sb="4" eb="5">
      <t>オキ</t>
    </rPh>
    <rPh sb="8" eb="9">
      <t>シ</t>
    </rPh>
    <rPh sb="12" eb="13">
      <t>セツ</t>
    </rPh>
    <rPh sb="16" eb="17">
      <t>メイ</t>
    </rPh>
    <phoneticPr fontId="7"/>
  </si>
  <si>
    <t>障がい者・高齢者に配慮した施設名</t>
    <rPh sb="0" eb="1">
      <t>ショウ</t>
    </rPh>
    <rPh sb="3" eb="4">
      <t>シャ</t>
    </rPh>
    <rPh sb="5" eb="8">
      <t>コウレイシャ</t>
    </rPh>
    <rPh sb="9" eb="11">
      <t>ハイリョ</t>
    </rPh>
    <rPh sb="13" eb="15">
      <t>シセツ</t>
    </rPh>
    <rPh sb="15" eb="16">
      <t>メイ</t>
    </rPh>
    <phoneticPr fontId="7"/>
  </si>
  <si>
    <t>照　　会　　先</t>
    <rPh sb="0" eb="1">
      <t>アキラ</t>
    </rPh>
    <rPh sb="3" eb="4">
      <t>カイ</t>
    </rPh>
    <rPh sb="6" eb="7">
      <t>サキ</t>
    </rPh>
    <phoneticPr fontId="7"/>
  </si>
  <si>
    <t>日帰り型農園</t>
    <rPh sb="0" eb="2">
      <t>ヒガエ</t>
    </rPh>
    <rPh sb="3" eb="4">
      <t>ガタ</t>
    </rPh>
    <rPh sb="4" eb="6">
      <t>ノウエン</t>
    </rPh>
    <phoneticPr fontId="7"/>
  </si>
  <si>
    <t>滞在型農園</t>
    <rPh sb="0" eb="3">
      <t>タイザイガタ</t>
    </rPh>
    <rPh sb="3" eb="5">
      <t>ノウエン</t>
    </rPh>
    <phoneticPr fontId="7"/>
  </si>
  <si>
    <t>農作物栽培に供する施設</t>
    <rPh sb="0" eb="3">
      <t>ノウサクモツ</t>
    </rPh>
    <rPh sb="3" eb="5">
      <t>サイバイ</t>
    </rPh>
    <rPh sb="6" eb="7">
      <t>キョウ</t>
    </rPh>
    <rPh sb="9" eb="11">
      <t>シセツ</t>
    </rPh>
    <phoneticPr fontId="7"/>
  </si>
  <si>
    <t>資材の貯蔵保管の用に供する施設</t>
    <rPh sb="0" eb="2">
      <t>シザイ</t>
    </rPh>
    <rPh sb="3" eb="5">
      <t>チョゾウ</t>
    </rPh>
    <rPh sb="5" eb="7">
      <t>ホカン</t>
    </rPh>
    <rPh sb="8" eb="9">
      <t>ヨウ</t>
    </rPh>
    <rPh sb="10" eb="11">
      <t>キョウ</t>
    </rPh>
    <rPh sb="13" eb="15">
      <t>シセツ</t>
    </rPh>
    <phoneticPr fontId="7"/>
  </si>
  <si>
    <t>その他農地保全又は利用上必要な施設</t>
    <rPh sb="2" eb="3">
      <t>タ</t>
    </rPh>
    <rPh sb="3" eb="5">
      <t>ノウチ</t>
    </rPh>
    <rPh sb="5" eb="7">
      <t>ホゼン</t>
    </rPh>
    <rPh sb="7" eb="8">
      <t>マタ</t>
    </rPh>
    <rPh sb="9" eb="12">
      <t>リヨウジョウ</t>
    </rPh>
    <rPh sb="12" eb="14">
      <t>ヒツヨウ</t>
    </rPh>
    <rPh sb="15" eb="17">
      <t>シセツ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</si>
  <si>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</si>
  <si>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</si>
  <si>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区画内の簡易宿泊施設を利用</t>
    <rPh sb="0" eb="2">
      <t>クカク</t>
    </rPh>
    <rPh sb="2" eb="3">
      <t>ナイ</t>
    </rPh>
    <rPh sb="4" eb="6">
      <t>カンイ</t>
    </rPh>
    <rPh sb="6" eb="8">
      <t>シュクハク</t>
    </rPh>
    <rPh sb="8" eb="10">
      <t>シセツ</t>
    </rPh>
    <rPh sb="11" eb="13">
      <t>リヨウ</t>
    </rPh>
    <phoneticPr fontId="9"/>
  </si>
  <si>
    <t>共同宿泊施設を利用</t>
    <rPh sb="0" eb="2">
      <t>キョウドウ</t>
    </rPh>
    <rPh sb="2" eb="4">
      <t>シュクハク</t>
    </rPh>
    <rPh sb="4" eb="6">
      <t>シセツ</t>
    </rPh>
    <rPh sb="7" eb="9">
      <t>リヨウ</t>
    </rPh>
    <phoneticPr fontId="9"/>
  </si>
  <si>
    <t>給排水
施設</t>
    <rPh sb="0" eb="3">
      <t>キュウハイスイ</t>
    </rPh>
    <rPh sb="4" eb="6">
      <t>シセツ</t>
    </rPh>
    <phoneticPr fontId="7"/>
  </si>
  <si>
    <t>その他
（施設名）</t>
    <rPh sb="2" eb="3">
      <t>タ</t>
    </rPh>
    <rPh sb="5" eb="7">
      <t>シセツ</t>
    </rPh>
    <rPh sb="7" eb="8">
      <t>メイ</t>
    </rPh>
    <phoneticPr fontId="7"/>
  </si>
  <si>
    <t>農機具収納施設</t>
    <rPh sb="0" eb="3">
      <t>ノウキグ</t>
    </rPh>
    <rPh sb="3" eb="5">
      <t>シュウノウ</t>
    </rPh>
    <rPh sb="5" eb="7">
      <t>シセツ</t>
    </rPh>
    <phoneticPr fontId="7"/>
  </si>
  <si>
    <t>堆肥場</t>
    <rPh sb="0" eb="2">
      <t>タイヒ</t>
    </rPh>
    <rPh sb="2" eb="3">
      <t>ジョウ</t>
    </rPh>
    <phoneticPr fontId="7"/>
  </si>
  <si>
    <t>休憩
施設</t>
    <rPh sb="0" eb="2">
      <t>キュウケイ</t>
    </rPh>
    <rPh sb="3" eb="5">
      <t>シセツ</t>
    </rPh>
    <phoneticPr fontId="7"/>
  </si>
  <si>
    <t>トイレ</t>
    <phoneticPr fontId="9"/>
  </si>
  <si>
    <t>駐車場</t>
    <rPh sb="0" eb="3">
      <t>チュウシャジョウ</t>
    </rPh>
    <phoneticPr fontId="7"/>
  </si>
  <si>
    <t>駐輪場</t>
    <rPh sb="0" eb="3">
      <t>チュウリンジョウ</t>
    </rPh>
    <phoneticPr fontId="9"/>
  </si>
  <si>
    <t>管理
事務所</t>
    <rPh sb="0" eb="2">
      <t>カンリ</t>
    </rPh>
    <rPh sb="3" eb="6">
      <t>ジムショ</t>
    </rPh>
    <phoneticPr fontId="7"/>
  </si>
  <si>
    <t>農作業
講習施設</t>
    <rPh sb="0" eb="3">
      <t>ノウサギョウ</t>
    </rPh>
    <rPh sb="4" eb="6">
      <t>コウシュウ</t>
    </rPh>
    <rPh sb="6" eb="8">
      <t>シセツ</t>
    </rPh>
    <phoneticPr fontId="7"/>
  </si>
  <si>
    <t>簡易宿泊
施設</t>
    <rPh sb="0" eb="2">
      <t>カンイ</t>
    </rPh>
    <rPh sb="2" eb="4">
      <t>シュクハク</t>
    </rPh>
    <rPh sb="5" eb="7">
      <t>シセツ</t>
    </rPh>
    <phoneticPr fontId="9"/>
  </si>
  <si>
    <t>障がい者用トイレ</t>
    <rPh sb="0" eb="1">
      <t>ショウ</t>
    </rPh>
    <rPh sb="3" eb="4">
      <t>シャ</t>
    </rPh>
    <rPh sb="4" eb="5">
      <t>ヨウ</t>
    </rPh>
    <phoneticPr fontId="7"/>
  </si>
  <si>
    <t>障がい者用農園区画</t>
    <rPh sb="0" eb="1">
      <t>ショウ</t>
    </rPh>
    <rPh sb="3" eb="4">
      <t>シャ</t>
    </rPh>
    <rPh sb="4" eb="5">
      <t>ヨウ</t>
    </rPh>
    <rPh sb="5" eb="7">
      <t>ノウエン</t>
    </rPh>
    <rPh sb="7" eb="9">
      <t>クカク</t>
    </rPh>
    <phoneticPr fontId="7"/>
  </si>
  <si>
    <t>障がい者用駐車場</t>
    <rPh sb="0" eb="1">
      <t>ショウ</t>
    </rPh>
    <rPh sb="3" eb="4">
      <t>シャ</t>
    </rPh>
    <rPh sb="4" eb="5">
      <t>ヨウ</t>
    </rPh>
    <rPh sb="5" eb="8">
      <t>チュウシャジョウ</t>
    </rPh>
    <phoneticPr fontId="7"/>
  </si>
  <si>
    <t>スロープ</t>
    <phoneticPr fontId="7"/>
  </si>
  <si>
    <t>名　称 (担当係)</t>
    <rPh sb="0" eb="1">
      <t>メイ</t>
    </rPh>
    <rPh sb="2" eb="3">
      <t>ショウ</t>
    </rPh>
    <rPh sb="5" eb="7">
      <t>タントウ</t>
    </rPh>
    <rPh sb="7" eb="8">
      <t>カカリ</t>
    </rPh>
    <phoneticPr fontId="7"/>
  </si>
  <si>
    <t>電話番号</t>
    <rPh sb="0" eb="2">
      <t>デンワ</t>
    </rPh>
    <rPh sb="2" eb="4">
      <t>バンゴウ</t>
    </rPh>
    <phoneticPr fontId="7"/>
  </si>
  <si>
    <t>最高料金</t>
    <rPh sb="0" eb="2">
      <t>サイコウ</t>
    </rPh>
    <rPh sb="2" eb="4">
      <t>リョウキン</t>
    </rPh>
    <phoneticPr fontId="7"/>
  </si>
  <si>
    <t>最多区画の料金</t>
    <rPh sb="0" eb="2">
      <t>サイタ</t>
    </rPh>
    <rPh sb="2" eb="4">
      <t>クカク</t>
    </rPh>
    <rPh sb="5" eb="7">
      <t>リョウキン</t>
    </rPh>
    <phoneticPr fontId="7"/>
  </si>
  <si>
    <t>最高料金</t>
    <rPh sb="0" eb="2">
      <t>サイコウ</t>
    </rPh>
    <rPh sb="2" eb="4">
      <t>リョウキン</t>
    </rPh>
    <phoneticPr fontId="9"/>
  </si>
  <si>
    <t>最多区画の料金</t>
    <rPh sb="0" eb="2">
      <t>サイタ</t>
    </rPh>
    <rPh sb="2" eb="4">
      <t>クカク</t>
    </rPh>
    <rPh sb="5" eb="7">
      <t>リョウキン</t>
    </rPh>
    <phoneticPr fontId="9"/>
  </si>
  <si>
    <t>ブロック</t>
    <phoneticPr fontId="7"/>
  </si>
  <si>
    <t>都道府県</t>
    <rPh sb="0" eb="4">
      <t>トドウフケン</t>
    </rPh>
    <phoneticPr fontId="7"/>
  </si>
  <si>
    <t>関東</t>
  </si>
  <si>
    <t>関東</t>
    <rPh sb="0" eb="2">
      <t>カントウ</t>
    </rPh>
    <phoneticPr fontId="10"/>
  </si>
  <si>
    <t>神奈川県</t>
  </si>
  <si>
    <t>横浜市</t>
    <phoneticPr fontId="16"/>
  </si>
  <si>
    <t>柴シーサイドファーム</t>
    <phoneticPr fontId="16"/>
  </si>
  <si>
    <t>育種苗施設</t>
    <phoneticPr fontId="16"/>
  </si>
  <si>
    <t>柴農園管理事務所</t>
    <phoneticPr fontId="16"/>
  </si>
  <si>
    <t>045-785-6844</t>
  </si>
  <si>
    <t>アグリプラザ　長津田・台</t>
    <phoneticPr fontId="16"/>
  </si>
  <si>
    <t>横浜農協</t>
    <phoneticPr fontId="16"/>
  </si>
  <si>
    <t>045-805-6612</t>
    <phoneticPr fontId="9"/>
  </si>
  <si>
    <t>リバーサイドファーム鴨居東本郷</t>
    <phoneticPr fontId="16"/>
  </si>
  <si>
    <t>アグリプラザ　田奈</t>
    <phoneticPr fontId="16"/>
  </si>
  <si>
    <t>池辺富士見ファーム</t>
    <phoneticPr fontId="16"/>
  </si>
  <si>
    <t>川崎市</t>
    <phoneticPr fontId="16"/>
  </si>
  <si>
    <t>小倉市民農園</t>
    <phoneticPr fontId="16"/>
  </si>
  <si>
    <t>川崎市農業振興センター</t>
    <phoneticPr fontId="16"/>
  </si>
  <si>
    <t>044-860-2462</t>
  </si>
  <si>
    <t>上小田中市民農園</t>
    <phoneticPr fontId="17"/>
  </si>
  <si>
    <t>シェア畑武蔵小杉</t>
    <rPh sb="3" eb="4">
      <t>ハタケ</t>
    </rPh>
    <rPh sb="4" eb="8">
      <t>ムサシコスギ</t>
    </rPh>
    <phoneticPr fontId="10"/>
  </si>
  <si>
    <t>044-860-2463</t>
  </si>
  <si>
    <t>JAセレサ川崎ふれあい農園第46農園</t>
  </si>
  <si>
    <t>044-877-2114</t>
  </si>
  <si>
    <t>JAセレサ川崎ふれあい農園第47農園</t>
  </si>
  <si>
    <t>JAセレサ川崎ふれあい農園第50農園</t>
    <phoneticPr fontId="10"/>
  </si>
  <si>
    <t>044-877-2114</t>
    <phoneticPr fontId="9"/>
  </si>
  <si>
    <t>JAセレサ川崎ふれあい農園第56農園</t>
  </si>
  <si>
    <t>あぐっりっこ農園梶ヶ谷</t>
    <rPh sb="6" eb="8">
      <t>ノウエン</t>
    </rPh>
    <rPh sb="8" eb="11">
      <t>カジガヤ</t>
    </rPh>
    <phoneticPr fontId="9"/>
  </si>
  <si>
    <t>044-777-6655</t>
    <phoneticPr fontId="9"/>
  </si>
  <si>
    <t>シェア畑川崎多摩</t>
  </si>
  <si>
    <t>JAセレサ川崎ふれあい農園第20農園</t>
    <phoneticPr fontId="9"/>
  </si>
  <si>
    <t>JAセレサ川崎　営農指導課</t>
    <phoneticPr fontId="16"/>
  </si>
  <si>
    <t>JAセレサ川崎ふれあい農園第35農園</t>
  </si>
  <si>
    <t>JAセレサ川崎ふれあい農園第36農園</t>
  </si>
  <si>
    <t>JAセレサ川崎ふれあい農園第41農園</t>
  </si>
  <si>
    <t>JAセレサ川崎ふれあい農園第51農園</t>
    <phoneticPr fontId="9"/>
  </si>
  <si>
    <t>菅生地域交流農園</t>
    <phoneticPr fontId="16"/>
  </si>
  <si>
    <t>神奈川県</t>
    <rPh sb="0" eb="4">
      <t>カナガワケン</t>
    </rPh>
    <phoneticPr fontId="10"/>
  </si>
  <si>
    <t>JAセレサ川崎ふれあい農園第61農園</t>
    <phoneticPr fontId="10"/>
  </si>
  <si>
    <t>早野農園</t>
    <phoneticPr fontId="16"/>
  </si>
  <si>
    <t>杉本農園</t>
  </si>
  <si>
    <t>早野ほがらか農園</t>
    <phoneticPr fontId="16"/>
  </si>
  <si>
    <t>シェア畑麻生</t>
    <phoneticPr fontId="16"/>
  </si>
  <si>
    <t>黒川稜星農園</t>
  </si>
  <si>
    <t>石神農園</t>
    <phoneticPr fontId="16"/>
  </si>
  <si>
    <t>薙澤農園　</t>
    <phoneticPr fontId="16"/>
  </si>
  <si>
    <t>JAセレサ川崎ふれあい農園第16農園</t>
  </si>
  <si>
    <t>JAセレサ川崎ふれあい農園第22・23・24農園</t>
  </si>
  <si>
    <t>JAセレサ川崎ふれあい農園第33農園</t>
  </si>
  <si>
    <t>JAセレサ川崎ふれあい農園第39農園</t>
  </si>
  <si>
    <t>JAセレサ川崎ふれあい農園第52農園</t>
  </si>
  <si>
    <t>あぐっりっこ農園五月台</t>
    <rPh sb="6" eb="8">
      <t>ノウエン</t>
    </rPh>
    <rPh sb="8" eb="11">
      <t>サツキダイ</t>
    </rPh>
    <phoneticPr fontId="9"/>
  </si>
  <si>
    <t>044-777-6656</t>
  </si>
  <si>
    <t>相模原市</t>
    <phoneticPr fontId="16"/>
  </si>
  <si>
    <t>相原C農園</t>
    <phoneticPr fontId="16"/>
  </si>
  <si>
    <t>相模原市役所農政課農産班</t>
    <phoneticPr fontId="16"/>
  </si>
  <si>
    <t>042-754-1111</t>
  </si>
  <si>
    <t>橋本台農園</t>
    <phoneticPr fontId="17"/>
  </si>
  <si>
    <t>東橋本農園</t>
    <phoneticPr fontId="16"/>
  </si>
  <si>
    <t>健康づくり農園（第1農園）</t>
    <phoneticPr fontId="10"/>
  </si>
  <si>
    <t>下九沢2農園</t>
    <phoneticPr fontId="16"/>
  </si>
  <si>
    <t>健康づくり農園（第10農園）</t>
    <phoneticPr fontId="10"/>
  </si>
  <si>
    <t>健康づくり農園（第9農園）</t>
    <phoneticPr fontId="10"/>
  </si>
  <si>
    <t>健康づくり農園（第8農園）</t>
    <phoneticPr fontId="9"/>
  </si>
  <si>
    <t>健康づくり農園（第5農園）</t>
  </si>
  <si>
    <t>健康づくり農園（第3農園）</t>
  </si>
  <si>
    <t>元橋本C農園</t>
    <phoneticPr fontId="16"/>
  </si>
  <si>
    <t>下九沢農園</t>
    <phoneticPr fontId="16"/>
  </si>
  <si>
    <t>相原D農園</t>
    <phoneticPr fontId="10"/>
  </si>
  <si>
    <t>相原A農園</t>
    <phoneticPr fontId="16"/>
  </si>
  <si>
    <t>JA津久井郡青野原支所</t>
  </si>
  <si>
    <t>042-787-0003</t>
  </si>
  <si>
    <t>2004田名コミュニティ農園</t>
    <phoneticPr fontId="16"/>
  </si>
  <si>
    <t>2005田名コミュニティ農園</t>
    <phoneticPr fontId="16"/>
  </si>
  <si>
    <t>2006田名コミュニティ農園</t>
    <phoneticPr fontId="23"/>
  </si>
  <si>
    <t>2007田名コミュニティ農園</t>
  </si>
  <si>
    <t>田名B農園</t>
    <phoneticPr fontId="16"/>
  </si>
  <si>
    <t>田名E農園</t>
    <phoneticPr fontId="16"/>
  </si>
  <si>
    <t>緑が丘農園</t>
    <phoneticPr fontId="16"/>
  </si>
  <si>
    <t>陽光台C農園</t>
    <phoneticPr fontId="16"/>
  </si>
  <si>
    <t>横山台C農園</t>
    <phoneticPr fontId="16"/>
  </si>
  <si>
    <t>横山台E農園</t>
    <phoneticPr fontId="16"/>
  </si>
  <si>
    <t>上溝C農園</t>
    <phoneticPr fontId="16"/>
  </si>
  <si>
    <t>上溝G農園</t>
    <phoneticPr fontId="16"/>
  </si>
  <si>
    <t>上溝A農園</t>
    <phoneticPr fontId="16"/>
  </si>
  <si>
    <t>清新A農園</t>
    <phoneticPr fontId="16"/>
  </si>
  <si>
    <t>田名G農園</t>
  </si>
  <si>
    <t>田名Ｆ農園</t>
    <phoneticPr fontId="16"/>
  </si>
  <si>
    <t>緑が丘B農園</t>
    <phoneticPr fontId="16"/>
  </si>
  <si>
    <t>淵野辺地区ふれあい農園</t>
    <phoneticPr fontId="16"/>
  </si>
  <si>
    <t>新磯野農園</t>
    <phoneticPr fontId="16"/>
  </si>
  <si>
    <t>当麻東原農園</t>
    <phoneticPr fontId="16"/>
  </si>
  <si>
    <t>当麻農園</t>
    <phoneticPr fontId="16"/>
  </si>
  <si>
    <t>西大沼2農園</t>
    <phoneticPr fontId="17"/>
  </si>
  <si>
    <t>西大沼農園</t>
    <phoneticPr fontId="17"/>
  </si>
  <si>
    <t>御園農園</t>
    <phoneticPr fontId="16"/>
  </si>
  <si>
    <t>若松B農園</t>
    <phoneticPr fontId="16"/>
  </si>
  <si>
    <t>旭町農園</t>
    <phoneticPr fontId="16"/>
  </si>
  <si>
    <t>磯部農園</t>
    <phoneticPr fontId="16"/>
  </si>
  <si>
    <t>鵜野森A農園</t>
    <phoneticPr fontId="16"/>
  </si>
  <si>
    <t>上鶴間C農園</t>
    <phoneticPr fontId="16"/>
  </si>
  <si>
    <t>上鶴間D農園</t>
    <phoneticPr fontId="16"/>
  </si>
  <si>
    <t>相南農園</t>
    <phoneticPr fontId="16"/>
  </si>
  <si>
    <t>相模大野Ａ農園</t>
    <phoneticPr fontId="16"/>
  </si>
  <si>
    <t>大野台A農園</t>
    <phoneticPr fontId="16"/>
  </si>
  <si>
    <t>大野台B農園</t>
    <phoneticPr fontId="16"/>
  </si>
  <si>
    <t>上鶴間E農園</t>
    <phoneticPr fontId="16"/>
  </si>
  <si>
    <t>南台農園</t>
    <phoneticPr fontId="16"/>
  </si>
  <si>
    <t>麻溝台農園</t>
    <phoneticPr fontId="16"/>
  </si>
  <si>
    <t>エクシオ・渋谷貸農園</t>
    <phoneticPr fontId="15"/>
  </si>
  <si>
    <t>（株）エクシオジャパン</t>
    <phoneticPr fontId="16"/>
  </si>
  <si>
    <t>042-742-9644</t>
  </si>
  <si>
    <t>サニーヴェール農園</t>
    <rPh sb="7" eb="9">
      <t>ノウエン</t>
    </rPh>
    <phoneticPr fontId="10"/>
  </si>
  <si>
    <t>（株）根津ハウジング</t>
    <rPh sb="1" eb="2">
      <t>カブ</t>
    </rPh>
    <phoneticPr fontId="10"/>
  </si>
  <si>
    <t>042-745-7701</t>
    <phoneticPr fontId="10"/>
  </si>
  <si>
    <t>平塚市</t>
    <phoneticPr fontId="16"/>
  </si>
  <si>
    <t>北豊田市民農園</t>
    <phoneticPr fontId="16"/>
  </si>
  <si>
    <t>0463-35-8103</t>
  </si>
  <si>
    <t>田村市民農園</t>
    <phoneticPr fontId="16"/>
  </si>
  <si>
    <t>東豊田市民農園</t>
    <phoneticPr fontId="23"/>
  </si>
  <si>
    <t>まとい市民農園</t>
  </si>
  <si>
    <t>岡崎土部地区市民農園</t>
  </si>
  <si>
    <t>根坂間地区市民農園</t>
  </si>
  <si>
    <t>神田地区市民農園（第2)</t>
    <phoneticPr fontId="16"/>
  </si>
  <si>
    <t>南豊田古川市民農園</t>
  </si>
  <si>
    <t>南豊田古川市民農園（第2）</t>
    <phoneticPr fontId="16"/>
  </si>
  <si>
    <t>南豊田市民農園</t>
  </si>
  <si>
    <t>豊田地区市民農園</t>
  </si>
  <si>
    <t>北金目市民農園</t>
  </si>
  <si>
    <t>万田地区市民農園</t>
  </si>
  <si>
    <t>岡崎下ノ坪市民農園</t>
    <phoneticPr fontId="23"/>
  </si>
  <si>
    <t>平塚市</t>
    <phoneticPr fontId="15"/>
  </si>
  <si>
    <t>金田市民農園マイ菜ファーム</t>
    <phoneticPr fontId="15"/>
  </si>
  <si>
    <t>金田市民農園マイ菜ファーム（公的農園）</t>
    <phoneticPr fontId="15"/>
  </si>
  <si>
    <t>千須谷市民農園</t>
  </si>
  <si>
    <t>豊田小嶺市民農園</t>
    <phoneticPr fontId="7"/>
  </si>
  <si>
    <t>飯島市民農園</t>
    <phoneticPr fontId="7"/>
  </si>
  <si>
    <t>吉沢市民農園</t>
    <phoneticPr fontId="16"/>
  </si>
  <si>
    <t>0463-35-8103</t>
    <phoneticPr fontId="9"/>
  </si>
  <si>
    <t>鎌倉市</t>
    <phoneticPr fontId="16"/>
  </si>
  <si>
    <t>鎌倉市市民農園（大船地区）</t>
    <phoneticPr fontId="16"/>
  </si>
  <si>
    <t>0467-23-3000</t>
  </si>
  <si>
    <t>里山市民農園</t>
    <phoneticPr fontId="7"/>
  </si>
  <si>
    <t>藤沢市</t>
    <phoneticPr fontId="16"/>
  </si>
  <si>
    <t>第1いきいき農園</t>
    <phoneticPr fontId="8"/>
  </si>
  <si>
    <t>NPO法人市民農園を拡げる会</t>
    <phoneticPr fontId="16"/>
  </si>
  <si>
    <t>0466-35-2984</t>
  </si>
  <si>
    <t>第2いきいき農園</t>
    <phoneticPr fontId="8"/>
  </si>
  <si>
    <t>遠藤ふれあい農園</t>
  </si>
  <si>
    <t>遠藤ふれあい農園組合</t>
  </si>
  <si>
    <t>0466-47-0831</t>
  </si>
  <si>
    <t>第4いきいき農園</t>
    <phoneticPr fontId="15"/>
  </si>
  <si>
    <t>そうてつスローライフガーデン藤沢用田</t>
    <phoneticPr fontId="15"/>
  </si>
  <si>
    <t>(株)相鉄アーバンクリエイツ</t>
    <phoneticPr fontId="15"/>
  </si>
  <si>
    <t>NPO法人ファームパーク湘南</t>
    <phoneticPr fontId="16"/>
  </si>
  <si>
    <t>070-1248-5518</t>
    <phoneticPr fontId="10"/>
  </si>
  <si>
    <t>第5いきいき農園</t>
    <phoneticPr fontId="15"/>
  </si>
  <si>
    <t>第6いきいき農園</t>
    <phoneticPr fontId="15"/>
  </si>
  <si>
    <t>03-6302-0023</t>
    <phoneticPr fontId="9"/>
  </si>
  <si>
    <t>0466-50-3535</t>
  </si>
  <si>
    <t>小田原市</t>
  </si>
  <si>
    <t>小田原市農政課</t>
  </si>
  <si>
    <t>0465-33-1495</t>
  </si>
  <si>
    <t>あやもようの丘</t>
  </si>
  <si>
    <t>茅ヶ崎市</t>
    <phoneticPr fontId="16"/>
  </si>
  <si>
    <t>農業水産課農業担当</t>
    <phoneticPr fontId="16"/>
  </si>
  <si>
    <t>0467-82-1111</t>
  </si>
  <si>
    <t>香川２丁目家庭菜園</t>
    <rPh sb="0" eb="2">
      <t>カガワ</t>
    </rPh>
    <rPh sb="3" eb="5">
      <t>チョウメ</t>
    </rPh>
    <phoneticPr fontId="16"/>
  </si>
  <si>
    <t>浜之郷家庭菜園</t>
    <phoneticPr fontId="24"/>
  </si>
  <si>
    <t>富士見ファーム赤羽根</t>
    <phoneticPr fontId="16"/>
  </si>
  <si>
    <t>0467-53-5653</t>
  </si>
  <si>
    <t>ひまわり農園</t>
    <phoneticPr fontId="16"/>
  </si>
  <si>
    <t>逗子市</t>
    <phoneticPr fontId="16"/>
  </si>
  <si>
    <t>桜山第1農園</t>
    <phoneticPr fontId="23"/>
  </si>
  <si>
    <t>市民協働部経済観光課</t>
    <phoneticPr fontId="16"/>
  </si>
  <si>
    <t>046-873-1111</t>
  </si>
  <si>
    <t>桜山第3農園</t>
    <phoneticPr fontId="23"/>
  </si>
  <si>
    <t>逗子市</t>
    <phoneticPr fontId="7"/>
  </si>
  <si>
    <t>沼間第1農園</t>
    <phoneticPr fontId="7"/>
  </si>
  <si>
    <t>桜山第２農園</t>
    <phoneticPr fontId="7"/>
  </si>
  <si>
    <t>秦野市</t>
    <phoneticPr fontId="16"/>
  </si>
  <si>
    <t>ひばりヶ丘農園</t>
  </si>
  <si>
    <t>市民活動支援課</t>
    <phoneticPr fontId="16"/>
  </si>
  <si>
    <t>0463-82-5111</t>
  </si>
  <si>
    <t>堀山下農園</t>
  </si>
  <si>
    <t>今泉第1さわやか農園</t>
    <phoneticPr fontId="16"/>
  </si>
  <si>
    <t>はだの都市農業支援センター</t>
    <phoneticPr fontId="16"/>
  </si>
  <si>
    <t>0463-81-7800</t>
  </si>
  <si>
    <t>今泉第2さわやか農園</t>
    <phoneticPr fontId="16"/>
  </si>
  <si>
    <t>今泉第3さわやか農園</t>
    <phoneticPr fontId="16"/>
  </si>
  <si>
    <t>今泉第4さわやか農園</t>
    <phoneticPr fontId="16"/>
  </si>
  <si>
    <t>今泉第5さわやか農園</t>
    <phoneticPr fontId="16"/>
  </si>
  <si>
    <t>大根公園前第１さわやか農園</t>
    <phoneticPr fontId="16"/>
  </si>
  <si>
    <t>北矢名さわやか農園</t>
    <phoneticPr fontId="16"/>
  </si>
  <si>
    <t>鶴巻さわやか農園</t>
    <phoneticPr fontId="16"/>
  </si>
  <si>
    <t>寺山第１さわやか農園</t>
    <phoneticPr fontId="16"/>
  </si>
  <si>
    <t>寺山第4さわやか農園</t>
    <phoneticPr fontId="16"/>
  </si>
  <si>
    <t>西田原さわやか農園</t>
    <phoneticPr fontId="16"/>
  </si>
  <si>
    <t>東原さわやか農園</t>
    <phoneticPr fontId="16"/>
  </si>
  <si>
    <t>菩提第1さわやか農園</t>
    <phoneticPr fontId="16"/>
  </si>
  <si>
    <t>菩提第2さわやか農園</t>
    <phoneticPr fontId="16"/>
  </si>
  <si>
    <t>菩提第3さわやか農園</t>
    <phoneticPr fontId="16"/>
  </si>
  <si>
    <t>菩提第4さわやか農園</t>
    <phoneticPr fontId="16"/>
  </si>
  <si>
    <t>堀西さわやか農園</t>
    <phoneticPr fontId="16"/>
  </si>
  <si>
    <t>堀西第2さわやか農園</t>
    <phoneticPr fontId="16"/>
  </si>
  <si>
    <t>堀山下第1さわやか農園</t>
    <phoneticPr fontId="16"/>
  </si>
  <si>
    <t>南が丘さわやか農園</t>
    <phoneticPr fontId="16"/>
  </si>
  <si>
    <t>山谷さわやか農園</t>
    <phoneticPr fontId="16"/>
  </si>
  <si>
    <t>横野第2さわやか農園</t>
    <phoneticPr fontId="23"/>
  </si>
  <si>
    <t>横野第4さわやか農園</t>
    <phoneticPr fontId="16"/>
  </si>
  <si>
    <t>田原さわやか農園</t>
  </si>
  <si>
    <t>八沢さわやか農園</t>
  </si>
  <si>
    <t>東田原ふれあい農園</t>
  </si>
  <si>
    <t>表丹沢堀山下ふれあい農園管理組合  山口　均</t>
    <phoneticPr fontId="16"/>
  </si>
  <si>
    <t>0463-87-6052</t>
  </si>
  <si>
    <t>平沢第1さわやか農園</t>
    <phoneticPr fontId="17"/>
  </si>
  <si>
    <t>森戸第1さわやか農園</t>
    <phoneticPr fontId="17"/>
  </si>
  <si>
    <t>森戸第2さわやか農園</t>
    <phoneticPr fontId="17"/>
  </si>
  <si>
    <t>南平第１さわやか農園</t>
    <phoneticPr fontId="17"/>
  </si>
  <si>
    <t>平沢第２さわやか農園</t>
    <phoneticPr fontId="17"/>
  </si>
  <si>
    <t>羽根第１さわやか農園</t>
    <phoneticPr fontId="17"/>
  </si>
  <si>
    <t>菩提第５さわやか農園</t>
    <phoneticPr fontId="17"/>
  </si>
  <si>
    <t>大根公園第２さわやか農園</t>
    <phoneticPr fontId="17"/>
  </si>
  <si>
    <t>今泉下市木第６さわやか農園</t>
    <phoneticPr fontId="17"/>
  </si>
  <si>
    <t>今泉清水さわやか農園</t>
    <phoneticPr fontId="7"/>
  </si>
  <si>
    <t>鶴巻第2さわやか農園</t>
    <phoneticPr fontId="7"/>
  </si>
  <si>
    <t>南が丘第2さわやか農園</t>
    <phoneticPr fontId="7"/>
  </si>
  <si>
    <t>森戸第3さわやか農園</t>
    <phoneticPr fontId="7"/>
  </si>
  <si>
    <t>厚木市</t>
    <phoneticPr fontId="16"/>
  </si>
  <si>
    <t>厚木市農業政策課</t>
    <phoneticPr fontId="7"/>
  </si>
  <si>
    <t>046-225-2800</t>
  </si>
  <si>
    <t>農・学び塾</t>
  </si>
  <si>
    <t>厚木市市民農園中荻野ファミリー農園</t>
  </si>
  <si>
    <t>厚木市市民農園三田ファミリー農園</t>
    <phoneticPr fontId="7"/>
  </si>
  <si>
    <t>厚木市市民農園依知ファミリー農園</t>
    <phoneticPr fontId="7"/>
  </si>
  <si>
    <t>厚木市市民農園飯山ファミリー農園</t>
    <phoneticPr fontId="7"/>
  </si>
  <si>
    <t>大和市</t>
    <phoneticPr fontId="16"/>
  </si>
  <si>
    <t>上和田農園</t>
    <phoneticPr fontId="16"/>
  </si>
  <si>
    <t>農政課</t>
    <phoneticPr fontId="16"/>
  </si>
  <si>
    <t>046-260-5132</t>
  </si>
  <si>
    <t>こすもす農園</t>
    <phoneticPr fontId="16"/>
  </si>
  <si>
    <t>下鶴間農園</t>
    <phoneticPr fontId="16"/>
  </si>
  <si>
    <t>つきみ野農園</t>
    <phoneticPr fontId="16"/>
  </si>
  <si>
    <t>光丘農園</t>
    <phoneticPr fontId="16"/>
  </si>
  <si>
    <t>深見西農園</t>
    <phoneticPr fontId="16"/>
  </si>
  <si>
    <t>福田農園</t>
    <phoneticPr fontId="16"/>
  </si>
  <si>
    <t>山ざくら農園</t>
    <phoneticPr fontId="16"/>
  </si>
  <si>
    <t>中央林間内山農園</t>
    <phoneticPr fontId="16"/>
  </si>
  <si>
    <t>福田ファミリー農園</t>
    <phoneticPr fontId="16"/>
  </si>
  <si>
    <t>深見南農園</t>
    <phoneticPr fontId="16"/>
  </si>
  <si>
    <t>神奈川県</t>
    <rPh sb="0" eb="4">
      <t>カナガワケン</t>
    </rPh>
    <phoneticPr fontId="9"/>
  </si>
  <si>
    <t>相模大塚農園</t>
    <rPh sb="0" eb="4">
      <t>サガミオオツカ</t>
    </rPh>
    <rPh sb="4" eb="6">
      <t>ノウエン</t>
    </rPh>
    <phoneticPr fontId="10"/>
  </si>
  <si>
    <t>農政課</t>
    <rPh sb="0" eb="2">
      <t>ノウセイ</t>
    </rPh>
    <rPh sb="2" eb="3">
      <t>カ</t>
    </rPh>
    <phoneticPr fontId="10"/>
  </si>
  <si>
    <t>0463-94-4711</t>
  </si>
  <si>
    <t>海老名市</t>
    <phoneticPr fontId="16"/>
  </si>
  <si>
    <t>下今泉一丁目家庭農園</t>
  </si>
  <si>
    <t>海老名市経済環境部農政課</t>
    <phoneticPr fontId="16"/>
  </si>
  <si>
    <t>046-231-2111</t>
  </si>
  <si>
    <t>上郷第2家庭農園</t>
  </si>
  <si>
    <t>上今泉家庭農園</t>
  </si>
  <si>
    <t>望地第1家庭農園</t>
  </si>
  <si>
    <t>下今泉四丁目家庭農園</t>
    <phoneticPr fontId="16"/>
  </si>
  <si>
    <t>大谷家庭農園</t>
    <phoneticPr fontId="16"/>
  </si>
  <si>
    <t>杉久保家庭農園</t>
    <phoneticPr fontId="16"/>
  </si>
  <si>
    <t>国分南第1家庭農園</t>
    <phoneticPr fontId="23"/>
  </si>
  <si>
    <t>国分南第2家庭農園</t>
    <phoneticPr fontId="23"/>
  </si>
  <si>
    <t>杉久保北四丁目家庭農園</t>
    <phoneticPr fontId="23"/>
  </si>
  <si>
    <t>望地一丁目家庭農園</t>
    <phoneticPr fontId="23"/>
  </si>
  <si>
    <t>下今泉三丁目家庭農園</t>
    <rPh sb="8" eb="10">
      <t>ノウエン</t>
    </rPh>
    <phoneticPr fontId="15"/>
  </si>
  <si>
    <t>国分北二丁目家庭農園</t>
    <rPh sb="8" eb="10">
      <t>ノウエン</t>
    </rPh>
    <phoneticPr fontId="15"/>
  </si>
  <si>
    <t>中野入内島農園</t>
    <phoneticPr fontId="15"/>
  </si>
  <si>
    <t>海老名市</t>
  </si>
  <si>
    <t>下今泉五丁目家庭農園</t>
  </si>
  <si>
    <t>海老名市経済環境部農政課</t>
  </si>
  <si>
    <t>今里就農支援農園</t>
  </si>
  <si>
    <t>下今泉三丁目第2家庭農園</t>
  </si>
  <si>
    <t>綾瀬市</t>
  </si>
  <si>
    <t>綾瀬市農業振興課農政担当</t>
  </si>
  <si>
    <t>0467-77-1111</t>
  </si>
  <si>
    <t>中村ふれあい農園</t>
  </si>
  <si>
    <t>吉岡ふれあい農園</t>
  </si>
  <si>
    <t>葉山町</t>
  </si>
  <si>
    <t>木古庭町民農園</t>
  </si>
  <si>
    <t>都市経済部産業振興課</t>
  </si>
  <si>
    <t>046-876-1111</t>
  </si>
  <si>
    <t>上山口町民農園</t>
    <phoneticPr fontId="10"/>
  </si>
  <si>
    <t>寒川町</t>
    <phoneticPr fontId="16"/>
  </si>
  <si>
    <t>倉見家庭菜園</t>
    <phoneticPr fontId="16"/>
  </si>
  <si>
    <t>農政課農政担当</t>
    <phoneticPr fontId="16"/>
  </si>
  <si>
    <t>0467-74-1111</t>
  </si>
  <si>
    <t>大磯町</t>
    <phoneticPr fontId="16"/>
  </si>
  <si>
    <t>大磯町市民農園（諏訪ノ下）</t>
    <phoneticPr fontId="23"/>
  </si>
  <si>
    <t>産業観光課 産業振興係</t>
    <phoneticPr fontId="16"/>
  </si>
  <si>
    <t>0463-61-4100</t>
  </si>
  <si>
    <t>大磯町市民農園（木の川）</t>
    <phoneticPr fontId="16"/>
  </si>
  <si>
    <t>大磯町市民農園（西中道）</t>
    <phoneticPr fontId="16"/>
  </si>
  <si>
    <t>大磯町市民農園（東中道）</t>
    <phoneticPr fontId="16"/>
  </si>
  <si>
    <t>大磯町市民農園（五反田中農園）</t>
    <phoneticPr fontId="17"/>
  </si>
  <si>
    <t>大磯町市民農園（南堀込農園）</t>
    <phoneticPr fontId="17"/>
  </si>
  <si>
    <t>二宮町</t>
    <phoneticPr fontId="16"/>
  </si>
  <si>
    <t>二宮町ふれあい農園①</t>
  </si>
  <si>
    <t>産業振興課農林水産班</t>
    <phoneticPr fontId="16"/>
  </si>
  <si>
    <t>0463－71－5914</t>
    <phoneticPr fontId="10"/>
  </si>
  <si>
    <t>二宮町ふれあい農園②</t>
  </si>
  <si>
    <t>二宮町ふれあい農園③</t>
  </si>
  <si>
    <t>二宮町ふれあい農園④</t>
  </si>
  <si>
    <t>中井町</t>
    <phoneticPr fontId="16"/>
  </si>
  <si>
    <t>中井町産業振興課</t>
    <rPh sb="3" eb="5">
      <t>サンギョウ</t>
    </rPh>
    <rPh sb="5" eb="8">
      <t>シンコウカ</t>
    </rPh>
    <phoneticPr fontId="16"/>
  </si>
  <si>
    <t>0465-81-1115</t>
  </si>
  <si>
    <t>境ふれあい農園</t>
    <rPh sb="0" eb="1">
      <t>サカイ</t>
    </rPh>
    <rPh sb="5" eb="7">
      <t>ノウエン</t>
    </rPh>
    <phoneticPr fontId="10"/>
  </si>
  <si>
    <t>0465-81-1115</t>
    <phoneticPr fontId="10"/>
  </si>
  <si>
    <t>富士見台ふれあい農園</t>
    <phoneticPr fontId="9"/>
  </si>
  <si>
    <t>大井町</t>
    <phoneticPr fontId="16"/>
  </si>
  <si>
    <t>ふれあい農園第1</t>
    <phoneticPr fontId="16"/>
  </si>
  <si>
    <t>大井町地域振興課</t>
    <phoneticPr fontId="16"/>
  </si>
  <si>
    <t>0465-85-5013</t>
  </si>
  <si>
    <t>ふれあい農園第2</t>
    <phoneticPr fontId="16"/>
  </si>
  <si>
    <t>松田町</t>
    <phoneticPr fontId="16"/>
  </si>
  <si>
    <t>松田町観光経済課</t>
    <phoneticPr fontId="7"/>
  </si>
  <si>
    <t>0465-83-1228</t>
  </si>
  <si>
    <t>山北町</t>
    <phoneticPr fontId="16"/>
  </si>
  <si>
    <t>山北町ふれあい農園</t>
  </si>
  <si>
    <t>山北町農林課</t>
    <phoneticPr fontId="7"/>
  </si>
  <si>
    <t>0465-75-3654</t>
  </si>
  <si>
    <t>真鶴町</t>
    <phoneticPr fontId="16"/>
  </si>
  <si>
    <t>真鶴町ふれあい農園</t>
    <phoneticPr fontId="16"/>
  </si>
  <si>
    <t>真鶴町産業観光課</t>
    <phoneticPr fontId="16"/>
  </si>
  <si>
    <t>0465-68-1131</t>
  </si>
  <si>
    <t>湯河原町</t>
    <phoneticPr fontId="16"/>
  </si>
  <si>
    <t>湯河原町ふれあい農園（柏木沢農園）</t>
    <phoneticPr fontId="23"/>
  </si>
  <si>
    <t>湯河原町農林水産課振興係</t>
    <phoneticPr fontId="16"/>
  </si>
  <si>
    <t>0465-63-2111</t>
  </si>
  <si>
    <t>湯河原町ふれあい農園（第1白沼田農園）</t>
    <phoneticPr fontId="16"/>
  </si>
  <si>
    <t>湯河原町ふれあい農園（第3白沼田農園）</t>
    <phoneticPr fontId="16"/>
  </si>
  <si>
    <t>湯河原町ふれあい農園（天保山農園）</t>
    <phoneticPr fontId="16"/>
  </si>
  <si>
    <t>湯河原町ふれあい農園（神戸農園）</t>
    <phoneticPr fontId="16"/>
  </si>
  <si>
    <t>湯河原町ふれあい農園（前栗場農園）</t>
    <phoneticPr fontId="16"/>
  </si>
  <si>
    <t>愛川町</t>
    <phoneticPr fontId="15"/>
  </si>
  <si>
    <t>愛川町農政課農政班</t>
    <phoneticPr fontId="15"/>
  </si>
  <si>
    <t>046-285-6952</t>
  </si>
  <si>
    <t>関東</t>
    <rPh sb="0" eb="2">
      <t>カントウ</t>
    </rPh>
    <phoneticPr fontId="3"/>
  </si>
  <si>
    <t>農業振興課</t>
  </si>
  <si>
    <t>044-877-2114</t>
    <phoneticPr fontId="3"/>
  </si>
  <si>
    <t>JAセレサ川崎ふれあい農園第62農園</t>
    <phoneticPr fontId="10"/>
  </si>
  <si>
    <t>JAセレサ川崎ふれあい農園第54農園</t>
    <phoneticPr fontId="3"/>
  </si>
  <si>
    <t>健康づくり農園（第7農園）</t>
    <phoneticPr fontId="3"/>
  </si>
  <si>
    <t>健康づくり農園（第4農園）</t>
    <phoneticPr fontId="3"/>
  </si>
  <si>
    <t>青野原ふれあい農園</t>
    <rPh sb="0" eb="3">
      <t>アオノハラ</t>
    </rPh>
    <rPh sb="7" eb="9">
      <t>ノウエン</t>
    </rPh>
    <phoneticPr fontId="3"/>
  </si>
  <si>
    <t>都市整備部農水課（農水担当）</t>
    <phoneticPr fontId="16"/>
  </si>
  <si>
    <t>都市整備部農水課（農水担当）</t>
  </si>
  <si>
    <t>045-316-3146</t>
    <phoneticPr fontId="9"/>
  </si>
  <si>
    <t>いせはら市民農園</t>
    <rPh sb="4" eb="6">
      <t>シミン</t>
    </rPh>
    <rPh sb="6" eb="8">
      <t>ノウエン</t>
    </rPh>
    <phoneticPr fontId="16"/>
  </si>
  <si>
    <t>うみかぜファーマーズパークin寄</t>
    <rPh sb="15" eb="16">
      <t>ヤドリキ</t>
    </rPh>
    <phoneticPr fontId="3"/>
  </si>
  <si>
    <t>市区町村</t>
    <rPh sb="0" eb="4">
      <t>シクチョウソン</t>
    </rPh>
    <phoneticPr fontId="7"/>
  </si>
  <si>
    <t>設置
区画数</t>
    <rPh sb="0" eb="2">
      <t>セッチ</t>
    </rPh>
    <rPh sb="3" eb="6">
      <t>クカクスウ</t>
    </rPh>
    <phoneticPr fontId="7"/>
  </si>
  <si>
    <t>うち日帰り用区画</t>
    <rPh sb="2" eb="4">
      <t>ヒガエ</t>
    </rPh>
    <rPh sb="5" eb="6">
      <t>ヨウ</t>
    </rPh>
    <rPh sb="6" eb="8">
      <t>クカク</t>
    </rPh>
    <phoneticPr fontId="7"/>
  </si>
  <si>
    <t>うち宿泊者用区画</t>
    <rPh sb="2" eb="4">
      <t>シュクハク</t>
    </rPh>
    <rPh sb="4" eb="5">
      <t>シャ</t>
    </rPh>
    <rPh sb="5" eb="6">
      <t>ヨウ</t>
    </rPh>
    <rPh sb="6" eb="8">
      <t>クカク</t>
    </rPh>
    <phoneticPr fontId="7"/>
  </si>
  <si>
    <t>〇</t>
  </si>
  <si>
    <t>×</t>
  </si>
  <si>
    <t>上作延地域交流農園</t>
    <rPh sb="3" eb="5">
      <t>チイキ</t>
    </rPh>
    <rPh sb="5" eb="7">
      <t>コウリュウ</t>
    </rPh>
    <rPh sb="7" eb="9">
      <t>ノウエン</t>
    </rPh>
    <phoneticPr fontId="16"/>
  </si>
  <si>
    <t>千代ヶ丘地域交流農園</t>
    <rPh sb="4" eb="6">
      <t>チイキ</t>
    </rPh>
    <rPh sb="6" eb="8">
      <t>コウリュウ</t>
    </rPh>
    <rPh sb="8" eb="10">
      <t>ノウエン</t>
    </rPh>
    <phoneticPr fontId="16"/>
  </si>
  <si>
    <t>HPアドレス</t>
    <phoneticPr fontId="7"/>
  </si>
  <si>
    <t>（株）アグリメディア</t>
    <phoneticPr fontId="1"/>
  </si>
  <si>
    <t>ベジランド</t>
    <phoneticPr fontId="1"/>
  </si>
  <si>
    <t>JAセレサ川崎　営農指導課</t>
    <phoneticPr fontId="1"/>
  </si>
  <si>
    <t>JAセレサ川崎ふれあい農園第55農園</t>
    <phoneticPr fontId="3"/>
  </si>
  <si>
    <t>JAセレサ川崎　アグリサポート課</t>
    <rPh sb="15" eb="16">
      <t>カ</t>
    </rPh>
    <phoneticPr fontId="1"/>
  </si>
  <si>
    <t>JAセレサ川崎</t>
    <rPh sb="5" eb="7">
      <t>カワサキ</t>
    </rPh>
    <phoneticPr fontId="3"/>
  </si>
  <si>
    <t>シェア畑新百合ヶ丘</t>
    <phoneticPr fontId="1"/>
  </si>
  <si>
    <t>JAセレサ川崎ふれあい農園第34農園</t>
    <phoneticPr fontId="3"/>
  </si>
  <si>
    <t>JAセレサ川崎ふれあい農園第28農園</t>
    <rPh sb="5" eb="7">
      <t>カワサキ</t>
    </rPh>
    <rPh sb="11" eb="13">
      <t>ノウエン</t>
    </rPh>
    <rPh sb="13" eb="14">
      <t>ダイ</t>
    </rPh>
    <rPh sb="16" eb="18">
      <t>ノウエン</t>
    </rPh>
    <phoneticPr fontId="3"/>
  </si>
  <si>
    <t>JAセレサ川崎ふれあい農園第32農園</t>
    <rPh sb="5" eb="7">
      <t>カワサキ</t>
    </rPh>
    <rPh sb="11" eb="13">
      <t>ノウエン</t>
    </rPh>
    <rPh sb="13" eb="14">
      <t>ダイ</t>
    </rPh>
    <rPh sb="16" eb="18">
      <t>ノウエン</t>
    </rPh>
    <phoneticPr fontId="3"/>
  </si>
  <si>
    <t>シェア畑宮前平</t>
    <phoneticPr fontId="1"/>
  </si>
  <si>
    <t>シェア畑川崎東有馬</t>
    <phoneticPr fontId="1"/>
  </si>
  <si>
    <t>JAセレサ川崎ふれあい農園第10農園</t>
    <phoneticPr fontId="1"/>
  </si>
  <si>
    <t>JAセレサ川崎ふれあい農園第48農園</t>
    <phoneticPr fontId="3"/>
  </si>
  <si>
    <t>相模原市役所農政課農地整備班</t>
    <rPh sb="9" eb="11">
      <t>ノウチ</t>
    </rPh>
    <rPh sb="11" eb="13">
      <t>セイビ</t>
    </rPh>
    <phoneticPr fontId="16"/>
  </si>
  <si>
    <t>2008田名コミュニティ農園</t>
    <phoneticPr fontId="3"/>
  </si>
  <si>
    <t>相模原市</t>
  </si>
  <si>
    <t>田名櫻並農園</t>
    <rPh sb="0" eb="2">
      <t>タナ</t>
    </rPh>
    <rPh sb="2" eb="3">
      <t>サクラ</t>
    </rPh>
    <rPh sb="3" eb="4">
      <t>ナミ</t>
    </rPh>
    <rPh sb="4" eb="6">
      <t>ノウエン</t>
    </rPh>
    <phoneticPr fontId="1"/>
  </si>
  <si>
    <t>㈱ファームファクトリー</t>
  </si>
  <si>
    <t>070-6576-3736</t>
  </si>
  <si>
    <t>花が谷戸共同農園</t>
    <rPh sb="0" eb="1">
      <t>ハナ</t>
    </rPh>
    <rPh sb="2" eb="4">
      <t>ヤト</t>
    </rPh>
    <rPh sb="4" eb="6">
      <t>キョウドウ</t>
    </rPh>
    <rPh sb="6" eb="8">
      <t>ノウエン</t>
    </rPh>
    <phoneticPr fontId="1"/>
  </si>
  <si>
    <t>上溝第1共同農園</t>
    <rPh sb="0" eb="2">
      <t>カミミゾ</t>
    </rPh>
    <rPh sb="2" eb="3">
      <t>ダイ</t>
    </rPh>
    <rPh sb="4" eb="6">
      <t>キョウドウ</t>
    </rPh>
    <rPh sb="6" eb="8">
      <t>ノウエン</t>
    </rPh>
    <phoneticPr fontId="1"/>
  </si>
  <si>
    <t>上溝第2共同農園</t>
    <rPh sb="0" eb="2">
      <t>カミミゾ</t>
    </rPh>
    <rPh sb="2" eb="3">
      <t>ダイ</t>
    </rPh>
    <rPh sb="4" eb="6">
      <t>キョウドウ</t>
    </rPh>
    <rPh sb="6" eb="8">
      <t>ノウエン</t>
    </rPh>
    <phoneticPr fontId="1"/>
  </si>
  <si>
    <t>水郷田名第1共同農園</t>
    <rPh sb="0" eb="2">
      <t>スイゴウ</t>
    </rPh>
    <rPh sb="2" eb="4">
      <t>タナ</t>
    </rPh>
    <rPh sb="4" eb="5">
      <t>ダイ</t>
    </rPh>
    <rPh sb="6" eb="8">
      <t>キョウドウ</t>
    </rPh>
    <rPh sb="8" eb="10">
      <t>ノウエン</t>
    </rPh>
    <phoneticPr fontId="1"/>
  </si>
  <si>
    <t>水郷田名第2共同農園</t>
    <rPh sb="8" eb="10">
      <t>ノウエン</t>
    </rPh>
    <phoneticPr fontId="1"/>
  </si>
  <si>
    <t>農水産課農業振興担当</t>
    <phoneticPr fontId="1"/>
  </si>
  <si>
    <t>平塚市</t>
    <phoneticPr fontId="1"/>
  </si>
  <si>
    <t>西真土市民農園</t>
    <phoneticPr fontId="1"/>
  </si>
  <si>
    <t>小鍋島市民農園</t>
    <phoneticPr fontId="1"/>
  </si>
  <si>
    <t>第一手広市民農園</t>
    <phoneticPr fontId="1"/>
  </si>
  <si>
    <t>第二手広市民農園</t>
    <rPh sb="1" eb="2">
      <t>ニ</t>
    </rPh>
    <phoneticPr fontId="1"/>
  </si>
  <si>
    <t>藤沢市葛原農園</t>
    <phoneticPr fontId="1"/>
  </si>
  <si>
    <t>藤沢市聖台農園</t>
    <phoneticPr fontId="1"/>
  </si>
  <si>
    <t>藤沢市高田農園</t>
    <phoneticPr fontId="1"/>
  </si>
  <si>
    <t>シェア畑湘南藤沢</t>
    <phoneticPr fontId="1"/>
  </si>
  <si>
    <t>第３号市民農園</t>
    <phoneticPr fontId="1"/>
  </si>
  <si>
    <t>公園課　管理担当</t>
    <phoneticPr fontId="1"/>
  </si>
  <si>
    <t>第５号市民農園</t>
    <phoneticPr fontId="1"/>
  </si>
  <si>
    <t>第６号市民農園</t>
    <phoneticPr fontId="1"/>
  </si>
  <si>
    <t>第８号市民農園</t>
    <phoneticPr fontId="1"/>
  </si>
  <si>
    <t>第１１号市民農園</t>
    <phoneticPr fontId="1"/>
  </si>
  <si>
    <t>第１２号市民農園</t>
    <phoneticPr fontId="1"/>
  </si>
  <si>
    <t>第１３号市民農園</t>
    <phoneticPr fontId="1"/>
  </si>
  <si>
    <t>第１４号市民農園</t>
    <phoneticPr fontId="1"/>
  </si>
  <si>
    <t>第１５号市民農園</t>
    <phoneticPr fontId="1"/>
  </si>
  <si>
    <t>第１６号市民農園</t>
    <phoneticPr fontId="1"/>
  </si>
  <si>
    <t>第１７号市民農園</t>
    <phoneticPr fontId="1"/>
  </si>
  <si>
    <t>第１８号市民農園</t>
    <phoneticPr fontId="1"/>
  </si>
  <si>
    <t>第１９号市民農園</t>
    <phoneticPr fontId="1"/>
  </si>
  <si>
    <t>第２０号市民農園</t>
    <phoneticPr fontId="1"/>
  </si>
  <si>
    <t>第２１号市民農園</t>
    <phoneticPr fontId="1"/>
  </si>
  <si>
    <t>第２２号市民農園</t>
    <phoneticPr fontId="1"/>
  </si>
  <si>
    <t>第２３号市民農園</t>
    <phoneticPr fontId="1"/>
  </si>
  <si>
    <t>第２４号市民農園</t>
    <phoneticPr fontId="1"/>
  </si>
  <si>
    <t>第２６号市民農園</t>
    <phoneticPr fontId="1"/>
  </si>
  <si>
    <t>第２７号市民農園</t>
    <phoneticPr fontId="1"/>
  </si>
  <si>
    <t>栢山ふれあい農園</t>
    <phoneticPr fontId="3"/>
  </si>
  <si>
    <t>農業水産課農地担当</t>
    <rPh sb="0" eb="2">
      <t>ノウギョウ</t>
    </rPh>
    <rPh sb="2" eb="4">
      <t>スイサン</t>
    </rPh>
    <rPh sb="4" eb="5">
      <t>カ</t>
    </rPh>
    <rPh sb="5" eb="7">
      <t>ノウチ</t>
    </rPh>
    <rPh sb="7" eb="9">
      <t>タントウ</t>
    </rPh>
    <phoneticPr fontId="16"/>
  </si>
  <si>
    <t>農業水産課農地担当</t>
    <rPh sb="0" eb="2">
      <t>ノウギョウ</t>
    </rPh>
    <rPh sb="2" eb="4">
      <t>スイサン</t>
    </rPh>
    <rPh sb="4" eb="5">
      <t>カ</t>
    </rPh>
    <rPh sb="5" eb="7">
      <t>ノウチ</t>
    </rPh>
    <rPh sb="7" eb="9">
      <t>タントウ</t>
    </rPh>
    <phoneticPr fontId="3"/>
  </si>
  <si>
    <t>久木第１農園</t>
    <phoneticPr fontId="7"/>
  </si>
  <si>
    <t>090-2624-5239</t>
    <phoneticPr fontId="1"/>
  </si>
  <si>
    <t>表丹沢堀山下ふれあい農園</t>
    <phoneticPr fontId="3"/>
  </si>
  <si>
    <t>南平第２さわやか農園</t>
    <phoneticPr fontId="1"/>
  </si>
  <si>
    <t>今泉第７さわやか農園</t>
    <phoneticPr fontId="1"/>
  </si>
  <si>
    <t>鶴巻第３さわやか農園</t>
    <rPh sb="0" eb="2">
      <t>ツルマキ</t>
    </rPh>
    <rPh sb="2" eb="3">
      <t>ダイ</t>
    </rPh>
    <rPh sb="8" eb="10">
      <t>ノウエン</t>
    </rPh>
    <phoneticPr fontId="1"/>
  </si>
  <si>
    <t>厚木市市民農園　山際A農園</t>
    <phoneticPr fontId="1"/>
  </si>
  <si>
    <t>厚木市市民農園　三田B農園</t>
    <phoneticPr fontId="1"/>
  </si>
  <si>
    <t>厚木市市民農園　三田C農園</t>
    <phoneticPr fontId="1"/>
  </si>
  <si>
    <t>厚木市市民農園　小野D農園</t>
    <phoneticPr fontId="1"/>
  </si>
  <si>
    <t>厚木市市民農園　飯山H農園</t>
    <phoneticPr fontId="1"/>
  </si>
  <si>
    <t>046-260-5132</t>
    <phoneticPr fontId="3"/>
  </si>
  <si>
    <t>つきみ野北農園</t>
    <phoneticPr fontId="1"/>
  </si>
  <si>
    <t>中央林間北農園</t>
    <phoneticPr fontId="1"/>
  </si>
  <si>
    <t>深見西六丁目農園</t>
    <phoneticPr fontId="1"/>
  </si>
  <si>
    <t>上草柳丸山農園</t>
    <phoneticPr fontId="1"/>
  </si>
  <si>
    <t>篠山農園</t>
    <phoneticPr fontId="1"/>
  </si>
  <si>
    <t>中央農園</t>
    <rPh sb="0" eb="2">
      <t>チュウオウ</t>
    </rPh>
    <rPh sb="2" eb="4">
      <t>ノウエン</t>
    </rPh>
    <phoneticPr fontId="3"/>
  </si>
  <si>
    <t>伊勢原市</t>
  </si>
  <si>
    <t>アグリパーク伊勢原八幡谷戸ふれあいガーデン</t>
  </si>
  <si>
    <t>0463-94-4648</t>
  </si>
  <si>
    <t>望地第2家庭農園</t>
    <phoneticPr fontId="3"/>
  </si>
  <si>
    <t>本郷家庭農園</t>
    <phoneticPr fontId="3"/>
  </si>
  <si>
    <t>河原口家庭農園</t>
    <phoneticPr fontId="1"/>
  </si>
  <si>
    <t>海老名市</t>
    <phoneticPr fontId="1"/>
  </si>
  <si>
    <t>大谷第2家庭農園</t>
    <phoneticPr fontId="1"/>
  </si>
  <si>
    <t>上今泉六丁目家庭農園</t>
    <rPh sb="0" eb="1">
      <t>ウエ</t>
    </rPh>
    <rPh sb="3" eb="4">
      <t>６</t>
    </rPh>
    <phoneticPr fontId="3"/>
  </si>
  <si>
    <t>小園ふれあい農園</t>
    <phoneticPr fontId="3"/>
  </si>
  <si>
    <t>水久保ふれあい農園</t>
    <phoneticPr fontId="3"/>
  </si>
  <si>
    <t>上土棚ふれあい農園</t>
    <phoneticPr fontId="3"/>
  </si>
  <si>
    <t>蓼川ふれあい農園</t>
    <phoneticPr fontId="3"/>
  </si>
  <si>
    <t>鳥獣害柵</t>
    <phoneticPr fontId="1"/>
  </si>
  <si>
    <t>愛川町</t>
  </si>
  <si>
    <t>愛川町市民農園</t>
  </si>
  <si>
    <t>愛川町農政課農政班</t>
  </si>
  <si>
    <t>愛川町宮ノ下農園</t>
    <phoneticPr fontId="1"/>
  </si>
  <si>
    <t>東田原ふれあい農園管理組合　大津　俊彦</t>
    <rPh sb="14" eb="16">
      <t>オオツ</t>
    </rPh>
    <rPh sb="17" eb="19">
      <t>トシヒコ</t>
    </rPh>
    <phoneticPr fontId="16"/>
  </si>
  <si>
    <t>市民農園開設状況一覧（令和５年３月３１日時点）</t>
    <rPh sb="0" eb="2">
      <t>シミン</t>
    </rPh>
    <rPh sb="2" eb="4">
      <t>ノウエン</t>
    </rPh>
    <rPh sb="4" eb="6">
      <t>カイセツ</t>
    </rPh>
    <rPh sb="6" eb="8">
      <t>ジョウキョウ</t>
    </rPh>
    <rPh sb="8" eb="10">
      <t>イチラン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ジテン</t>
    </rPh>
    <phoneticPr fontId="9"/>
  </si>
  <si>
    <t>（開設主体より了解を得たもののみ）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</si>
</sst>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;[Red]#,##0"/>
    <numFmt numFmtId="178" formatCode="[$-411]#,##0;[Red]\-#,##0"/>
    <numFmt numFmtId="179" formatCode="0.0%"/>
  </numFmts>
  <fonts count="35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u/>
      <sz val="10"/>
      <color theme="10"/>
      <name val="ＭＳ Ｐゴシック"/>
      <family val="2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</font>
    <font>
      <sz val="11"/>
      <color theme="1"/>
      <name val="游ゴシック"/>
      <family val="3"/>
      <scheme val="minor"/>
    </font>
    <font>
      <sz val="11"/>
      <color indexed="81"/>
      <name val="ＭＳ Ｐゴシック"/>
      <family val="3"/>
      <charset val="128"/>
    </font>
    <font>
      <b/>
      <strike/>
      <sz val="11"/>
      <color indexed="10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6.6"/>
      <color indexed="12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0"/>
      <name val="Yu Gothic"/>
      <family val="3"/>
      <charset val="128"/>
    </font>
    <font>
      <u/>
      <sz val="11"/>
      <color theme="10"/>
      <name val="Yu Gothic"/>
      <family val="3"/>
      <charset val="128"/>
    </font>
    <font>
      <sz val="11"/>
      <color rgb="FF000000"/>
      <name val="Yu Gothic"/>
      <family val="2"/>
      <charset val="1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u/>
      <sz val="11"/>
      <name val="メイリオ"/>
      <family val="3"/>
      <charset val="128"/>
    </font>
    <font>
      <b/>
      <sz val="18"/>
      <name val="メイリオ"/>
      <family val="3"/>
      <charset val="128"/>
    </font>
    <font>
      <sz val="10"/>
      <color theme="1"/>
      <name val="ＭＳ Ｐゴシック"/>
      <family val="3"/>
    </font>
    <font>
      <i/>
      <sz val="10"/>
      <color rgb="FF7F7F7F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/>
    <xf numFmtId="38" fontId="1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  <xf numFmtId="38" fontId="6" fillId="0" borderId="0" applyFont="0" applyFill="0" applyBorder="0" applyAlignment="0" applyProtection="0"/>
    <xf numFmtId="0" fontId="19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38" fontId="12" fillId="0" borderId="0" applyFill="0" applyBorder="0" applyAlignment="0" applyProtection="0">
      <alignment vertical="center"/>
    </xf>
    <xf numFmtId="38" fontId="1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38" fontId="6" fillId="0" borderId="0" applyFont="0" applyFill="0" applyBorder="0" applyAlignment="0" applyProtection="0"/>
    <xf numFmtId="0" fontId="1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0" fontId="14" fillId="0" borderId="0"/>
    <xf numFmtId="0" fontId="21" fillId="0" borderId="0">
      <alignment vertical="center"/>
    </xf>
    <xf numFmtId="178" fontId="26" fillId="0" borderId="0" applyBorder="0" applyProtection="0"/>
    <xf numFmtId="0" fontId="6" fillId="0" borderId="0"/>
    <xf numFmtId="0" fontId="21" fillId="0" borderId="0">
      <alignment vertical="center"/>
    </xf>
    <xf numFmtId="38" fontId="6" fillId="0" borderId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27" fillId="0" borderId="0" applyFont="0" applyFill="0" applyBorder="0" applyProtection="0"/>
    <xf numFmtId="9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38" fontId="12" fillId="0" borderId="0" applyFill="0" applyBorder="0" applyProtection="0"/>
    <xf numFmtId="38" fontId="2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7" fillId="0" borderId="0"/>
    <xf numFmtId="38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7" fillId="0" borderId="0"/>
    <xf numFmtId="0" fontId="4" fillId="0" borderId="0">
      <alignment vertical="center"/>
    </xf>
    <xf numFmtId="38" fontId="4" fillId="0" borderId="0" applyFont="0" applyFill="0" applyBorder="0" applyProtection="0"/>
    <xf numFmtId="0" fontId="5" fillId="0" borderId="0" applyNumberFormat="0" applyFill="0" applyBorder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38" fontId="30" fillId="0" borderId="21" xfId="1" applyFont="1" applyFill="1" applyBorder="1" applyAlignment="1" applyProtection="1">
      <alignment horizontal="right" vertical="center" shrinkToFit="1"/>
      <protection locked="0"/>
    </xf>
    <xf numFmtId="38" fontId="30" fillId="0" borderId="21" xfId="1" applyFont="1" applyFill="1" applyBorder="1" applyAlignment="1">
      <alignment horizontal="right" vertical="center"/>
    </xf>
    <xf numFmtId="38" fontId="30" fillId="0" borderId="21" xfId="1" applyFont="1" applyFill="1" applyBorder="1" applyAlignment="1" applyProtection="1">
      <alignment horizontal="left" vertical="center" shrinkToFit="1"/>
      <protection locked="0"/>
    </xf>
    <xf numFmtId="38" fontId="30" fillId="0" borderId="21" xfId="1" applyFont="1" applyFill="1" applyBorder="1" applyAlignment="1" applyProtection="1">
      <alignment vertical="center" shrinkToFit="1"/>
      <protection locked="0"/>
    </xf>
    <xf numFmtId="38" fontId="30" fillId="0" borderId="21" xfId="1" applyFont="1" applyFill="1" applyBorder="1" applyAlignment="1" applyProtection="1">
      <alignment horizontal="center" vertical="center" shrinkToFit="1"/>
      <protection locked="0"/>
    </xf>
    <xf numFmtId="0" fontId="30" fillId="0" borderId="0" xfId="0" applyFont="1" applyFill="1">
      <alignment vertical="center"/>
    </xf>
    <xf numFmtId="176" fontId="29" fillId="0" borderId="0" xfId="3" applyNumberFormat="1" applyFont="1" applyFill="1" applyAlignment="1">
      <alignment horizontal="left" vertical="center"/>
    </xf>
    <xf numFmtId="176" fontId="30" fillId="0" borderId="6" xfId="0" applyNumberFormat="1" applyFont="1" applyFill="1" applyBorder="1" applyAlignment="1">
      <alignment horizontal="center" vertical="center" wrapText="1"/>
    </xf>
    <xf numFmtId="176" fontId="30" fillId="0" borderId="15" xfId="0" applyNumberFormat="1" applyFont="1" applyFill="1" applyBorder="1" applyAlignment="1">
      <alignment horizontal="center" vertical="center" shrinkToFi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shrinkToFit="1"/>
    </xf>
    <xf numFmtId="0" fontId="30" fillId="0" borderId="23" xfId="0" applyFont="1" applyFill="1" applyBorder="1" applyAlignment="1">
      <alignment horizontal="center" vertical="center" wrapText="1"/>
    </xf>
    <xf numFmtId="38" fontId="31" fillId="0" borderId="21" xfId="2" applyNumberFormat="1" applyFont="1" applyFill="1" applyBorder="1" applyAlignment="1" applyProtection="1">
      <alignment horizontal="left" vertical="center" shrinkToFit="1"/>
      <protection locked="0"/>
    </xf>
    <xf numFmtId="38" fontId="30" fillId="0" borderId="24" xfId="1" applyFont="1" applyFill="1" applyBorder="1" applyAlignment="1" applyProtection="1">
      <alignment horizontal="left" vertical="center" shrinkToFit="1"/>
      <protection locked="0"/>
    </xf>
    <xf numFmtId="38" fontId="30" fillId="0" borderId="21" xfId="1" applyFont="1" applyFill="1" applyBorder="1" applyAlignment="1">
      <alignment horizontal="right" vertical="center" shrinkToFit="1"/>
    </xf>
    <xf numFmtId="38" fontId="31" fillId="0" borderId="21" xfId="2" applyNumberFormat="1" applyFont="1" applyFill="1" applyBorder="1" applyAlignment="1" applyProtection="1">
      <alignment horizontal="left" vertical="center" shrinkToFit="1"/>
    </xf>
    <xf numFmtId="38" fontId="31" fillId="0" borderId="21" xfId="1" applyFont="1" applyFill="1" applyBorder="1" applyAlignment="1" applyProtection="1">
      <alignment horizontal="left" vertical="center" shrinkToFit="1"/>
      <protection locked="0"/>
    </xf>
    <xf numFmtId="38" fontId="30" fillId="0" borderId="21" xfId="1" applyFont="1" applyFill="1" applyBorder="1" applyAlignment="1" applyProtection="1">
      <alignment horizontal="left" vertical="center" wrapText="1" shrinkToFit="1"/>
      <protection locked="0"/>
    </xf>
    <xf numFmtId="38" fontId="30" fillId="0" borderId="21" xfId="1" applyFont="1" applyFill="1" applyBorder="1" applyAlignment="1" applyProtection="1">
      <alignment horizontal="left" vertical="center" wrapText="1"/>
      <protection locked="0"/>
    </xf>
    <xf numFmtId="38" fontId="30" fillId="0" borderId="21" xfId="1" applyFont="1" applyFill="1" applyBorder="1" applyAlignment="1" applyProtection="1">
      <alignment horizontal="left" vertical="center" wrapText="1" shrinkToFit="1"/>
    </xf>
    <xf numFmtId="38" fontId="30" fillId="0" borderId="21" xfId="1" quotePrefix="1" applyFont="1" applyFill="1" applyBorder="1" applyAlignment="1" applyProtection="1">
      <alignment horizontal="right" vertical="center" wrapText="1" shrinkToFit="1"/>
    </xf>
    <xf numFmtId="38" fontId="30" fillId="0" borderId="21" xfId="1" applyFont="1" applyFill="1" applyBorder="1" applyAlignment="1" applyProtection="1">
      <alignment horizontal="right" vertical="center" wrapText="1" shrinkToFit="1"/>
      <protection locked="0"/>
    </xf>
    <xf numFmtId="38" fontId="30" fillId="0" borderId="21" xfId="1" applyFont="1" applyFill="1" applyBorder="1" applyAlignment="1">
      <alignment horizontal="right" vertical="center" wrapText="1" shrinkToFit="1"/>
    </xf>
    <xf numFmtId="38" fontId="30" fillId="0" borderId="21" xfId="1" applyFont="1" applyFill="1" applyBorder="1" applyAlignment="1" applyProtection="1">
      <alignment horizontal="center" vertical="center" wrapText="1" shrinkToFit="1"/>
      <protection locked="0"/>
    </xf>
    <xf numFmtId="177" fontId="30" fillId="0" borderId="21" xfId="1" applyNumberFormat="1" applyFont="1" applyFill="1" applyBorder="1" applyAlignment="1" applyProtection="1">
      <alignment horizontal="right" vertical="center" shrinkToFit="1"/>
      <protection locked="0"/>
    </xf>
    <xf numFmtId="0" fontId="32" fillId="0" borderId="0" xfId="0" applyFont="1" applyFill="1" applyAlignment="1">
      <alignment horizontal="left" vertical="center"/>
    </xf>
    <xf numFmtId="0" fontId="30" fillId="0" borderId="0" xfId="40" applyFont="1" applyAlignment="1">
      <alignment vertical="center" shrinkToFit="1"/>
    </xf>
    <xf numFmtId="0" fontId="30" fillId="0" borderId="0" xfId="40" applyFont="1" applyAlignment="1">
      <alignment vertical="center"/>
    </xf>
    <xf numFmtId="179" fontId="30" fillId="0" borderId="0" xfId="40" applyNumberFormat="1" applyFont="1" applyAlignment="1">
      <alignment vertical="center"/>
    </xf>
    <xf numFmtId="0" fontId="30" fillId="0" borderId="0" xfId="40" applyFont="1" applyAlignment="1">
      <alignment horizontal="center" vertical="center"/>
    </xf>
    <xf numFmtId="176" fontId="30" fillId="0" borderId="0" xfId="3" applyNumberFormat="1" applyFont="1" applyAlignment="1">
      <alignment vertical="center"/>
    </xf>
    <xf numFmtId="176" fontId="30" fillId="0" borderId="26" xfId="3" applyNumberFormat="1" applyFont="1" applyFill="1" applyBorder="1" applyAlignment="1">
      <alignment horizontal="center" vertical="center"/>
    </xf>
    <xf numFmtId="176" fontId="30" fillId="0" borderId="23" xfId="0" applyNumberFormat="1" applyFont="1" applyFill="1" applyBorder="1" applyAlignment="1">
      <alignment horizontal="center" vertical="center" wrapText="1"/>
    </xf>
    <xf numFmtId="176" fontId="30" fillId="0" borderId="23" xfId="0" applyNumberFormat="1" applyFont="1" applyFill="1" applyBorder="1" applyAlignment="1">
      <alignment horizontal="center" vertical="center"/>
    </xf>
    <xf numFmtId="176" fontId="30" fillId="0" borderId="18" xfId="0" applyNumberFormat="1" applyFont="1" applyFill="1" applyBorder="1" applyAlignment="1">
      <alignment horizontal="center" vertical="center"/>
    </xf>
    <xf numFmtId="176" fontId="30" fillId="0" borderId="18" xfId="0" applyNumberFormat="1" applyFont="1" applyFill="1" applyBorder="1" applyAlignment="1">
      <alignment horizontal="center" vertical="center" wrapText="1"/>
    </xf>
    <xf numFmtId="176" fontId="30" fillId="0" borderId="23" xfId="0" applyNumberFormat="1" applyFont="1" applyFill="1" applyBorder="1" applyAlignment="1">
      <alignment horizontal="center" vertical="center" shrinkToFit="1"/>
    </xf>
    <xf numFmtId="176" fontId="30" fillId="0" borderId="6" xfId="0" applyNumberFormat="1" applyFont="1" applyFill="1" applyBorder="1" applyAlignment="1">
      <alignment horizontal="center" vertical="center"/>
    </xf>
    <xf numFmtId="176" fontId="30" fillId="0" borderId="17" xfId="0" applyNumberFormat="1" applyFont="1" applyFill="1" applyBorder="1" applyAlignment="1">
      <alignment horizontal="center" vertical="center" wrapText="1"/>
    </xf>
    <xf numFmtId="176" fontId="30" fillId="0" borderId="18" xfId="3" applyNumberFormat="1" applyFont="1" applyFill="1" applyBorder="1" applyAlignment="1">
      <alignment horizontal="center" vertical="center"/>
    </xf>
    <xf numFmtId="176" fontId="30" fillId="0" borderId="30" xfId="0" applyNumberFormat="1" applyFont="1" applyFill="1" applyBorder="1" applyAlignment="1">
      <alignment horizontal="center" vertical="center"/>
    </xf>
    <xf numFmtId="38" fontId="30" fillId="0" borderId="31" xfId="1" applyFont="1" applyFill="1" applyBorder="1" applyAlignment="1" applyProtection="1">
      <alignment horizontal="left" vertical="center" shrinkToFit="1"/>
      <protection locked="0"/>
    </xf>
    <xf numFmtId="0" fontId="31" fillId="0" borderId="0" xfId="2" applyFont="1" applyFill="1" applyBorder="1" applyAlignment="1">
      <alignment vertical="center" shrinkToFit="1"/>
    </xf>
    <xf numFmtId="38" fontId="30" fillId="0" borderId="31" xfId="1" quotePrefix="1" applyFont="1" applyFill="1" applyBorder="1" applyAlignment="1" applyProtection="1">
      <alignment horizontal="left" vertical="center" shrinkToFit="1"/>
      <protection locked="0"/>
    </xf>
    <xf numFmtId="0" fontId="31" fillId="0" borderId="0" xfId="2" applyFont="1" applyFill="1" applyBorder="1" applyAlignment="1">
      <alignment shrinkToFit="1"/>
    </xf>
    <xf numFmtId="38" fontId="30" fillId="0" borderId="32" xfId="1" applyFont="1" applyFill="1" applyBorder="1" applyAlignment="1" applyProtection="1">
      <alignment horizontal="left" vertical="center" shrinkToFit="1"/>
      <protection locked="0"/>
    </xf>
    <xf numFmtId="38" fontId="30" fillId="0" borderId="33" xfId="1" applyFont="1" applyFill="1" applyBorder="1" applyAlignment="1" applyProtection="1">
      <alignment horizontal="left" vertical="center" shrinkToFit="1"/>
      <protection locked="0"/>
    </xf>
    <xf numFmtId="38" fontId="30" fillId="0" borderId="33" xfId="1" applyFont="1" applyFill="1" applyBorder="1" applyAlignment="1" applyProtection="1">
      <alignment horizontal="right" vertical="center" shrinkToFit="1"/>
      <protection locked="0"/>
    </xf>
    <xf numFmtId="38" fontId="30" fillId="0" borderId="33" xfId="1" applyFont="1" applyFill="1" applyBorder="1" applyAlignment="1">
      <alignment horizontal="right" vertical="center" shrinkToFit="1"/>
    </xf>
    <xf numFmtId="38" fontId="30" fillId="0" borderId="33" xfId="1" applyFont="1" applyFill="1" applyBorder="1" applyAlignment="1" applyProtection="1">
      <alignment horizontal="right" vertical="center" wrapText="1" shrinkToFit="1"/>
      <protection locked="0"/>
    </xf>
    <xf numFmtId="38" fontId="30" fillId="0" borderId="33" xfId="1" applyFont="1" applyFill="1" applyBorder="1" applyAlignment="1" applyProtection="1">
      <alignment horizontal="center" vertical="center" shrinkToFit="1"/>
      <protection locked="0"/>
    </xf>
    <xf numFmtId="38" fontId="30" fillId="0" borderId="34" xfId="1" applyFont="1" applyFill="1" applyBorder="1" applyAlignment="1" applyProtection="1">
      <alignment horizontal="left" vertical="center" shrinkToFit="1"/>
      <protection locked="0"/>
    </xf>
    <xf numFmtId="38" fontId="30" fillId="0" borderId="25" xfId="1" applyFont="1" applyFill="1" applyBorder="1" applyAlignment="1" applyProtection="1">
      <alignment horizontal="left" vertical="center" shrinkToFit="1"/>
      <protection locked="0"/>
    </xf>
    <xf numFmtId="38" fontId="30" fillId="0" borderId="25" xfId="1" applyFont="1" applyFill="1" applyBorder="1" applyAlignment="1" applyProtection="1">
      <alignment horizontal="left" vertical="center" wrapText="1" shrinkToFit="1"/>
      <protection locked="0"/>
    </xf>
    <xf numFmtId="38" fontId="30" fillId="0" borderId="37" xfId="1" applyFont="1" applyFill="1" applyBorder="1" applyAlignment="1" applyProtection="1">
      <alignment horizontal="left" vertical="center" shrinkToFit="1"/>
      <protection locked="0"/>
    </xf>
    <xf numFmtId="176" fontId="30" fillId="0" borderId="22" xfId="3" applyNumberFormat="1" applyFont="1" applyFill="1" applyBorder="1" applyAlignment="1">
      <alignment horizontal="center" vertical="center" wrapText="1"/>
    </xf>
    <xf numFmtId="176" fontId="30" fillId="0" borderId="29" xfId="0" applyNumberFormat="1" applyFont="1" applyFill="1" applyBorder="1" applyAlignment="1">
      <alignment horizontal="center" vertical="center"/>
    </xf>
    <xf numFmtId="176" fontId="30" fillId="0" borderId="30" xfId="0" applyNumberFormat="1" applyFont="1" applyFill="1" applyBorder="1" applyAlignment="1">
      <alignment horizontal="center" vertical="center"/>
    </xf>
    <xf numFmtId="176" fontId="30" fillId="0" borderId="15" xfId="0" applyNumberFormat="1" applyFont="1" applyFill="1" applyBorder="1" applyAlignment="1">
      <alignment horizontal="center" vertical="center" wrapText="1"/>
    </xf>
    <xf numFmtId="176" fontId="30" fillId="0" borderId="23" xfId="0" applyNumberFormat="1" applyFont="1" applyFill="1" applyBorder="1" applyAlignment="1">
      <alignment horizontal="center" vertical="center" wrapText="1"/>
    </xf>
    <xf numFmtId="176" fontId="30" fillId="0" borderId="16" xfId="0" applyNumberFormat="1" applyFont="1" applyFill="1" applyBorder="1" applyAlignment="1">
      <alignment horizontal="center" vertical="center"/>
    </xf>
    <xf numFmtId="176" fontId="30" fillId="0" borderId="18" xfId="0" applyNumberFormat="1" applyFont="1" applyFill="1" applyBorder="1" applyAlignment="1">
      <alignment horizontal="center" vertical="center"/>
    </xf>
    <xf numFmtId="176" fontId="30" fillId="0" borderId="16" xfId="0" applyNumberFormat="1" applyFont="1" applyFill="1" applyBorder="1" applyAlignment="1">
      <alignment horizontal="center" vertical="center" wrapText="1"/>
    </xf>
    <xf numFmtId="176" fontId="30" fillId="0" borderId="18" xfId="0" applyNumberFormat="1" applyFont="1" applyFill="1" applyBorder="1" applyAlignment="1">
      <alignment horizontal="center" vertical="center" wrapText="1"/>
    </xf>
    <xf numFmtId="176" fontId="30" fillId="0" borderId="3" xfId="0" applyNumberFormat="1" applyFont="1" applyFill="1" applyBorder="1" applyAlignment="1">
      <alignment horizontal="center" vertical="center"/>
    </xf>
    <xf numFmtId="176" fontId="30" fillId="0" borderId="27" xfId="0" applyNumberFormat="1" applyFont="1" applyFill="1" applyBorder="1" applyAlignment="1">
      <alignment horizontal="center" vertical="center"/>
    </xf>
    <xf numFmtId="176" fontId="30" fillId="0" borderId="28" xfId="0" applyNumberFormat="1" applyFont="1" applyFill="1" applyBorder="1" applyAlignment="1">
      <alignment horizontal="center" vertical="center"/>
    </xf>
    <xf numFmtId="176" fontId="30" fillId="0" borderId="2" xfId="0" applyNumberFormat="1" applyFont="1" applyFill="1" applyBorder="1" applyAlignment="1">
      <alignment horizontal="center" vertical="center" wrapText="1"/>
    </xf>
    <xf numFmtId="176" fontId="30" fillId="0" borderId="13" xfId="0" applyNumberFormat="1" applyFont="1" applyFill="1" applyBorder="1" applyAlignment="1">
      <alignment horizontal="center" vertical="center" wrapText="1"/>
    </xf>
    <xf numFmtId="176" fontId="30" fillId="0" borderId="20" xfId="0" applyNumberFormat="1" applyFont="1" applyFill="1" applyBorder="1" applyAlignment="1">
      <alignment horizontal="center" vertical="center" wrapText="1"/>
    </xf>
    <xf numFmtId="176" fontId="30" fillId="0" borderId="19" xfId="0" applyNumberFormat="1" applyFont="1" applyFill="1" applyBorder="1" applyAlignment="1">
      <alignment horizontal="center" vertical="center" wrapText="1"/>
    </xf>
    <xf numFmtId="176" fontId="30" fillId="0" borderId="9" xfId="0" applyNumberFormat="1" applyFont="1" applyFill="1" applyBorder="1" applyAlignment="1">
      <alignment horizontal="center" vertical="center"/>
    </xf>
    <xf numFmtId="176" fontId="30" fillId="0" borderId="10" xfId="0" applyNumberFormat="1" applyFont="1" applyFill="1" applyBorder="1" applyAlignment="1">
      <alignment horizontal="center" vertical="center"/>
    </xf>
    <xf numFmtId="176" fontId="30" fillId="0" borderId="11" xfId="0" applyNumberFormat="1" applyFont="1" applyFill="1" applyBorder="1" applyAlignment="1">
      <alignment horizontal="center" vertical="center"/>
    </xf>
    <xf numFmtId="176" fontId="30" fillId="0" borderId="9" xfId="0" applyNumberFormat="1" applyFont="1" applyFill="1" applyBorder="1" applyAlignment="1">
      <alignment horizontal="center" vertical="center" shrinkToFit="1"/>
    </xf>
    <xf numFmtId="176" fontId="30" fillId="0" borderId="11" xfId="0" applyNumberFormat="1" applyFont="1" applyFill="1" applyBorder="1" applyAlignment="1">
      <alignment horizontal="center" vertical="center" shrinkToFit="1"/>
    </xf>
    <xf numFmtId="176" fontId="30" fillId="0" borderId="2" xfId="0" applyNumberFormat="1" applyFont="1" applyFill="1" applyBorder="1" applyAlignment="1">
      <alignment horizontal="center" vertical="center" shrinkToFit="1"/>
    </xf>
    <xf numFmtId="176" fontId="30" fillId="0" borderId="13" xfId="0" applyNumberFormat="1" applyFont="1" applyFill="1" applyBorder="1" applyAlignment="1">
      <alignment horizontal="center" vertical="center" shrinkToFit="1"/>
    </xf>
    <xf numFmtId="176" fontId="30" fillId="0" borderId="23" xfId="0" applyNumberFormat="1" applyFont="1" applyFill="1" applyBorder="1" applyAlignment="1">
      <alignment horizontal="center" vertical="center" shrinkToFit="1"/>
    </xf>
    <xf numFmtId="176" fontId="30" fillId="0" borderId="6" xfId="0" applyNumberFormat="1" applyFont="1" applyFill="1" applyBorder="1" applyAlignment="1">
      <alignment horizontal="center" vertical="center"/>
    </xf>
    <xf numFmtId="176" fontId="30" fillId="0" borderId="4" xfId="0" applyNumberFormat="1" applyFont="1" applyFill="1" applyBorder="1" applyAlignment="1">
      <alignment horizontal="center" vertical="center"/>
    </xf>
    <xf numFmtId="176" fontId="30" fillId="0" borderId="3" xfId="0" applyNumberFormat="1" applyFont="1" applyFill="1" applyBorder="1" applyAlignment="1">
      <alignment horizontal="center" vertical="center" wrapText="1"/>
    </xf>
    <xf numFmtId="176" fontId="30" fillId="0" borderId="7" xfId="0" applyNumberFormat="1" applyFont="1" applyFill="1" applyBorder="1" applyAlignment="1">
      <alignment horizontal="center" vertical="center" wrapText="1"/>
    </xf>
    <xf numFmtId="176" fontId="30" fillId="0" borderId="5" xfId="0" applyNumberFormat="1" applyFont="1" applyFill="1" applyBorder="1" applyAlignment="1">
      <alignment horizontal="center" vertical="center" wrapText="1"/>
    </xf>
    <xf numFmtId="176" fontId="30" fillId="0" borderId="17" xfId="0" applyNumberFormat="1" applyFont="1" applyFill="1" applyBorder="1" applyAlignment="1">
      <alignment horizontal="center" vertical="center" wrapText="1"/>
    </xf>
    <xf numFmtId="176" fontId="30" fillId="0" borderId="10" xfId="0" applyNumberFormat="1" applyFont="1" applyFill="1" applyBorder="1" applyAlignment="1">
      <alignment horizontal="center" vertical="center" shrinkToFit="1"/>
    </xf>
    <xf numFmtId="176" fontId="30" fillId="0" borderId="8" xfId="0" applyNumberFormat="1" applyFont="1" applyFill="1" applyBorder="1" applyAlignment="1">
      <alignment horizontal="center" vertical="center"/>
    </xf>
    <xf numFmtId="176" fontId="30" fillId="0" borderId="14" xfId="0" applyNumberFormat="1" applyFont="1" applyFill="1" applyBorder="1" applyAlignment="1">
      <alignment horizontal="center" vertical="center" wrapText="1"/>
    </xf>
    <xf numFmtId="176" fontId="30" fillId="0" borderId="15" xfId="0" applyNumberFormat="1" applyFont="1" applyFill="1" applyBorder="1" applyAlignment="1">
      <alignment horizontal="center" vertical="center"/>
    </xf>
    <xf numFmtId="176" fontId="30" fillId="0" borderId="23" xfId="0" applyNumberFormat="1" applyFont="1" applyFill="1" applyBorder="1" applyAlignment="1">
      <alignment horizontal="center" vertical="center"/>
    </xf>
    <xf numFmtId="176" fontId="30" fillId="0" borderId="2" xfId="0" applyNumberFormat="1" applyFont="1" applyFill="1" applyBorder="1" applyAlignment="1">
      <alignment horizontal="center" vertical="center"/>
    </xf>
    <xf numFmtId="176" fontId="30" fillId="0" borderId="13" xfId="0" applyNumberFormat="1" applyFont="1" applyFill="1" applyBorder="1" applyAlignment="1">
      <alignment horizontal="center" vertical="center"/>
    </xf>
    <xf numFmtId="176" fontId="30" fillId="0" borderId="0" xfId="0" applyNumberFormat="1" applyFont="1" applyFill="1" applyBorder="1" applyAlignment="1">
      <alignment horizontal="center" vertical="center" wrapText="1"/>
    </xf>
    <xf numFmtId="176" fontId="30" fillId="0" borderId="35" xfId="3" applyNumberFormat="1" applyFont="1" applyFill="1" applyBorder="1" applyAlignment="1">
      <alignment horizontal="center" vertical="center" wrapText="1"/>
    </xf>
    <xf numFmtId="176" fontId="30" fillId="0" borderId="36" xfId="3" applyNumberFormat="1" applyFont="1" applyFill="1" applyBorder="1" applyAlignment="1">
      <alignment horizontal="center" vertical="center"/>
    </xf>
    <xf numFmtId="176" fontId="30" fillId="0" borderId="26" xfId="3" applyNumberFormat="1" applyFont="1" applyFill="1" applyBorder="1" applyAlignment="1">
      <alignment horizontal="center" vertical="center"/>
    </xf>
    <xf numFmtId="176" fontId="30" fillId="0" borderId="1" xfId="3" applyNumberFormat="1" applyFont="1" applyFill="1" applyBorder="1" applyAlignment="1">
      <alignment horizontal="center" vertical="center" wrapText="1"/>
    </xf>
    <xf numFmtId="176" fontId="30" fillId="0" borderId="12" xfId="3" applyNumberFormat="1" applyFont="1" applyFill="1" applyBorder="1" applyAlignment="1">
      <alignment horizontal="center" vertical="center" wrapText="1"/>
    </xf>
    <xf numFmtId="176" fontId="30" fillId="0" borderId="22" xfId="3" applyNumberFormat="1" applyFont="1" applyFill="1" applyBorder="1" applyAlignment="1">
      <alignment horizontal="center" vertical="center" wrapText="1"/>
    </xf>
    <xf numFmtId="176" fontId="30" fillId="0" borderId="3" xfId="3" applyNumberFormat="1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horizontal="center" vertical="center"/>
    </xf>
    <xf numFmtId="176" fontId="30" fillId="0" borderId="18" xfId="3" applyNumberFormat="1" applyFont="1" applyFill="1" applyBorder="1" applyAlignment="1">
      <alignment horizontal="center" vertical="center"/>
    </xf>
  </cellXfs>
  <cellStyles count="63">
    <cellStyle name="Excel Built-in Comma [0]" xfId="13"/>
    <cellStyle name="Excel Built-in Comma [0] 1" xfId="24"/>
    <cellStyle name="Normal" xfId="44"/>
    <cellStyle name="TableStyleLight1" xfId="25"/>
    <cellStyle name="パーセント 2" xfId="30"/>
    <cellStyle name="パーセント 3" xfId="32"/>
    <cellStyle name="パーセント 4" xfId="59"/>
    <cellStyle name="ハイパーリンク" xfId="2" builtinId="8"/>
    <cellStyle name="ハイパーリンク 2" xfId="11"/>
    <cellStyle name="ハイパーリンク 3" xfId="5"/>
    <cellStyle name="ハイパーリンク 3 2" xfId="16"/>
    <cellStyle name="ハイパーリンク 3 3" xfId="51"/>
    <cellStyle name="ハイパーリンク 4" xfId="46"/>
    <cellStyle name="桁区切り" xfId="1" builtinId="6"/>
    <cellStyle name="桁区切り 10" xfId="12"/>
    <cellStyle name="桁区切り 10 2" xfId="37"/>
    <cellStyle name="桁区切り 11 2 2 2" xfId="15"/>
    <cellStyle name="桁区切り 11 2 2 2 2" xfId="47"/>
    <cellStyle name="桁区切り 11 2 2 2 21" xfId="28"/>
    <cellStyle name="桁区切り 11 2 2 2 3" xfId="29"/>
    <cellStyle name="桁区切り 11 2 2 2 5" xfId="54"/>
    <cellStyle name="桁区切り 12" xfId="21"/>
    <cellStyle name="桁区切り 12 2" xfId="33"/>
    <cellStyle name="桁区切り 12 2 2" xfId="55"/>
    <cellStyle name="桁区切り 12 2 4" xfId="39"/>
    <cellStyle name="桁区切り 12 2 4 3" xfId="56"/>
    <cellStyle name="桁区切り 12 2 7" xfId="34"/>
    <cellStyle name="桁区切り 12 2 7 2" xfId="41"/>
    <cellStyle name="桁区切り 12 2 7 2 3" xfId="57"/>
    <cellStyle name="桁区切り 12 3" xfId="53"/>
    <cellStyle name="桁区切り 12 4" xfId="52"/>
    <cellStyle name="桁区切り 13" xfId="8"/>
    <cellStyle name="桁区切り 13 2" xfId="9"/>
    <cellStyle name="桁区切り 14 2" xfId="4"/>
    <cellStyle name="桁区切り 15" xfId="38"/>
    <cellStyle name="桁区切り 2" xfId="6"/>
    <cellStyle name="桁区切り 3" xfId="17"/>
    <cellStyle name="桁区切り 3 2" xfId="27"/>
    <cellStyle name="桁区切り 3 3" xfId="19"/>
    <cellStyle name="桁区切り 3 4" xfId="48"/>
    <cellStyle name="桁区切り 4" xfId="31"/>
    <cellStyle name="桁区切り 4 3" xfId="35"/>
    <cellStyle name="桁区切り 5" xfId="20"/>
    <cellStyle name="桁区切り 6" xfId="36"/>
    <cellStyle name="桁区切り 7" xfId="45"/>
    <cellStyle name="桁区切り 7 2" xfId="49"/>
    <cellStyle name="説明文 2" xfId="14"/>
    <cellStyle name="説明文 3" xfId="62"/>
    <cellStyle name="標準" xfId="0" builtinId="0"/>
    <cellStyle name="標準 11" xfId="22"/>
    <cellStyle name="標準 12" xfId="40"/>
    <cellStyle name="標準 2" xfId="42"/>
    <cellStyle name="標準 2 2" xfId="43"/>
    <cellStyle name="標準 3" xfId="50"/>
    <cellStyle name="標準 3 2" xfId="23"/>
    <cellStyle name="標準 3 2 2" xfId="60"/>
    <cellStyle name="標準 3 2 3" xfId="58"/>
    <cellStyle name="標準 3_●（別紙１）山形市民農園(H26.3末現在）" xfId="7"/>
    <cellStyle name="標準 6" xfId="26"/>
    <cellStyle name="標準 6 2" xfId="61"/>
    <cellStyle name="標準 7" xfId="10"/>
    <cellStyle name="標準 9" xfId="18"/>
    <cellStyle name="標準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20"/>
  <sheetViews>
    <sheetView tabSelected="1" zoomScale="70" zoomScaleNormal="70" workbookViewId="0">
      <pane xSplit="5" ySplit="7" topLeftCell="F8" activePane="bottomRight" state="frozen"/>
      <selection pane="topRight" activeCell="N1" sqref="N1"/>
      <selection pane="bottomLeft" activeCell="A12" sqref="A12"/>
      <selection pane="bottomRight" activeCell="D4" sqref="D4:D7"/>
    </sheetView>
  </sheetViews>
  <sheetFormatPr defaultColWidth="10.296875" defaultRowHeight="20.149999999999999" customHeight="1" outlineLevelCol="1"/>
  <cols>
    <col min="1" max="1" width="2" style="27" customWidth="1"/>
    <col min="2" max="2" width="10.3984375" style="28" hidden="1" customWidth="1"/>
    <col min="3" max="4" width="12.296875" style="28" customWidth="1"/>
    <col min="5" max="5" width="46.59765625" style="28" customWidth="1"/>
    <col min="6" max="9" width="10.69921875" style="28" customWidth="1" outlineLevel="1"/>
    <col min="10" max="11" width="8.3984375" style="28" customWidth="1" outlineLevel="1"/>
    <col min="12" max="13" width="10.8984375" style="28" customWidth="1" outlineLevel="1"/>
    <col min="14" max="14" width="10.3984375" style="28" customWidth="1" outlineLevel="1"/>
    <col min="15" max="15" width="10.8984375" style="28" customWidth="1" outlineLevel="1"/>
    <col min="16" max="17" width="10.3984375" style="28" customWidth="1" outlineLevel="1"/>
    <col min="18" max="20" width="8.69921875" style="30" customWidth="1" outlineLevel="1"/>
    <col min="21" max="38" width="9.296875" style="30" customWidth="1" outlineLevel="1"/>
    <col min="39" max="39" width="56.69921875" style="27" customWidth="1" outlineLevel="1"/>
    <col min="40" max="40" width="40.69921875" style="28" customWidth="1"/>
    <col min="41" max="41" width="24.69921875" style="27" customWidth="1"/>
    <col min="42" max="16384" width="10.296875" style="28"/>
  </cols>
  <sheetData>
    <row r="1" spans="2:41" ht="38.25" customHeight="1">
      <c r="C1" s="26" t="s">
        <v>500</v>
      </c>
      <c r="F1" s="29"/>
      <c r="G1" s="29"/>
    </row>
    <row r="2" spans="2:41" ht="14.25" customHeight="1">
      <c r="B2" s="6"/>
      <c r="C2" s="6" t="s">
        <v>501</v>
      </c>
      <c r="F2" s="31"/>
    </row>
    <row r="3" spans="2:41" ht="5" customHeight="1" thickBot="1">
      <c r="C3" s="7"/>
      <c r="F3" s="31"/>
    </row>
    <row r="4" spans="2:41" ht="14.25" customHeight="1">
      <c r="B4" s="94" t="s">
        <v>40</v>
      </c>
      <c r="C4" s="97" t="s">
        <v>41</v>
      </c>
      <c r="D4" s="100" t="s">
        <v>395</v>
      </c>
      <c r="E4" s="91" t="s">
        <v>0</v>
      </c>
      <c r="F4" s="82" t="s">
        <v>1</v>
      </c>
      <c r="G4" s="83" t="s">
        <v>396</v>
      </c>
      <c r="H4" s="8"/>
      <c r="I4" s="38"/>
      <c r="J4" s="82" t="s">
        <v>2</v>
      </c>
      <c r="K4" s="84"/>
      <c r="L4" s="87" t="s">
        <v>3</v>
      </c>
      <c r="M4" s="80"/>
      <c r="N4" s="80"/>
      <c r="O4" s="80"/>
      <c r="P4" s="80"/>
      <c r="Q4" s="81"/>
      <c r="R4" s="68" t="s">
        <v>4</v>
      </c>
      <c r="S4" s="68" t="s">
        <v>5</v>
      </c>
      <c r="T4" s="68" t="s">
        <v>6</v>
      </c>
      <c r="U4" s="80" t="s">
        <v>7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1"/>
      <c r="AH4" s="82" t="s">
        <v>8</v>
      </c>
      <c r="AI4" s="83"/>
      <c r="AJ4" s="83"/>
      <c r="AK4" s="83"/>
      <c r="AL4" s="84"/>
      <c r="AM4" s="77" t="s">
        <v>403</v>
      </c>
      <c r="AN4" s="65" t="s">
        <v>9</v>
      </c>
      <c r="AO4" s="66"/>
    </row>
    <row r="5" spans="2:41" ht="20.5" customHeight="1">
      <c r="B5" s="95"/>
      <c r="C5" s="98"/>
      <c r="D5" s="101"/>
      <c r="E5" s="92"/>
      <c r="F5" s="88"/>
      <c r="G5" s="93"/>
      <c r="H5" s="63" t="s">
        <v>397</v>
      </c>
      <c r="I5" s="63" t="s">
        <v>398</v>
      </c>
      <c r="J5" s="64"/>
      <c r="K5" s="71"/>
      <c r="L5" s="63" t="s">
        <v>10</v>
      </c>
      <c r="M5" s="70"/>
      <c r="N5" s="72" t="s">
        <v>11</v>
      </c>
      <c r="O5" s="73"/>
      <c r="P5" s="73"/>
      <c r="Q5" s="74"/>
      <c r="R5" s="69"/>
      <c r="S5" s="69"/>
      <c r="T5" s="69"/>
      <c r="U5" s="75" t="s">
        <v>12</v>
      </c>
      <c r="V5" s="76"/>
      <c r="W5" s="75" t="s">
        <v>13</v>
      </c>
      <c r="X5" s="86"/>
      <c r="Y5" s="76"/>
      <c r="Z5" s="72" t="s">
        <v>14</v>
      </c>
      <c r="AA5" s="73"/>
      <c r="AB5" s="73"/>
      <c r="AC5" s="73"/>
      <c r="AD5" s="73"/>
      <c r="AE5" s="73"/>
      <c r="AF5" s="73"/>
      <c r="AG5" s="74"/>
      <c r="AH5" s="64"/>
      <c r="AI5" s="85"/>
      <c r="AJ5" s="85"/>
      <c r="AK5" s="85"/>
      <c r="AL5" s="71"/>
      <c r="AM5" s="78"/>
      <c r="AN5" s="62"/>
      <c r="AO5" s="67"/>
    </row>
    <row r="6" spans="2:41" ht="63" customHeight="1">
      <c r="B6" s="95"/>
      <c r="C6" s="98"/>
      <c r="D6" s="101"/>
      <c r="E6" s="92"/>
      <c r="F6" s="88"/>
      <c r="G6" s="93"/>
      <c r="H6" s="88"/>
      <c r="I6" s="88"/>
      <c r="J6" s="61" t="s">
        <v>15</v>
      </c>
      <c r="K6" s="89" t="s">
        <v>16</v>
      </c>
      <c r="L6" s="64"/>
      <c r="M6" s="71"/>
      <c r="N6" s="75" t="s">
        <v>17</v>
      </c>
      <c r="O6" s="76"/>
      <c r="P6" s="75" t="s">
        <v>18</v>
      </c>
      <c r="Q6" s="76"/>
      <c r="R6" s="69"/>
      <c r="S6" s="69"/>
      <c r="T6" s="69"/>
      <c r="U6" s="63" t="s">
        <v>19</v>
      </c>
      <c r="V6" s="59" t="s">
        <v>20</v>
      </c>
      <c r="W6" s="63" t="s">
        <v>21</v>
      </c>
      <c r="X6" s="61" t="s">
        <v>22</v>
      </c>
      <c r="Y6" s="59" t="s">
        <v>20</v>
      </c>
      <c r="Z6" s="63" t="s">
        <v>23</v>
      </c>
      <c r="AA6" s="61" t="s">
        <v>24</v>
      </c>
      <c r="AB6" s="61" t="s">
        <v>25</v>
      </c>
      <c r="AC6" s="61" t="s">
        <v>26</v>
      </c>
      <c r="AD6" s="63" t="s">
        <v>27</v>
      </c>
      <c r="AE6" s="63" t="s">
        <v>28</v>
      </c>
      <c r="AF6" s="63" t="s">
        <v>29</v>
      </c>
      <c r="AG6" s="59" t="s">
        <v>20</v>
      </c>
      <c r="AH6" s="59" t="s">
        <v>30</v>
      </c>
      <c r="AI6" s="59" t="s">
        <v>31</v>
      </c>
      <c r="AJ6" s="59" t="s">
        <v>32</v>
      </c>
      <c r="AK6" s="59" t="s">
        <v>33</v>
      </c>
      <c r="AL6" s="59" t="s">
        <v>20</v>
      </c>
      <c r="AM6" s="78"/>
      <c r="AN6" s="61" t="s">
        <v>34</v>
      </c>
      <c r="AO6" s="57" t="s">
        <v>35</v>
      </c>
    </row>
    <row r="7" spans="2:41" ht="17.25" customHeight="1">
      <c r="B7" s="96"/>
      <c r="C7" s="99"/>
      <c r="D7" s="102"/>
      <c r="E7" s="90"/>
      <c r="F7" s="64"/>
      <c r="G7" s="85"/>
      <c r="H7" s="64"/>
      <c r="I7" s="64"/>
      <c r="J7" s="62"/>
      <c r="K7" s="90"/>
      <c r="L7" s="9" t="s">
        <v>36</v>
      </c>
      <c r="M7" s="10" t="s">
        <v>37</v>
      </c>
      <c r="N7" s="11" t="s">
        <v>38</v>
      </c>
      <c r="O7" s="12" t="s">
        <v>39</v>
      </c>
      <c r="P7" s="11" t="s">
        <v>38</v>
      </c>
      <c r="Q7" s="12" t="s">
        <v>39</v>
      </c>
      <c r="R7" s="60"/>
      <c r="S7" s="60"/>
      <c r="T7" s="60"/>
      <c r="U7" s="64"/>
      <c r="V7" s="60"/>
      <c r="W7" s="64"/>
      <c r="X7" s="62"/>
      <c r="Y7" s="60"/>
      <c r="Z7" s="64"/>
      <c r="AA7" s="62"/>
      <c r="AB7" s="62"/>
      <c r="AC7" s="62"/>
      <c r="AD7" s="64"/>
      <c r="AE7" s="64"/>
      <c r="AF7" s="62"/>
      <c r="AG7" s="60"/>
      <c r="AH7" s="60"/>
      <c r="AI7" s="60"/>
      <c r="AJ7" s="60"/>
      <c r="AK7" s="60"/>
      <c r="AL7" s="60"/>
      <c r="AM7" s="79"/>
      <c r="AN7" s="62"/>
      <c r="AO7" s="58"/>
    </row>
    <row r="8" spans="2:41" ht="3" customHeight="1">
      <c r="B8" s="32"/>
      <c r="C8" s="56"/>
      <c r="D8" s="40"/>
      <c r="E8" s="34"/>
      <c r="F8" s="36"/>
      <c r="G8" s="39"/>
      <c r="H8" s="36"/>
      <c r="I8" s="36"/>
      <c r="J8" s="35"/>
      <c r="K8" s="34"/>
      <c r="L8" s="9"/>
      <c r="M8" s="10"/>
      <c r="N8" s="11"/>
      <c r="O8" s="12"/>
      <c r="P8" s="11"/>
      <c r="Q8" s="12"/>
      <c r="R8" s="33"/>
      <c r="S8" s="33"/>
      <c r="T8" s="33"/>
      <c r="U8" s="36"/>
      <c r="V8" s="33"/>
      <c r="W8" s="36"/>
      <c r="X8" s="35"/>
      <c r="Y8" s="33"/>
      <c r="Z8" s="36"/>
      <c r="AA8" s="35"/>
      <c r="AB8" s="35"/>
      <c r="AC8" s="35"/>
      <c r="AD8" s="36"/>
      <c r="AE8" s="36"/>
      <c r="AF8" s="35"/>
      <c r="AG8" s="33"/>
      <c r="AH8" s="33"/>
      <c r="AI8" s="33"/>
      <c r="AJ8" s="33"/>
      <c r="AK8" s="33"/>
      <c r="AL8" s="33"/>
      <c r="AM8" s="37"/>
      <c r="AN8" s="35"/>
      <c r="AO8" s="41"/>
    </row>
    <row r="9" spans="2:41" ht="18.75" customHeight="1">
      <c r="B9" s="53" t="s">
        <v>42</v>
      </c>
      <c r="C9" s="14" t="s">
        <v>44</v>
      </c>
      <c r="D9" s="3" t="s">
        <v>45</v>
      </c>
      <c r="E9" s="3" t="s">
        <v>46</v>
      </c>
      <c r="F9" s="1">
        <v>24656</v>
      </c>
      <c r="G9" s="1">
        <v>510</v>
      </c>
      <c r="H9" s="1">
        <v>510</v>
      </c>
      <c r="I9" s="15"/>
      <c r="J9" s="1">
        <v>5</v>
      </c>
      <c r="K9" s="1"/>
      <c r="L9" s="1">
        <v>108000</v>
      </c>
      <c r="M9" s="1">
        <v>41800</v>
      </c>
      <c r="N9" s="1"/>
      <c r="O9" s="1"/>
      <c r="P9" s="1"/>
      <c r="Q9" s="1"/>
      <c r="R9" s="5" t="s">
        <v>399</v>
      </c>
      <c r="S9" s="5" t="s">
        <v>399</v>
      </c>
      <c r="T9" s="5" t="s">
        <v>399</v>
      </c>
      <c r="U9" s="5" t="s">
        <v>399</v>
      </c>
      <c r="V9" s="5" t="s">
        <v>47</v>
      </c>
      <c r="W9" s="5" t="s">
        <v>399</v>
      </c>
      <c r="X9" s="5"/>
      <c r="Y9" s="5"/>
      <c r="Z9" s="5" t="s">
        <v>399</v>
      </c>
      <c r="AA9" s="5"/>
      <c r="AB9" s="5" t="s">
        <v>399</v>
      </c>
      <c r="AC9" s="5"/>
      <c r="AD9" s="5" t="s">
        <v>399</v>
      </c>
      <c r="AE9" s="5" t="s">
        <v>399</v>
      </c>
      <c r="AF9" s="5"/>
      <c r="AG9" s="5"/>
      <c r="AH9" s="5"/>
      <c r="AI9" s="5" t="s">
        <v>399</v>
      </c>
      <c r="AJ9" s="5"/>
      <c r="AK9" s="5"/>
      <c r="AL9" s="5"/>
      <c r="AM9" s="17"/>
      <c r="AN9" s="3" t="s">
        <v>48</v>
      </c>
      <c r="AO9" s="42" t="s">
        <v>49</v>
      </c>
    </row>
    <row r="10" spans="2:41" ht="18.75" customHeight="1">
      <c r="B10" s="53" t="s">
        <v>42</v>
      </c>
      <c r="C10" s="14" t="s">
        <v>44</v>
      </c>
      <c r="D10" s="3" t="s">
        <v>45</v>
      </c>
      <c r="E10" s="3" t="s">
        <v>50</v>
      </c>
      <c r="F10" s="1">
        <v>3272</v>
      </c>
      <c r="G10" s="1">
        <v>63</v>
      </c>
      <c r="H10" s="1">
        <v>63</v>
      </c>
      <c r="I10" s="15"/>
      <c r="J10" s="1">
        <v>1</v>
      </c>
      <c r="K10" s="1"/>
      <c r="L10" s="1">
        <v>28500</v>
      </c>
      <c r="M10" s="1">
        <v>28500</v>
      </c>
      <c r="N10" s="1"/>
      <c r="O10" s="1"/>
      <c r="P10" s="1"/>
      <c r="Q10" s="1"/>
      <c r="R10" s="5" t="s">
        <v>400</v>
      </c>
      <c r="S10" s="5" t="s">
        <v>400</v>
      </c>
      <c r="T10" s="5" t="s">
        <v>399</v>
      </c>
      <c r="U10" s="5" t="s">
        <v>399</v>
      </c>
      <c r="V10" s="5"/>
      <c r="W10" s="5" t="s">
        <v>399</v>
      </c>
      <c r="X10" s="5"/>
      <c r="Y10" s="5"/>
      <c r="Z10" s="5" t="s">
        <v>399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17"/>
      <c r="AN10" s="3" t="s">
        <v>51</v>
      </c>
      <c r="AO10" s="42" t="s">
        <v>52</v>
      </c>
    </row>
    <row r="11" spans="2:41" ht="18.75" customHeight="1">
      <c r="B11" s="53" t="s">
        <v>42</v>
      </c>
      <c r="C11" s="14" t="s">
        <v>44</v>
      </c>
      <c r="D11" s="3" t="s">
        <v>45</v>
      </c>
      <c r="E11" s="3" t="s">
        <v>53</v>
      </c>
      <c r="F11" s="1">
        <v>1891</v>
      </c>
      <c r="G11" s="1">
        <v>44</v>
      </c>
      <c r="H11" s="1">
        <v>44</v>
      </c>
      <c r="I11" s="15"/>
      <c r="J11" s="1">
        <v>1</v>
      </c>
      <c r="K11" s="1"/>
      <c r="L11" s="1">
        <v>28500</v>
      </c>
      <c r="M11" s="1">
        <v>28500</v>
      </c>
      <c r="N11" s="1"/>
      <c r="O11" s="1"/>
      <c r="P11" s="1"/>
      <c r="Q11" s="1"/>
      <c r="R11" s="5" t="s">
        <v>400</v>
      </c>
      <c r="S11" s="5" t="s">
        <v>400</v>
      </c>
      <c r="T11" s="5" t="s">
        <v>399</v>
      </c>
      <c r="U11" s="5" t="s">
        <v>399</v>
      </c>
      <c r="V11" s="5"/>
      <c r="W11" s="5" t="s">
        <v>399</v>
      </c>
      <c r="X11" s="5"/>
      <c r="Y11" s="5"/>
      <c r="Z11" s="5" t="s">
        <v>399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17"/>
      <c r="AN11" s="3" t="s">
        <v>51</v>
      </c>
      <c r="AO11" s="42" t="s">
        <v>52</v>
      </c>
    </row>
    <row r="12" spans="2:41" ht="18.75" customHeight="1">
      <c r="B12" s="53" t="s">
        <v>42</v>
      </c>
      <c r="C12" s="14" t="s">
        <v>44</v>
      </c>
      <c r="D12" s="3" t="s">
        <v>45</v>
      </c>
      <c r="E12" s="3" t="s">
        <v>54</v>
      </c>
      <c r="F12" s="1">
        <v>1296</v>
      </c>
      <c r="G12" s="1">
        <v>21</v>
      </c>
      <c r="H12" s="1">
        <v>21</v>
      </c>
      <c r="I12" s="15"/>
      <c r="J12" s="1">
        <v>1</v>
      </c>
      <c r="K12" s="1"/>
      <c r="L12" s="1">
        <v>28500</v>
      </c>
      <c r="M12" s="1">
        <v>28500</v>
      </c>
      <c r="N12" s="1"/>
      <c r="O12" s="1"/>
      <c r="P12" s="1"/>
      <c r="Q12" s="1"/>
      <c r="R12" s="5" t="s">
        <v>400</v>
      </c>
      <c r="S12" s="5" t="s">
        <v>400</v>
      </c>
      <c r="T12" s="5" t="s">
        <v>399</v>
      </c>
      <c r="U12" s="5" t="s">
        <v>399</v>
      </c>
      <c r="V12" s="5"/>
      <c r="W12" s="5" t="s">
        <v>399</v>
      </c>
      <c r="X12" s="5"/>
      <c r="Y12" s="5"/>
      <c r="Z12" s="5" t="s">
        <v>399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17"/>
      <c r="AN12" s="3" t="s">
        <v>51</v>
      </c>
      <c r="AO12" s="42" t="s">
        <v>52</v>
      </c>
    </row>
    <row r="13" spans="2:41" ht="18.75" customHeight="1">
      <c r="B13" s="53" t="s">
        <v>42</v>
      </c>
      <c r="C13" s="14" t="s">
        <v>44</v>
      </c>
      <c r="D13" s="3" t="s">
        <v>45</v>
      </c>
      <c r="E13" s="3" t="s">
        <v>55</v>
      </c>
      <c r="F13" s="1">
        <v>1288</v>
      </c>
      <c r="G13" s="1">
        <v>28</v>
      </c>
      <c r="H13" s="1">
        <v>28</v>
      </c>
      <c r="I13" s="15"/>
      <c r="J13" s="1">
        <v>1</v>
      </c>
      <c r="K13" s="1"/>
      <c r="L13" s="1">
        <v>28500</v>
      </c>
      <c r="M13" s="1">
        <v>28500</v>
      </c>
      <c r="N13" s="1"/>
      <c r="O13" s="1"/>
      <c r="P13" s="1"/>
      <c r="Q13" s="1"/>
      <c r="R13" s="5" t="s">
        <v>400</v>
      </c>
      <c r="S13" s="5" t="s">
        <v>400</v>
      </c>
      <c r="T13" s="5" t="s">
        <v>399</v>
      </c>
      <c r="U13" s="5" t="s">
        <v>399</v>
      </c>
      <c r="V13" s="5"/>
      <c r="W13" s="5" t="s">
        <v>399</v>
      </c>
      <c r="X13" s="5"/>
      <c r="Y13" s="5"/>
      <c r="Z13" s="5" t="s">
        <v>399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17"/>
      <c r="AN13" s="3" t="s">
        <v>51</v>
      </c>
      <c r="AO13" s="42" t="s">
        <v>52</v>
      </c>
    </row>
    <row r="14" spans="2:41" ht="18.75" customHeight="1">
      <c r="B14" s="53" t="s">
        <v>42</v>
      </c>
      <c r="C14" s="14" t="s">
        <v>44</v>
      </c>
      <c r="D14" s="4" t="s">
        <v>56</v>
      </c>
      <c r="E14" s="3" t="s">
        <v>57</v>
      </c>
      <c r="F14" s="1">
        <v>1425</v>
      </c>
      <c r="G14" s="1">
        <v>172</v>
      </c>
      <c r="H14" s="1">
        <v>172</v>
      </c>
      <c r="I14" s="15"/>
      <c r="J14" s="1">
        <v>2</v>
      </c>
      <c r="K14" s="1"/>
      <c r="L14" s="1">
        <v>8000</v>
      </c>
      <c r="M14" s="1">
        <v>8000</v>
      </c>
      <c r="N14" s="1"/>
      <c r="O14" s="1"/>
      <c r="P14" s="1"/>
      <c r="Q14" s="1"/>
      <c r="R14" s="5" t="s">
        <v>400</v>
      </c>
      <c r="S14" s="5" t="s">
        <v>399</v>
      </c>
      <c r="T14" s="5" t="s">
        <v>400</v>
      </c>
      <c r="U14" s="5" t="s">
        <v>399</v>
      </c>
      <c r="V14" s="5"/>
      <c r="W14" s="5" t="s">
        <v>399</v>
      </c>
      <c r="X14" s="5"/>
      <c r="Y14" s="5"/>
      <c r="Z14" s="5"/>
      <c r="AA14" s="5" t="s">
        <v>399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13" t="str">
        <f>HYPERLINK("#", "https://www.city.kawasaki.jp/kurashi/category/32-12-1-1-1-0-0-0-0-0.html")</f>
        <v>https://www.city.kawasaki.jp/kurashi/category/32-12-1-1-1-0-0-0-0-0.html</v>
      </c>
      <c r="AN14" s="3" t="s">
        <v>58</v>
      </c>
      <c r="AO14" s="42" t="s">
        <v>59</v>
      </c>
    </row>
    <row r="15" spans="2:41" ht="18.75" customHeight="1">
      <c r="B15" s="53" t="s">
        <v>42</v>
      </c>
      <c r="C15" s="14" t="s">
        <v>44</v>
      </c>
      <c r="D15" s="4" t="s">
        <v>56</v>
      </c>
      <c r="E15" s="3" t="s">
        <v>60</v>
      </c>
      <c r="F15" s="1">
        <v>1458</v>
      </c>
      <c r="G15" s="1">
        <v>101</v>
      </c>
      <c r="H15" s="1">
        <v>101</v>
      </c>
      <c r="I15" s="15"/>
      <c r="J15" s="1">
        <v>2</v>
      </c>
      <c r="K15" s="1"/>
      <c r="L15" s="1">
        <v>8000</v>
      </c>
      <c r="M15" s="1">
        <v>8000</v>
      </c>
      <c r="N15" s="1"/>
      <c r="O15" s="1"/>
      <c r="P15" s="1"/>
      <c r="Q15" s="1"/>
      <c r="R15" s="5" t="s">
        <v>400</v>
      </c>
      <c r="S15" s="5" t="s">
        <v>399</v>
      </c>
      <c r="T15" s="5" t="s">
        <v>400</v>
      </c>
      <c r="U15" s="5" t="s">
        <v>399</v>
      </c>
      <c r="V15" s="5"/>
      <c r="W15" s="5" t="s">
        <v>399</v>
      </c>
      <c r="X15" s="5"/>
      <c r="Y15" s="5"/>
      <c r="Z15" s="5"/>
      <c r="AA15" s="5" t="s">
        <v>399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13" t="str">
        <f>HYPERLINK("#", "https://www.city.kawasaki.jp/kurashi/category/32-12-1-1-1-0-0-0-0-0.html")</f>
        <v>https://www.city.kawasaki.jp/kurashi/category/32-12-1-1-1-0-0-0-0-0.html</v>
      </c>
      <c r="AN15" s="3" t="s">
        <v>58</v>
      </c>
      <c r="AO15" s="42" t="s">
        <v>59</v>
      </c>
    </row>
    <row r="16" spans="2:41" ht="18.75" customHeight="1">
      <c r="B16" s="53" t="s">
        <v>42</v>
      </c>
      <c r="C16" s="14" t="s">
        <v>44</v>
      </c>
      <c r="D16" s="3" t="s">
        <v>56</v>
      </c>
      <c r="E16" s="19" t="s">
        <v>405</v>
      </c>
      <c r="F16" s="1">
        <v>909</v>
      </c>
      <c r="G16" s="1">
        <v>128</v>
      </c>
      <c r="H16" s="1">
        <v>128</v>
      </c>
      <c r="I16" s="15"/>
      <c r="J16" s="1">
        <v>1</v>
      </c>
      <c r="K16" s="1"/>
      <c r="L16" s="1">
        <v>113520</v>
      </c>
      <c r="M16" s="1">
        <v>57000</v>
      </c>
      <c r="N16" s="1"/>
      <c r="O16" s="1"/>
      <c r="P16" s="1"/>
      <c r="Q16" s="1"/>
      <c r="R16" s="5" t="s">
        <v>399</v>
      </c>
      <c r="S16" s="5" t="s">
        <v>399</v>
      </c>
      <c r="T16" s="5" t="s">
        <v>399</v>
      </c>
      <c r="U16" s="5" t="s">
        <v>399</v>
      </c>
      <c r="V16" s="5"/>
      <c r="W16" s="5" t="s">
        <v>399</v>
      </c>
      <c r="X16" s="5"/>
      <c r="Y16" s="5"/>
      <c r="Z16" s="5"/>
      <c r="AA16" s="5" t="s">
        <v>399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17"/>
      <c r="AN16" s="19" t="s">
        <v>58</v>
      </c>
      <c r="AO16" s="42" t="s">
        <v>59</v>
      </c>
    </row>
    <row r="17" spans="2:41" ht="18.75" customHeight="1">
      <c r="B17" s="53" t="s">
        <v>42</v>
      </c>
      <c r="C17" s="14" t="s">
        <v>44</v>
      </c>
      <c r="D17" s="3" t="s">
        <v>56</v>
      </c>
      <c r="E17" s="19" t="s">
        <v>61</v>
      </c>
      <c r="F17" s="1">
        <v>889</v>
      </c>
      <c r="G17" s="1">
        <v>108</v>
      </c>
      <c r="H17" s="1">
        <v>108</v>
      </c>
      <c r="I17" s="15"/>
      <c r="J17" s="1"/>
      <c r="K17" s="1"/>
      <c r="L17" s="1">
        <v>148800</v>
      </c>
      <c r="M17" s="1">
        <v>148800</v>
      </c>
      <c r="N17" s="1"/>
      <c r="O17" s="1"/>
      <c r="P17" s="1"/>
      <c r="Q17" s="1"/>
      <c r="R17" s="5" t="s">
        <v>399</v>
      </c>
      <c r="S17" s="5" t="s">
        <v>399</v>
      </c>
      <c r="T17" s="5" t="s">
        <v>399</v>
      </c>
      <c r="U17" s="5" t="s">
        <v>399</v>
      </c>
      <c r="V17" s="5"/>
      <c r="W17" s="5" t="s">
        <v>399</v>
      </c>
      <c r="X17" s="5" t="s">
        <v>399</v>
      </c>
      <c r="Y17" s="5"/>
      <c r="Z17" s="5" t="s">
        <v>399</v>
      </c>
      <c r="AA17" s="5" t="s">
        <v>399</v>
      </c>
      <c r="AB17" s="5"/>
      <c r="AC17" s="5" t="s">
        <v>399</v>
      </c>
      <c r="AD17" s="5"/>
      <c r="AE17" s="5"/>
      <c r="AF17" s="5"/>
      <c r="AG17" s="5"/>
      <c r="AH17" s="5"/>
      <c r="AI17" s="5"/>
      <c r="AJ17" s="5"/>
      <c r="AK17" s="5"/>
      <c r="AL17" s="5"/>
      <c r="AM17" s="17"/>
      <c r="AN17" s="19" t="s">
        <v>58</v>
      </c>
      <c r="AO17" s="42" t="s">
        <v>62</v>
      </c>
    </row>
    <row r="18" spans="2:41" ht="18.75" customHeight="1">
      <c r="B18" s="53" t="s">
        <v>42</v>
      </c>
      <c r="C18" s="14" t="s">
        <v>44</v>
      </c>
      <c r="D18" s="4" t="s">
        <v>56</v>
      </c>
      <c r="E18" s="3" t="s">
        <v>401</v>
      </c>
      <c r="F18" s="1">
        <v>1044</v>
      </c>
      <c r="G18" s="1">
        <v>60</v>
      </c>
      <c r="H18" s="1">
        <v>60</v>
      </c>
      <c r="I18" s="15"/>
      <c r="J18" s="1">
        <v>2</v>
      </c>
      <c r="K18" s="1"/>
      <c r="L18" s="1">
        <v>6000</v>
      </c>
      <c r="M18" s="1">
        <v>6000</v>
      </c>
      <c r="N18" s="1"/>
      <c r="O18" s="1"/>
      <c r="P18" s="1"/>
      <c r="Q18" s="1"/>
      <c r="R18" s="5" t="s">
        <v>400</v>
      </c>
      <c r="S18" s="5" t="s">
        <v>399</v>
      </c>
      <c r="T18" s="5" t="s">
        <v>400</v>
      </c>
      <c r="U18" s="5" t="s">
        <v>399</v>
      </c>
      <c r="V18" s="5"/>
      <c r="W18" s="5" t="s">
        <v>399</v>
      </c>
      <c r="X18" s="5"/>
      <c r="Y18" s="5"/>
      <c r="Z18" s="5"/>
      <c r="AA18" s="5" t="s">
        <v>399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13" t="str">
        <f>HYPERLINK("#", "https://www.city.kawasaki.jp/kurashi/category/32-12-1-2-1-0-0-0-0-0.html")</f>
        <v>https://www.city.kawasaki.jp/kurashi/category/32-12-1-2-1-0-0-0-0-0.html</v>
      </c>
      <c r="AN18" s="3" t="s">
        <v>58</v>
      </c>
      <c r="AO18" s="42" t="s">
        <v>59</v>
      </c>
    </row>
    <row r="19" spans="2:41" ht="18.75" customHeight="1">
      <c r="B19" s="53" t="s">
        <v>42</v>
      </c>
      <c r="C19" s="14" t="s">
        <v>44</v>
      </c>
      <c r="D19" s="4" t="s">
        <v>56</v>
      </c>
      <c r="E19" s="18" t="s">
        <v>63</v>
      </c>
      <c r="F19" s="1">
        <v>1216</v>
      </c>
      <c r="G19" s="1">
        <v>43</v>
      </c>
      <c r="H19" s="1">
        <v>43</v>
      </c>
      <c r="I19" s="15"/>
      <c r="J19" s="1">
        <v>1</v>
      </c>
      <c r="K19" s="1"/>
      <c r="L19" s="1">
        <v>14000</v>
      </c>
      <c r="M19" s="1">
        <v>14000</v>
      </c>
      <c r="N19" s="1"/>
      <c r="O19" s="1"/>
      <c r="P19" s="1"/>
      <c r="Q19" s="1"/>
      <c r="R19" s="5" t="s">
        <v>399</v>
      </c>
      <c r="S19" s="5" t="s">
        <v>400</v>
      </c>
      <c r="T19" s="5" t="s">
        <v>400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17"/>
      <c r="AN19" s="19" t="s">
        <v>406</v>
      </c>
      <c r="AO19" s="42" t="s">
        <v>64</v>
      </c>
    </row>
    <row r="20" spans="2:41" ht="18.75" customHeight="1">
      <c r="B20" s="53" t="s">
        <v>42</v>
      </c>
      <c r="C20" s="14" t="s">
        <v>44</v>
      </c>
      <c r="D20" s="4" t="s">
        <v>56</v>
      </c>
      <c r="E20" s="18" t="s">
        <v>65</v>
      </c>
      <c r="F20" s="1">
        <v>580</v>
      </c>
      <c r="G20" s="1">
        <v>18</v>
      </c>
      <c r="H20" s="1">
        <v>18</v>
      </c>
      <c r="I20" s="15"/>
      <c r="J20" s="1">
        <v>1</v>
      </c>
      <c r="K20" s="1"/>
      <c r="L20" s="1">
        <v>14000</v>
      </c>
      <c r="M20" s="1">
        <v>14000</v>
      </c>
      <c r="N20" s="1"/>
      <c r="O20" s="1"/>
      <c r="P20" s="1"/>
      <c r="Q20" s="1"/>
      <c r="R20" s="5" t="s">
        <v>399</v>
      </c>
      <c r="S20" s="5" t="s">
        <v>400</v>
      </c>
      <c r="T20" s="5" t="s">
        <v>400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17"/>
      <c r="AN20" s="19" t="s">
        <v>406</v>
      </c>
      <c r="AO20" s="42" t="s">
        <v>64</v>
      </c>
    </row>
    <row r="21" spans="2:41" ht="18.75" customHeight="1">
      <c r="B21" s="53" t="s">
        <v>42</v>
      </c>
      <c r="C21" s="14" t="s">
        <v>44</v>
      </c>
      <c r="D21" s="4" t="s">
        <v>56</v>
      </c>
      <c r="E21" s="18" t="s">
        <v>66</v>
      </c>
      <c r="F21" s="1">
        <v>638</v>
      </c>
      <c r="G21" s="1">
        <v>24</v>
      </c>
      <c r="H21" s="1">
        <v>24</v>
      </c>
      <c r="I21" s="15"/>
      <c r="J21" s="1">
        <v>1</v>
      </c>
      <c r="K21" s="1"/>
      <c r="L21" s="1">
        <v>14000</v>
      </c>
      <c r="M21" s="1">
        <v>14000</v>
      </c>
      <c r="N21" s="1"/>
      <c r="O21" s="1"/>
      <c r="P21" s="1"/>
      <c r="Q21" s="1"/>
      <c r="R21" s="5" t="s">
        <v>399</v>
      </c>
      <c r="S21" s="5" t="s">
        <v>400</v>
      </c>
      <c r="T21" s="5" t="s">
        <v>400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17"/>
      <c r="AN21" s="19" t="s">
        <v>406</v>
      </c>
      <c r="AO21" s="42" t="s">
        <v>67</v>
      </c>
    </row>
    <row r="22" spans="2:41" ht="18.75" customHeight="1">
      <c r="B22" s="53" t="s">
        <v>42</v>
      </c>
      <c r="C22" s="14" t="s">
        <v>44</v>
      </c>
      <c r="D22" s="4" t="s">
        <v>56</v>
      </c>
      <c r="E22" s="18" t="s">
        <v>407</v>
      </c>
      <c r="F22" s="1">
        <v>895</v>
      </c>
      <c r="G22" s="1">
        <v>36</v>
      </c>
      <c r="H22" s="1">
        <v>36</v>
      </c>
      <c r="I22" s="15"/>
      <c r="J22" s="1">
        <v>1</v>
      </c>
      <c r="K22" s="1"/>
      <c r="L22" s="1">
        <v>14000</v>
      </c>
      <c r="M22" s="1">
        <v>14000</v>
      </c>
      <c r="N22" s="1"/>
      <c r="O22" s="1"/>
      <c r="P22" s="1"/>
      <c r="Q22" s="1"/>
      <c r="R22" s="5" t="s">
        <v>399</v>
      </c>
      <c r="S22" s="5" t="s">
        <v>400</v>
      </c>
      <c r="T22" s="5" t="s">
        <v>400</v>
      </c>
      <c r="U22" s="5"/>
      <c r="V22" s="5"/>
      <c r="W22" s="5"/>
      <c r="X22" s="5"/>
      <c r="Y22" s="5"/>
      <c r="Z22" s="5"/>
      <c r="AA22" s="5"/>
      <c r="AB22" s="5"/>
      <c r="AC22" s="5" t="s">
        <v>399</v>
      </c>
      <c r="AD22" s="5"/>
      <c r="AE22" s="5"/>
      <c r="AF22" s="5"/>
      <c r="AG22" s="5"/>
      <c r="AH22" s="5"/>
      <c r="AI22" s="5"/>
      <c r="AJ22" s="5"/>
      <c r="AK22" s="5"/>
      <c r="AL22" s="5"/>
      <c r="AM22" s="17"/>
      <c r="AN22" s="19" t="s">
        <v>406</v>
      </c>
      <c r="AO22" s="42" t="s">
        <v>64</v>
      </c>
    </row>
    <row r="23" spans="2:41" ht="18.75" customHeight="1">
      <c r="B23" s="53" t="s">
        <v>42</v>
      </c>
      <c r="C23" s="14" t="s">
        <v>44</v>
      </c>
      <c r="D23" s="4" t="s">
        <v>56</v>
      </c>
      <c r="E23" s="18" t="s">
        <v>68</v>
      </c>
      <c r="F23" s="1">
        <v>570</v>
      </c>
      <c r="G23" s="1">
        <v>8</v>
      </c>
      <c r="H23" s="1">
        <v>8</v>
      </c>
      <c r="I23" s="15"/>
      <c r="J23" s="1">
        <v>1</v>
      </c>
      <c r="K23" s="1"/>
      <c r="L23" s="1">
        <v>28000</v>
      </c>
      <c r="M23" s="1">
        <v>28000</v>
      </c>
      <c r="N23" s="1"/>
      <c r="O23" s="1"/>
      <c r="P23" s="1"/>
      <c r="Q23" s="1"/>
      <c r="R23" s="5" t="s">
        <v>399</v>
      </c>
      <c r="S23" s="5" t="s">
        <v>400</v>
      </c>
      <c r="T23" s="5" t="s">
        <v>400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17"/>
      <c r="AN23" s="19" t="s">
        <v>406</v>
      </c>
      <c r="AO23" s="42" t="s">
        <v>64</v>
      </c>
    </row>
    <row r="24" spans="2:41" ht="18.75" customHeight="1">
      <c r="B24" s="53" t="s">
        <v>42</v>
      </c>
      <c r="C24" s="14" t="s">
        <v>44</v>
      </c>
      <c r="D24" s="3" t="s">
        <v>56</v>
      </c>
      <c r="E24" s="19" t="s">
        <v>69</v>
      </c>
      <c r="F24" s="1">
        <v>1748</v>
      </c>
      <c r="G24" s="1">
        <v>30</v>
      </c>
      <c r="H24" s="1">
        <v>30</v>
      </c>
      <c r="I24" s="15"/>
      <c r="J24" s="1">
        <v>1</v>
      </c>
      <c r="K24" s="1"/>
      <c r="L24" s="1">
        <v>84000</v>
      </c>
      <c r="M24" s="1">
        <v>84000</v>
      </c>
      <c r="N24" s="1"/>
      <c r="O24" s="1"/>
      <c r="P24" s="1"/>
      <c r="Q24" s="1"/>
      <c r="R24" s="5" t="s">
        <v>399</v>
      </c>
      <c r="S24" s="5" t="s">
        <v>400</v>
      </c>
      <c r="T24" s="5" t="s">
        <v>400</v>
      </c>
      <c r="U24" s="5" t="s">
        <v>399</v>
      </c>
      <c r="V24" s="5"/>
      <c r="W24" s="5" t="s">
        <v>399</v>
      </c>
      <c r="X24" s="5" t="s">
        <v>399</v>
      </c>
      <c r="Y24" s="5"/>
      <c r="Z24" s="5"/>
      <c r="AA24" s="5" t="s">
        <v>399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13" t="str">
        <f>HYPERLINK("#", "https://www.jaceresa.or.jp/agri/aguricconouen/")</f>
        <v>https://www.jaceresa.or.jp/agri/aguricconouen/</v>
      </c>
      <c r="AN24" s="19" t="s">
        <v>408</v>
      </c>
      <c r="AO24" s="42" t="s">
        <v>70</v>
      </c>
    </row>
    <row r="25" spans="2:41" ht="18.75" customHeight="1">
      <c r="B25" s="53" t="s">
        <v>42</v>
      </c>
      <c r="C25" s="14" t="s">
        <v>44</v>
      </c>
      <c r="D25" s="4" t="s">
        <v>56</v>
      </c>
      <c r="E25" s="3" t="s">
        <v>71</v>
      </c>
      <c r="F25" s="1">
        <v>4758</v>
      </c>
      <c r="G25" s="1">
        <v>185</v>
      </c>
      <c r="H25" s="1">
        <v>185</v>
      </c>
      <c r="I25" s="15"/>
      <c r="J25" s="1">
        <v>1</v>
      </c>
      <c r="K25" s="1"/>
      <c r="L25" s="1">
        <v>177600</v>
      </c>
      <c r="M25" s="1">
        <v>177600</v>
      </c>
      <c r="N25" s="1"/>
      <c r="O25" s="1"/>
      <c r="P25" s="1"/>
      <c r="Q25" s="1"/>
      <c r="R25" s="5" t="s">
        <v>399</v>
      </c>
      <c r="S25" s="5" t="s">
        <v>399</v>
      </c>
      <c r="T25" s="5" t="s">
        <v>399</v>
      </c>
      <c r="U25" s="5" t="s">
        <v>399</v>
      </c>
      <c r="V25" s="5"/>
      <c r="W25" s="5" t="s">
        <v>399</v>
      </c>
      <c r="X25" s="5" t="s">
        <v>399</v>
      </c>
      <c r="Y25" s="5"/>
      <c r="Z25" s="5" t="s">
        <v>399</v>
      </c>
      <c r="AA25" s="5" t="s">
        <v>399</v>
      </c>
      <c r="AB25" s="5"/>
      <c r="AC25" s="5" t="s">
        <v>399</v>
      </c>
      <c r="AD25" s="5"/>
      <c r="AE25" s="5"/>
      <c r="AF25" s="5"/>
      <c r="AG25" s="5"/>
      <c r="AH25" s="5"/>
      <c r="AI25" s="5"/>
      <c r="AJ25" s="5"/>
      <c r="AK25" s="5"/>
      <c r="AL25" s="5"/>
      <c r="AM25" s="17"/>
      <c r="AN25" s="19" t="s">
        <v>58</v>
      </c>
      <c r="AO25" s="42" t="s">
        <v>59</v>
      </c>
    </row>
    <row r="26" spans="2:41" ht="18.75" customHeight="1">
      <c r="B26" s="53" t="s">
        <v>42</v>
      </c>
      <c r="C26" s="14" t="s">
        <v>44</v>
      </c>
      <c r="D26" s="3" t="s">
        <v>56</v>
      </c>
      <c r="E26" s="19" t="s">
        <v>410</v>
      </c>
      <c r="F26" s="1">
        <v>1295</v>
      </c>
      <c r="G26" s="1">
        <v>116</v>
      </c>
      <c r="H26" s="1">
        <v>116</v>
      </c>
      <c r="I26" s="15"/>
      <c r="J26" s="1">
        <v>1</v>
      </c>
      <c r="K26" s="1"/>
      <c r="L26" s="1">
        <v>112800</v>
      </c>
      <c r="M26" s="1">
        <v>112800</v>
      </c>
      <c r="N26" s="1"/>
      <c r="O26" s="1"/>
      <c r="P26" s="1"/>
      <c r="Q26" s="1"/>
      <c r="R26" s="5" t="s">
        <v>399</v>
      </c>
      <c r="S26" s="5" t="s">
        <v>399</v>
      </c>
      <c r="T26" s="5" t="s">
        <v>399</v>
      </c>
      <c r="U26" s="5" t="s">
        <v>399</v>
      </c>
      <c r="V26" s="5"/>
      <c r="W26" s="5" t="s">
        <v>399</v>
      </c>
      <c r="X26" s="5" t="s">
        <v>399</v>
      </c>
      <c r="Y26" s="5"/>
      <c r="Z26" s="5" t="s">
        <v>399</v>
      </c>
      <c r="AA26" s="5" t="s">
        <v>399</v>
      </c>
      <c r="AB26" s="5"/>
      <c r="AC26" s="5" t="s">
        <v>399</v>
      </c>
      <c r="AD26" s="5"/>
      <c r="AE26" s="5"/>
      <c r="AF26" s="5"/>
      <c r="AG26" s="5"/>
      <c r="AH26" s="5"/>
      <c r="AI26" s="5"/>
      <c r="AJ26" s="5"/>
      <c r="AK26" s="5"/>
      <c r="AL26" s="5"/>
      <c r="AM26" s="17"/>
      <c r="AN26" s="19" t="s">
        <v>58</v>
      </c>
      <c r="AO26" s="42" t="s">
        <v>59</v>
      </c>
    </row>
    <row r="27" spans="2:41" ht="18.75" customHeight="1">
      <c r="B27" s="53" t="s">
        <v>42</v>
      </c>
      <c r="C27" s="14" t="s">
        <v>44</v>
      </c>
      <c r="D27" s="3" t="s">
        <v>56</v>
      </c>
      <c r="E27" s="19" t="s">
        <v>72</v>
      </c>
      <c r="F27" s="1">
        <v>324</v>
      </c>
      <c r="G27" s="1">
        <v>12</v>
      </c>
      <c r="H27" s="1">
        <v>12</v>
      </c>
      <c r="I27" s="15"/>
      <c r="J27" s="1">
        <v>1</v>
      </c>
      <c r="K27" s="1"/>
      <c r="L27" s="1">
        <v>14000</v>
      </c>
      <c r="M27" s="1">
        <v>14000</v>
      </c>
      <c r="N27" s="1"/>
      <c r="O27" s="1"/>
      <c r="P27" s="1"/>
      <c r="Q27" s="1"/>
      <c r="R27" s="5" t="s">
        <v>399</v>
      </c>
      <c r="S27" s="5" t="s">
        <v>400</v>
      </c>
      <c r="T27" s="5" t="s">
        <v>400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17"/>
      <c r="AN27" s="19" t="s">
        <v>73</v>
      </c>
      <c r="AO27" s="42" t="s">
        <v>64</v>
      </c>
    </row>
    <row r="28" spans="2:41" ht="18.75" customHeight="1">
      <c r="B28" s="53" t="s">
        <v>42</v>
      </c>
      <c r="C28" s="14" t="s">
        <v>44</v>
      </c>
      <c r="D28" s="3" t="s">
        <v>56</v>
      </c>
      <c r="E28" s="19" t="s">
        <v>411</v>
      </c>
      <c r="F28" s="1">
        <v>277</v>
      </c>
      <c r="G28" s="1">
        <v>7</v>
      </c>
      <c r="H28" s="1">
        <v>7</v>
      </c>
      <c r="I28" s="15"/>
      <c r="J28" s="1">
        <v>1</v>
      </c>
      <c r="K28" s="1"/>
      <c r="L28" s="1">
        <v>14000</v>
      </c>
      <c r="M28" s="1">
        <v>14000</v>
      </c>
      <c r="N28" s="1"/>
      <c r="O28" s="1"/>
      <c r="P28" s="1"/>
      <c r="Q28" s="1"/>
      <c r="R28" s="5" t="s">
        <v>399</v>
      </c>
      <c r="S28" s="5" t="s">
        <v>400</v>
      </c>
      <c r="T28" s="5" t="s">
        <v>400</v>
      </c>
      <c r="U28" s="5" t="s">
        <v>399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17"/>
      <c r="AN28" s="19" t="s">
        <v>73</v>
      </c>
      <c r="AO28" s="42" t="s">
        <v>64</v>
      </c>
    </row>
    <row r="29" spans="2:41" ht="18.75" customHeight="1">
      <c r="B29" s="53" t="s">
        <v>42</v>
      </c>
      <c r="C29" s="14" t="s">
        <v>44</v>
      </c>
      <c r="D29" s="3" t="s">
        <v>56</v>
      </c>
      <c r="E29" s="19" t="s">
        <v>74</v>
      </c>
      <c r="F29" s="1">
        <v>1054</v>
      </c>
      <c r="G29" s="1">
        <v>26</v>
      </c>
      <c r="H29" s="1">
        <v>26</v>
      </c>
      <c r="I29" s="15"/>
      <c r="J29" s="1">
        <v>1</v>
      </c>
      <c r="K29" s="1"/>
      <c r="L29" s="1">
        <v>14000</v>
      </c>
      <c r="M29" s="1">
        <v>14000</v>
      </c>
      <c r="N29" s="1"/>
      <c r="O29" s="1"/>
      <c r="P29" s="1"/>
      <c r="Q29" s="1"/>
      <c r="R29" s="5" t="s">
        <v>399</v>
      </c>
      <c r="S29" s="5" t="s">
        <v>400</v>
      </c>
      <c r="T29" s="5" t="s">
        <v>400</v>
      </c>
      <c r="U29" s="5" t="s">
        <v>399</v>
      </c>
      <c r="V29" s="5"/>
      <c r="W29" s="5"/>
      <c r="X29" s="5"/>
      <c r="Y29" s="5"/>
      <c r="Z29" s="5" t="s">
        <v>399</v>
      </c>
      <c r="AA29" s="5"/>
      <c r="AB29" s="5"/>
      <c r="AC29" s="5" t="s">
        <v>399</v>
      </c>
      <c r="AD29" s="5"/>
      <c r="AE29" s="5"/>
      <c r="AF29" s="5"/>
      <c r="AG29" s="5"/>
      <c r="AH29" s="5"/>
      <c r="AI29" s="5"/>
      <c r="AJ29" s="5"/>
      <c r="AK29" s="5"/>
      <c r="AL29" s="5"/>
      <c r="AM29" s="17"/>
      <c r="AN29" s="19" t="s">
        <v>73</v>
      </c>
      <c r="AO29" s="42" t="s">
        <v>64</v>
      </c>
    </row>
    <row r="30" spans="2:41" ht="18.75" customHeight="1">
      <c r="B30" s="53" t="s">
        <v>42</v>
      </c>
      <c r="C30" s="14" t="s">
        <v>44</v>
      </c>
      <c r="D30" s="3" t="s">
        <v>56</v>
      </c>
      <c r="E30" s="19" t="s">
        <v>75</v>
      </c>
      <c r="F30" s="1">
        <v>1383</v>
      </c>
      <c r="G30" s="1">
        <v>61</v>
      </c>
      <c r="H30" s="1">
        <v>61</v>
      </c>
      <c r="I30" s="15"/>
      <c r="J30" s="1">
        <v>1</v>
      </c>
      <c r="K30" s="1"/>
      <c r="L30" s="1">
        <v>14000</v>
      </c>
      <c r="M30" s="1">
        <v>14000</v>
      </c>
      <c r="N30" s="1"/>
      <c r="O30" s="1"/>
      <c r="P30" s="1"/>
      <c r="Q30" s="1"/>
      <c r="R30" s="5" t="s">
        <v>399</v>
      </c>
      <c r="S30" s="5" t="s">
        <v>400</v>
      </c>
      <c r="T30" s="5" t="s">
        <v>400</v>
      </c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17"/>
      <c r="AN30" s="19" t="s">
        <v>73</v>
      </c>
      <c r="AO30" s="42" t="s">
        <v>64</v>
      </c>
    </row>
    <row r="31" spans="2:41" ht="18.75" customHeight="1">
      <c r="B31" s="53" t="s">
        <v>42</v>
      </c>
      <c r="C31" s="14" t="s">
        <v>44</v>
      </c>
      <c r="D31" s="3" t="s">
        <v>56</v>
      </c>
      <c r="E31" s="19" t="s">
        <v>76</v>
      </c>
      <c r="F31" s="1">
        <v>426</v>
      </c>
      <c r="G31" s="1">
        <v>13</v>
      </c>
      <c r="H31" s="1">
        <v>13</v>
      </c>
      <c r="I31" s="15"/>
      <c r="J31" s="1">
        <v>1</v>
      </c>
      <c r="K31" s="1"/>
      <c r="L31" s="1">
        <v>14000</v>
      </c>
      <c r="M31" s="1">
        <v>14000</v>
      </c>
      <c r="N31" s="1"/>
      <c r="O31" s="1"/>
      <c r="P31" s="1"/>
      <c r="Q31" s="1"/>
      <c r="R31" s="5" t="s">
        <v>399</v>
      </c>
      <c r="S31" s="5" t="s">
        <v>400</v>
      </c>
      <c r="T31" s="5" t="s">
        <v>400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17"/>
      <c r="AN31" s="19" t="s">
        <v>73</v>
      </c>
      <c r="AO31" s="42" t="s">
        <v>64</v>
      </c>
    </row>
    <row r="32" spans="2:41" ht="18.75" customHeight="1">
      <c r="B32" s="53" t="s">
        <v>42</v>
      </c>
      <c r="C32" s="14" t="s">
        <v>44</v>
      </c>
      <c r="D32" s="3" t="s">
        <v>56</v>
      </c>
      <c r="E32" s="19" t="s">
        <v>77</v>
      </c>
      <c r="F32" s="1">
        <v>1000</v>
      </c>
      <c r="G32" s="1">
        <v>35</v>
      </c>
      <c r="H32" s="1">
        <v>35</v>
      </c>
      <c r="I32" s="15"/>
      <c r="J32" s="1">
        <v>1</v>
      </c>
      <c r="K32" s="1"/>
      <c r="L32" s="1">
        <v>14000</v>
      </c>
      <c r="M32" s="1">
        <v>14000</v>
      </c>
      <c r="N32" s="1"/>
      <c r="O32" s="1"/>
      <c r="P32" s="1"/>
      <c r="Q32" s="1"/>
      <c r="R32" s="5" t="s">
        <v>399</v>
      </c>
      <c r="S32" s="5" t="s">
        <v>400</v>
      </c>
      <c r="T32" s="5" t="s">
        <v>400</v>
      </c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17"/>
      <c r="AN32" s="19" t="s">
        <v>73</v>
      </c>
      <c r="AO32" s="42" t="s">
        <v>384</v>
      </c>
    </row>
    <row r="33" spans="2:41" ht="18.75" customHeight="1">
      <c r="B33" s="53" t="s">
        <v>382</v>
      </c>
      <c r="C33" s="14" t="s">
        <v>79</v>
      </c>
      <c r="D33" s="3" t="s">
        <v>56</v>
      </c>
      <c r="E33" s="19" t="s">
        <v>412</v>
      </c>
      <c r="F33" s="1">
        <v>1070</v>
      </c>
      <c r="G33" s="1">
        <v>28</v>
      </c>
      <c r="H33" s="1">
        <v>28</v>
      </c>
      <c r="I33" s="15"/>
      <c r="J33" s="1">
        <v>1</v>
      </c>
      <c r="K33" s="1"/>
      <c r="L33" s="1">
        <v>14000</v>
      </c>
      <c r="M33" s="1">
        <v>14000</v>
      </c>
      <c r="N33" s="1"/>
      <c r="O33" s="1"/>
      <c r="P33" s="1"/>
      <c r="Q33" s="1"/>
      <c r="R33" s="5" t="s">
        <v>399</v>
      </c>
      <c r="S33" s="5" t="s">
        <v>400</v>
      </c>
      <c r="T33" s="5" t="s">
        <v>400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17"/>
      <c r="AN33" s="19" t="s">
        <v>409</v>
      </c>
      <c r="AO33" s="42" t="s">
        <v>64</v>
      </c>
    </row>
    <row r="34" spans="2:41" ht="18.75" customHeight="1">
      <c r="B34" s="53" t="s">
        <v>382</v>
      </c>
      <c r="C34" s="14" t="s">
        <v>79</v>
      </c>
      <c r="D34" s="3" t="s">
        <v>56</v>
      </c>
      <c r="E34" s="19" t="s">
        <v>413</v>
      </c>
      <c r="F34" s="1">
        <v>5144</v>
      </c>
      <c r="G34" s="1">
        <v>127</v>
      </c>
      <c r="H34" s="1">
        <v>127</v>
      </c>
      <c r="I34" s="15"/>
      <c r="J34" s="1">
        <v>1</v>
      </c>
      <c r="K34" s="1"/>
      <c r="L34" s="1">
        <v>14000</v>
      </c>
      <c r="M34" s="1">
        <v>14000</v>
      </c>
      <c r="N34" s="1"/>
      <c r="O34" s="1"/>
      <c r="P34" s="1"/>
      <c r="Q34" s="1"/>
      <c r="R34" s="5" t="s">
        <v>399</v>
      </c>
      <c r="S34" s="5" t="s">
        <v>400</v>
      </c>
      <c r="T34" s="5" t="s">
        <v>400</v>
      </c>
      <c r="U34" s="5" t="s">
        <v>399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17"/>
      <c r="AN34" s="19" t="s">
        <v>409</v>
      </c>
      <c r="AO34" s="42" t="s">
        <v>64</v>
      </c>
    </row>
    <row r="35" spans="2:41" ht="18.75" customHeight="1">
      <c r="B35" s="53" t="s">
        <v>42</v>
      </c>
      <c r="C35" s="14" t="s">
        <v>44</v>
      </c>
      <c r="D35" s="4" t="s">
        <v>56</v>
      </c>
      <c r="E35" s="3" t="s">
        <v>78</v>
      </c>
      <c r="F35" s="1">
        <v>852</v>
      </c>
      <c r="G35" s="1">
        <v>40</v>
      </c>
      <c r="H35" s="1">
        <v>40</v>
      </c>
      <c r="I35" s="15"/>
      <c r="J35" s="1">
        <v>2</v>
      </c>
      <c r="K35" s="1"/>
      <c r="L35" s="1">
        <v>6000</v>
      </c>
      <c r="M35" s="1">
        <v>6000</v>
      </c>
      <c r="N35" s="1"/>
      <c r="O35" s="1"/>
      <c r="P35" s="1"/>
      <c r="Q35" s="1"/>
      <c r="R35" s="5" t="s">
        <v>400</v>
      </c>
      <c r="S35" s="5" t="s">
        <v>400</v>
      </c>
      <c r="T35" s="5" t="s">
        <v>400</v>
      </c>
      <c r="U35" s="5"/>
      <c r="V35" s="5"/>
      <c r="W35" s="5" t="s">
        <v>399</v>
      </c>
      <c r="X35" s="5" t="s">
        <v>399</v>
      </c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13" t="str">
        <f>HYPERLINK("#", "https://www.city.kawasaki.jp/kurashi/category/32-12-1-2-1-0-0-0-0-0.html")</f>
        <v>https://www.city.kawasaki.jp/kurashi/category/32-12-1-2-1-0-0-0-0-0.html</v>
      </c>
      <c r="AN35" s="3" t="s">
        <v>58</v>
      </c>
      <c r="AO35" s="42" t="s">
        <v>59</v>
      </c>
    </row>
    <row r="36" spans="2:41" ht="18.75" customHeight="1">
      <c r="B36" s="53" t="s">
        <v>42</v>
      </c>
      <c r="C36" s="14" t="s">
        <v>44</v>
      </c>
      <c r="D36" s="4" t="s">
        <v>56</v>
      </c>
      <c r="E36" s="3" t="s">
        <v>414</v>
      </c>
      <c r="F36" s="1">
        <v>3532</v>
      </c>
      <c r="G36" s="1">
        <v>217</v>
      </c>
      <c r="H36" s="1">
        <v>217</v>
      </c>
      <c r="I36" s="15"/>
      <c r="J36" s="1">
        <v>1</v>
      </c>
      <c r="K36" s="1"/>
      <c r="L36" s="1">
        <v>123600</v>
      </c>
      <c r="M36" s="1">
        <v>123600</v>
      </c>
      <c r="N36" s="1"/>
      <c r="O36" s="1"/>
      <c r="P36" s="1"/>
      <c r="Q36" s="1"/>
      <c r="R36" s="5" t="s">
        <v>399</v>
      </c>
      <c r="S36" s="5" t="s">
        <v>399</v>
      </c>
      <c r="T36" s="5" t="s">
        <v>399</v>
      </c>
      <c r="U36" s="5" t="s">
        <v>399</v>
      </c>
      <c r="V36" s="5"/>
      <c r="W36" s="5" t="s">
        <v>399</v>
      </c>
      <c r="X36" s="5" t="s">
        <v>399</v>
      </c>
      <c r="Y36" s="5"/>
      <c r="Z36" s="5" t="s">
        <v>399</v>
      </c>
      <c r="AA36" s="5" t="s">
        <v>399</v>
      </c>
      <c r="AB36" s="5"/>
      <c r="AC36" s="5" t="s">
        <v>399</v>
      </c>
      <c r="AD36" s="5"/>
      <c r="AE36" s="5"/>
      <c r="AF36" s="5"/>
      <c r="AG36" s="5"/>
      <c r="AH36" s="5"/>
      <c r="AI36" s="5"/>
      <c r="AJ36" s="5"/>
      <c r="AK36" s="5"/>
      <c r="AL36" s="5"/>
      <c r="AM36" s="13" t="str">
        <f>HYPERLINK("#", "http://www.sharebatake.com/farms/miyamaedaira")</f>
        <v>http://www.sharebatake.com/farms/miyamaedaira</v>
      </c>
      <c r="AN36" s="19" t="s">
        <v>58</v>
      </c>
      <c r="AO36" s="42" t="s">
        <v>59</v>
      </c>
    </row>
    <row r="37" spans="2:41" ht="18.75" customHeight="1">
      <c r="B37" s="53" t="s">
        <v>42</v>
      </c>
      <c r="C37" s="14" t="s">
        <v>44</v>
      </c>
      <c r="D37" s="4" t="s">
        <v>56</v>
      </c>
      <c r="E37" s="3" t="s">
        <v>415</v>
      </c>
      <c r="F37" s="1">
        <v>1826</v>
      </c>
      <c r="G37" s="1">
        <v>124</v>
      </c>
      <c r="H37" s="1">
        <v>124</v>
      </c>
      <c r="I37" s="15"/>
      <c r="J37" s="1">
        <v>1</v>
      </c>
      <c r="K37" s="1"/>
      <c r="L37" s="1">
        <v>117600</v>
      </c>
      <c r="M37" s="1">
        <v>117600</v>
      </c>
      <c r="N37" s="1"/>
      <c r="O37" s="1"/>
      <c r="P37" s="1"/>
      <c r="Q37" s="1"/>
      <c r="R37" s="5" t="s">
        <v>399</v>
      </c>
      <c r="S37" s="5" t="s">
        <v>399</v>
      </c>
      <c r="T37" s="5" t="s">
        <v>399</v>
      </c>
      <c r="U37" s="5" t="s">
        <v>399</v>
      </c>
      <c r="V37" s="5"/>
      <c r="W37" s="5" t="s">
        <v>399</v>
      </c>
      <c r="X37" s="5" t="s">
        <v>399</v>
      </c>
      <c r="Y37" s="5"/>
      <c r="Z37" s="5" t="s">
        <v>399</v>
      </c>
      <c r="AA37" s="5" t="s">
        <v>399</v>
      </c>
      <c r="AB37" s="5"/>
      <c r="AC37" s="5" t="s">
        <v>399</v>
      </c>
      <c r="AD37" s="5"/>
      <c r="AE37" s="5"/>
      <c r="AF37" s="5"/>
      <c r="AG37" s="5"/>
      <c r="AH37" s="5"/>
      <c r="AI37" s="5"/>
      <c r="AJ37" s="5"/>
      <c r="AK37" s="5"/>
      <c r="AL37" s="5"/>
      <c r="AM37" s="13" t="str">
        <f>HYPERLINK("#", "http://www.sharebatake.com/farms/higashiarima")</f>
        <v>http://www.sharebatake.com/farms/higashiarima</v>
      </c>
      <c r="AN37" s="19" t="s">
        <v>58</v>
      </c>
      <c r="AO37" s="42" t="s">
        <v>59</v>
      </c>
    </row>
    <row r="38" spans="2:41" ht="18.75" customHeight="1">
      <c r="B38" s="53" t="s">
        <v>42</v>
      </c>
      <c r="C38" s="14" t="s">
        <v>44</v>
      </c>
      <c r="D38" s="4" t="s">
        <v>56</v>
      </c>
      <c r="E38" s="18" t="s">
        <v>416</v>
      </c>
      <c r="F38" s="1">
        <v>746</v>
      </c>
      <c r="G38" s="1">
        <v>20</v>
      </c>
      <c r="H38" s="1">
        <v>20</v>
      </c>
      <c r="I38" s="15"/>
      <c r="J38" s="1">
        <v>1</v>
      </c>
      <c r="K38" s="1"/>
      <c r="L38" s="1">
        <v>14000</v>
      </c>
      <c r="M38" s="1">
        <v>14000</v>
      </c>
      <c r="N38" s="1"/>
      <c r="O38" s="1"/>
      <c r="P38" s="1"/>
      <c r="Q38" s="1"/>
      <c r="R38" s="5" t="s">
        <v>399</v>
      </c>
      <c r="S38" s="5" t="s">
        <v>400</v>
      </c>
      <c r="T38" s="5" t="s">
        <v>400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17"/>
      <c r="AN38" s="19" t="s">
        <v>73</v>
      </c>
      <c r="AO38" s="42" t="s">
        <v>64</v>
      </c>
    </row>
    <row r="39" spans="2:41" ht="18.75" customHeight="1">
      <c r="B39" s="53" t="s">
        <v>43</v>
      </c>
      <c r="C39" s="14" t="s">
        <v>79</v>
      </c>
      <c r="D39" s="4" t="s">
        <v>56</v>
      </c>
      <c r="E39" s="18" t="s">
        <v>80</v>
      </c>
      <c r="F39" s="1">
        <v>999</v>
      </c>
      <c r="G39" s="1">
        <v>28</v>
      </c>
      <c r="H39" s="1">
        <v>28</v>
      </c>
      <c r="I39" s="15"/>
      <c r="J39" s="1">
        <v>1</v>
      </c>
      <c r="K39" s="1"/>
      <c r="L39" s="1">
        <v>14000</v>
      </c>
      <c r="M39" s="1">
        <v>14000</v>
      </c>
      <c r="N39" s="1"/>
      <c r="O39" s="1"/>
      <c r="P39" s="1"/>
      <c r="Q39" s="1"/>
      <c r="R39" s="5" t="s">
        <v>399</v>
      </c>
      <c r="S39" s="5" t="s">
        <v>400</v>
      </c>
      <c r="T39" s="5" t="s">
        <v>400</v>
      </c>
      <c r="U39" s="5" t="s">
        <v>399</v>
      </c>
      <c r="V39" s="5"/>
      <c r="W39" s="5" t="s">
        <v>399</v>
      </c>
      <c r="X39" s="5"/>
      <c r="Y39" s="5"/>
      <c r="Z39" s="5" t="s">
        <v>399</v>
      </c>
      <c r="AA39" s="5"/>
      <c r="AB39" s="5"/>
      <c r="AC39" s="5" t="s">
        <v>399</v>
      </c>
      <c r="AD39" s="5"/>
      <c r="AE39" s="5"/>
      <c r="AF39" s="5"/>
      <c r="AG39" s="5"/>
      <c r="AH39" s="5"/>
      <c r="AI39" s="5"/>
      <c r="AJ39" s="5"/>
      <c r="AK39" s="5"/>
      <c r="AL39" s="5"/>
      <c r="AM39" s="17"/>
      <c r="AN39" s="19" t="s">
        <v>73</v>
      </c>
      <c r="AO39" s="42" t="s">
        <v>384</v>
      </c>
    </row>
    <row r="40" spans="2:41" ht="18.75" customHeight="1">
      <c r="B40" s="53" t="s">
        <v>43</v>
      </c>
      <c r="C40" s="14" t="s">
        <v>79</v>
      </c>
      <c r="D40" s="4" t="s">
        <v>56</v>
      </c>
      <c r="E40" s="18" t="s">
        <v>385</v>
      </c>
      <c r="F40" s="1">
        <v>865</v>
      </c>
      <c r="G40" s="1">
        <v>32</v>
      </c>
      <c r="H40" s="1">
        <v>32</v>
      </c>
      <c r="I40" s="15"/>
      <c r="J40" s="1">
        <v>1</v>
      </c>
      <c r="K40" s="1"/>
      <c r="L40" s="1">
        <v>14000</v>
      </c>
      <c r="M40" s="1">
        <v>14000</v>
      </c>
      <c r="N40" s="1"/>
      <c r="O40" s="1"/>
      <c r="P40" s="1"/>
      <c r="Q40" s="1"/>
      <c r="R40" s="5" t="s">
        <v>399</v>
      </c>
      <c r="S40" s="5" t="s">
        <v>400</v>
      </c>
      <c r="T40" s="5" t="s">
        <v>400</v>
      </c>
      <c r="U40" s="5" t="s">
        <v>399</v>
      </c>
      <c r="V40" s="5"/>
      <c r="W40" s="5" t="s">
        <v>399</v>
      </c>
      <c r="X40" s="5" t="s">
        <v>399</v>
      </c>
      <c r="Y40" s="5"/>
      <c r="Z40" s="5" t="s">
        <v>399</v>
      </c>
      <c r="AA40" s="5"/>
      <c r="AB40" s="5"/>
      <c r="AC40" s="5" t="s">
        <v>399</v>
      </c>
      <c r="AD40" s="5"/>
      <c r="AE40" s="5"/>
      <c r="AF40" s="5"/>
      <c r="AG40" s="5"/>
      <c r="AH40" s="5"/>
      <c r="AI40" s="5"/>
      <c r="AJ40" s="5"/>
      <c r="AK40" s="5"/>
      <c r="AL40" s="5"/>
      <c r="AM40" s="17"/>
      <c r="AN40" s="19" t="s">
        <v>73</v>
      </c>
      <c r="AO40" s="42" t="s">
        <v>384</v>
      </c>
    </row>
    <row r="41" spans="2:41" ht="18.75" customHeight="1">
      <c r="B41" s="53" t="s">
        <v>42</v>
      </c>
      <c r="C41" s="14" t="s">
        <v>44</v>
      </c>
      <c r="D41" s="4" t="s">
        <v>56</v>
      </c>
      <c r="E41" s="3" t="s">
        <v>402</v>
      </c>
      <c r="F41" s="1">
        <v>1999</v>
      </c>
      <c r="G41" s="1">
        <v>127</v>
      </c>
      <c r="H41" s="1">
        <v>127</v>
      </c>
      <c r="I41" s="15"/>
      <c r="J41" s="1">
        <v>2</v>
      </c>
      <c r="K41" s="1"/>
      <c r="L41" s="1">
        <v>6000</v>
      </c>
      <c r="M41" s="1">
        <v>6000</v>
      </c>
      <c r="N41" s="1"/>
      <c r="O41" s="1"/>
      <c r="P41" s="1"/>
      <c r="Q41" s="1"/>
      <c r="R41" s="5" t="s">
        <v>400</v>
      </c>
      <c r="S41" s="5" t="s">
        <v>399</v>
      </c>
      <c r="T41" s="5" t="s">
        <v>400</v>
      </c>
      <c r="U41" s="5" t="s">
        <v>399</v>
      </c>
      <c r="V41" s="5"/>
      <c r="W41" s="5" t="s">
        <v>399</v>
      </c>
      <c r="X41" s="5"/>
      <c r="Y41" s="5"/>
      <c r="Z41" s="5"/>
      <c r="AA41" s="5" t="s">
        <v>399</v>
      </c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17"/>
      <c r="AN41" s="3" t="s">
        <v>58</v>
      </c>
      <c r="AO41" s="42" t="s">
        <v>59</v>
      </c>
    </row>
    <row r="42" spans="2:41" ht="18.75" customHeight="1">
      <c r="B42" s="53" t="s">
        <v>42</v>
      </c>
      <c r="C42" s="14" t="s">
        <v>44</v>
      </c>
      <c r="D42" s="3" t="s">
        <v>56</v>
      </c>
      <c r="E42" s="3" t="s">
        <v>81</v>
      </c>
      <c r="F42" s="1">
        <v>546</v>
      </c>
      <c r="G42" s="1">
        <v>14</v>
      </c>
      <c r="H42" s="1">
        <v>14</v>
      </c>
      <c r="I42" s="15"/>
      <c r="J42" s="1">
        <v>1</v>
      </c>
      <c r="K42" s="1"/>
      <c r="L42" s="1">
        <v>33800</v>
      </c>
      <c r="M42" s="1">
        <v>16250</v>
      </c>
      <c r="N42" s="1"/>
      <c r="O42" s="1"/>
      <c r="P42" s="1"/>
      <c r="Q42" s="1"/>
      <c r="R42" s="5" t="s">
        <v>399</v>
      </c>
      <c r="S42" s="5" t="s">
        <v>399</v>
      </c>
      <c r="T42" s="5" t="s">
        <v>399</v>
      </c>
      <c r="U42" s="5" t="s">
        <v>399</v>
      </c>
      <c r="V42" s="5"/>
      <c r="W42" s="5" t="s">
        <v>399</v>
      </c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17"/>
      <c r="AN42" s="3" t="s">
        <v>58</v>
      </c>
      <c r="AO42" s="42" t="s">
        <v>59</v>
      </c>
    </row>
    <row r="43" spans="2:41" ht="18.75" customHeight="1">
      <c r="B43" s="53" t="s">
        <v>42</v>
      </c>
      <c r="C43" s="14" t="s">
        <v>44</v>
      </c>
      <c r="D43" s="3" t="s">
        <v>56</v>
      </c>
      <c r="E43" s="3" t="s">
        <v>82</v>
      </c>
      <c r="F43" s="1">
        <v>2215</v>
      </c>
      <c r="G43" s="1">
        <v>40</v>
      </c>
      <c r="H43" s="1">
        <v>40</v>
      </c>
      <c r="I43" s="15"/>
      <c r="J43" s="1">
        <v>1</v>
      </c>
      <c r="K43" s="1"/>
      <c r="L43" s="1">
        <v>39000</v>
      </c>
      <c r="M43" s="1">
        <v>33500</v>
      </c>
      <c r="N43" s="1"/>
      <c r="O43" s="1"/>
      <c r="P43" s="1"/>
      <c r="Q43" s="1"/>
      <c r="R43" s="5" t="s">
        <v>399</v>
      </c>
      <c r="S43" s="5" t="s">
        <v>399</v>
      </c>
      <c r="T43" s="5" t="s">
        <v>399</v>
      </c>
      <c r="U43" s="5" t="s">
        <v>399</v>
      </c>
      <c r="V43" s="5"/>
      <c r="W43" s="5" t="s">
        <v>399</v>
      </c>
      <c r="X43" s="5"/>
      <c r="Y43" s="5"/>
      <c r="Z43" s="5" t="s">
        <v>399</v>
      </c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17"/>
      <c r="AN43" s="3" t="s">
        <v>58</v>
      </c>
      <c r="AO43" s="42" t="s">
        <v>59</v>
      </c>
    </row>
    <row r="44" spans="2:41" ht="18.75" customHeight="1">
      <c r="B44" s="53" t="s">
        <v>42</v>
      </c>
      <c r="C44" s="14" t="s">
        <v>44</v>
      </c>
      <c r="D44" s="3" t="s">
        <v>56</v>
      </c>
      <c r="E44" s="3" t="s">
        <v>83</v>
      </c>
      <c r="F44" s="1">
        <v>903</v>
      </c>
      <c r="G44" s="1">
        <v>21</v>
      </c>
      <c r="H44" s="1">
        <v>21</v>
      </c>
      <c r="I44" s="15"/>
      <c r="J44" s="1">
        <v>1</v>
      </c>
      <c r="K44" s="1"/>
      <c r="L44" s="1">
        <v>32500</v>
      </c>
      <c r="M44" s="1">
        <v>16250</v>
      </c>
      <c r="N44" s="1"/>
      <c r="O44" s="1"/>
      <c r="P44" s="1"/>
      <c r="Q44" s="1"/>
      <c r="R44" s="5" t="s">
        <v>399</v>
      </c>
      <c r="S44" s="5" t="s">
        <v>399</v>
      </c>
      <c r="T44" s="5" t="s">
        <v>399</v>
      </c>
      <c r="U44" s="5" t="s">
        <v>399</v>
      </c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17"/>
      <c r="AN44" s="3" t="s">
        <v>58</v>
      </c>
      <c r="AO44" s="42" t="s">
        <v>59</v>
      </c>
    </row>
    <row r="45" spans="2:41" ht="18.75" customHeight="1">
      <c r="B45" s="53" t="s">
        <v>42</v>
      </c>
      <c r="C45" s="14" t="s">
        <v>44</v>
      </c>
      <c r="D45" s="3" t="s">
        <v>56</v>
      </c>
      <c r="E45" s="3" t="s">
        <v>84</v>
      </c>
      <c r="F45" s="1">
        <v>2466</v>
      </c>
      <c r="G45" s="1">
        <v>130</v>
      </c>
      <c r="H45" s="1">
        <v>130</v>
      </c>
      <c r="I45" s="15"/>
      <c r="J45" s="1">
        <v>1</v>
      </c>
      <c r="K45" s="1"/>
      <c r="L45" s="1">
        <v>120000</v>
      </c>
      <c r="M45" s="1">
        <v>120000</v>
      </c>
      <c r="N45" s="1"/>
      <c r="O45" s="1"/>
      <c r="P45" s="1"/>
      <c r="Q45" s="1"/>
      <c r="R45" s="5" t="s">
        <v>399</v>
      </c>
      <c r="S45" s="5" t="s">
        <v>399</v>
      </c>
      <c r="T45" s="5" t="s">
        <v>399</v>
      </c>
      <c r="U45" s="5" t="s">
        <v>399</v>
      </c>
      <c r="V45" s="5"/>
      <c r="W45" s="5" t="s">
        <v>399</v>
      </c>
      <c r="X45" s="5" t="s">
        <v>399</v>
      </c>
      <c r="Y45" s="5"/>
      <c r="Z45" s="5" t="s">
        <v>399</v>
      </c>
      <c r="AA45" s="5" t="s">
        <v>399</v>
      </c>
      <c r="AB45" s="5"/>
      <c r="AC45" s="5" t="s">
        <v>399</v>
      </c>
      <c r="AD45" s="5"/>
      <c r="AE45" s="5"/>
      <c r="AF45" s="5"/>
      <c r="AG45" s="5"/>
      <c r="AH45" s="5"/>
      <c r="AI45" s="5"/>
      <c r="AJ45" s="5"/>
      <c r="AK45" s="5"/>
      <c r="AL45" s="5"/>
      <c r="AM45" s="17"/>
      <c r="AN45" s="3" t="s">
        <v>58</v>
      </c>
      <c r="AO45" s="42" t="s">
        <v>59</v>
      </c>
    </row>
    <row r="46" spans="2:41" ht="18.75" customHeight="1">
      <c r="B46" s="53" t="s">
        <v>42</v>
      </c>
      <c r="C46" s="14" t="s">
        <v>44</v>
      </c>
      <c r="D46" s="3" t="s">
        <v>56</v>
      </c>
      <c r="E46" s="19" t="s">
        <v>85</v>
      </c>
      <c r="F46" s="1">
        <v>730</v>
      </c>
      <c r="G46" s="1">
        <v>30</v>
      </c>
      <c r="H46" s="1">
        <v>30</v>
      </c>
      <c r="I46" s="15"/>
      <c r="J46" s="1">
        <v>1</v>
      </c>
      <c r="K46" s="1"/>
      <c r="L46" s="1">
        <v>55000</v>
      </c>
      <c r="M46" s="1">
        <v>36000</v>
      </c>
      <c r="N46" s="1"/>
      <c r="O46" s="1"/>
      <c r="P46" s="1"/>
      <c r="Q46" s="1"/>
      <c r="R46" s="5" t="s">
        <v>399</v>
      </c>
      <c r="S46" s="5" t="s">
        <v>399</v>
      </c>
      <c r="T46" s="5" t="s">
        <v>400</v>
      </c>
      <c r="U46" s="5" t="s">
        <v>399</v>
      </c>
      <c r="V46" s="5"/>
      <c r="W46" s="5" t="s">
        <v>399</v>
      </c>
      <c r="X46" s="5" t="s">
        <v>399</v>
      </c>
      <c r="Y46" s="5"/>
      <c r="Z46" s="5" t="s">
        <v>399</v>
      </c>
      <c r="AA46" s="5" t="s">
        <v>399</v>
      </c>
      <c r="AB46" s="5" t="s">
        <v>399</v>
      </c>
      <c r="AC46" s="5" t="s">
        <v>399</v>
      </c>
      <c r="AD46" s="5"/>
      <c r="AE46" s="5"/>
      <c r="AF46" s="5"/>
      <c r="AG46" s="5"/>
      <c r="AH46" s="5"/>
      <c r="AI46" s="5"/>
      <c r="AJ46" s="5"/>
      <c r="AK46" s="5"/>
      <c r="AL46" s="5"/>
      <c r="AM46" s="17"/>
      <c r="AN46" s="19" t="s">
        <v>58</v>
      </c>
      <c r="AO46" s="42" t="s">
        <v>59</v>
      </c>
    </row>
    <row r="47" spans="2:41" ht="18.75" customHeight="1">
      <c r="B47" s="53" t="s">
        <v>42</v>
      </c>
      <c r="C47" s="14" t="s">
        <v>44</v>
      </c>
      <c r="D47" s="3" t="s">
        <v>56</v>
      </c>
      <c r="E47" s="19" t="s">
        <v>86</v>
      </c>
      <c r="F47" s="1">
        <v>915</v>
      </c>
      <c r="G47" s="1">
        <v>33</v>
      </c>
      <c r="H47" s="1">
        <v>33</v>
      </c>
      <c r="I47" s="15"/>
      <c r="J47" s="1">
        <v>1</v>
      </c>
      <c r="K47" s="1"/>
      <c r="L47" s="1">
        <v>36000</v>
      </c>
      <c r="M47" s="1">
        <v>22000</v>
      </c>
      <c r="N47" s="1"/>
      <c r="O47" s="1"/>
      <c r="P47" s="1"/>
      <c r="Q47" s="1"/>
      <c r="R47" s="5" t="s">
        <v>399</v>
      </c>
      <c r="S47" s="5" t="s">
        <v>399</v>
      </c>
      <c r="T47" s="5" t="s">
        <v>400</v>
      </c>
      <c r="U47" s="5" t="s">
        <v>399</v>
      </c>
      <c r="V47" s="5"/>
      <c r="W47" s="5" t="s">
        <v>399</v>
      </c>
      <c r="X47" s="5" t="s">
        <v>399</v>
      </c>
      <c r="Y47" s="5"/>
      <c r="Z47" s="5" t="s">
        <v>399</v>
      </c>
      <c r="AA47" s="5" t="s">
        <v>399</v>
      </c>
      <c r="AB47" s="5" t="s">
        <v>399</v>
      </c>
      <c r="AC47" s="5" t="s">
        <v>399</v>
      </c>
      <c r="AD47" s="5"/>
      <c r="AE47" s="5"/>
      <c r="AF47" s="5"/>
      <c r="AG47" s="5"/>
      <c r="AH47" s="5"/>
      <c r="AI47" s="5"/>
      <c r="AJ47" s="5"/>
      <c r="AK47" s="5"/>
      <c r="AL47" s="5"/>
      <c r="AM47" s="17"/>
      <c r="AN47" s="19" t="s">
        <v>58</v>
      </c>
      <c r="AO47" s="42" t="s">
        <v>59</v>
      </c>
    </row>
    <row r="48" spans="2:41" ht="18.75" customHeight="1">
      <c r="B48" s="53" t="s">
        <v>42</v>
      </c>
      <c r="C48" s="14" t="s">
        <v>44</v>
      </c>
      <c r="D48" s="3" t="s">
        <v>56</v>
      </c>
      <c r="E48" s="19" t="s">
        <v>87</v>
      </c>
      <c r="F48" s="1">
        <v>727</v>
      </c>
      <c r="G48" s="1">
        <v>29</v>
      </c>
      <c r="H48" s="1">
        <v>29</v>
      </c>
      <c r="I48" s="15"/>
      <c r="J48" s="1">
        <v>1</v>
      </c>
      <c r="K48" s="1"/>
      <c r="L48" s="1">
        <v>10000</v>
      </c>
      <c r="M48" s="1">
        <v>10000</v>
      </c>
      <c r="N48" s="1"/>
      <c r="O48" s="1"/>
      <c r="P48" s="1"/>
      <c r="Q48" s="1"/>
      <c r="R48" s="5" t="s">
        <v>399</v>
      </c>
      <c r="S48" s="5" t="s">
        <v>399</v>
      </c>
      <c r="T48" s="5" t="s">
        <v>400</v>
      </c>
      <c r="U48" s="5" t="s">
        <v>399</v>
      </c>
      <c r="V48" s="5"/>
      <c r="W48" s="5"/>
      <c r="X48" s="5"/>
      <c r="Y48" s="5"/>
      <c r="Z48" s="5"/>
      <c r="AA48" s="5"/>
      <c r="AB48" s="5" t="s">
        <v>399</v>
      </c>
      <c r="AC48" s="5" t="s">
        <v>399</v>
      </c>
      <c r="AD48" s="5"/>
      <c r="AE48" s="5"/>
      <c r="AF48" s="5"/>
      <c r="AG48" s="5"/>
      <c r="AH48" s="5"/>
      <c r="AI48" s="5"/>
      <c r="AJ48" s="5"/>
      <c r="AK48" s="5"/>
      <c r="AL48" s="5"/>
      <c r="AM48" s="17"/>
      <c r="AN48" s="19" t="s">
        <v>58</v>
      </c>
      <c r="AO48" s="42" t="s">
        <v>59</v>
      </c>
    </row>
    <row r="49" spans="2:41" ht="18.75" customHeight="1">
      <c r="B49" s="53" t="s">
        <v>42</v>
      </c>
      <c r="C49" s="14" t="s">
        <v>44</v>
      </c>
      <c r="D49" s="3" t="s">
        <v>56</v>
      </c>
      <c r="E49" s="19" t="s">
        <v>88</v>
      </c>
      <c r="F49" s="1">
        <v>2105</v>
      </c>
      <c r="G49" s="1">
        <v>46</v>
      </c>
      <c r="H49" s="1">
        <v>46</v>
      </c>
      <c r="I49" s="15"/>
      <c r="J49" s="1">
        <v>1</v>
      </c>
      <c r="K49" s="1"/>
      <c r="L49" s="1">
        <v>14000</v>
      </c>
      <c r="M49" s="1">
        <v>14000</v>
      </c>
      <c r="N49" s="1"/>
      <c r="O49" s="1"/>
      <c r="P49" s="1"/>
      <c r="Q49" s="1"/>
      <c r="R49" s="5" t="s">
        <v>399</v>
      </c>
      <c r="S49" s="5" t="s">
        <v>400</v>
      </c>
      <c r="T49" s="5" t="s">
        <v>400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17"/>
      <c r="AN49" s="19" t="s">
        <v>73</v>
      </c>
      <c r="AO49" s="42" t="s">
        <v>64</v>
      </c>
    </row>
    <row r="50" spans="2:41" ht="18.75" customHeight="1">
      <c r="B50" s="53" t="s">
        <v>42</v>
      </c>
      <c r="C50" s="14" t="s">
        <v>44</v>
      </c>
      <c r="D50" s="3" t="s">
        <v>56</v>
      </c>
      <c r="E50" s="19" t="s">
        <v>89</v>
      </c>
      <c r="F50" s="1">
        <v>1952</v>
      </c>
      <c r="G50" s="1">
        <v>95</v>
      </c>
      <c r="H50" s="1">
        <v>95</v>
      </c>
      <c r="I50" s="15"/>
      <c r="J50" s="1">
        <v>1</v>
      </c>
      <c r="K50" s="1"/>
      <c r="L50" s="1">
        <v>14000</v>
      </c>
      <c r="M50" s="1">
        <v>14000</v>
      </c>
      <c r="N50" s="1"/>
      <c r="O50" s="1"/>
      <c r="P50" s="1"/>
      <c r="Q50" s="1"/>
      <c r="R50" s="5" t="s">
        <v>399</v>
      </c>
      <c r="S50" s="5" t="s">
        <v>400</v>
      </c>
      <c r="T50" s="5" t="s">
        <v>400</v>
      </c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17"/>
      <c r="AN50" s="19" t="s">
        <v>73</v>
      </c>
      <c r="AO50" s="42" t="s">
        <v>64</v>
      </c>
    </row>
    <row r="51" spans="2:41" ht="18.75" customHeight="1">
      <c r="B51" s="53" t="s">
        <v>42</v>
      </c>
      <c r="C51" s="14" t="s">
        <v>44</v>
      </c>
      <c r="D51" s="3" t="s">
        <v>56</v>
      </c>
      <c r="E51" s="19" t="s">
        <v>90</v>
      </c>
      <c r="F51" s="1">
        <v>1258</v>
      </c>
      <c r="G51" s="1">
        <v>17</v>
      </c>
      <c r="H51" s="1">
        <v>17</v>
      </c>
      <c r="I51" s="15"/>
      <c r="J51" s="1">
        <v>1</v>
      </c>
      <c r="K51" s="1"/>
      <c r="L51" s="1">
        <v>14000</v>
      </c>
      <c r="M51" s="1">
        <v>14000</v>
      </c>
      <c r="N51" s="1"/>
      <c r="O51" s="1"/>
      <c r="P51" s="1"/>
      <c r="Q51" s="1"/>
      <c r="R51" s="5" t="s">
        <v>399</v>
      </c>
      <c r="S51" s="5" t="s">
        <v>400</v>
      </c>
      <c r="T51" s="5" t="s">
        <v>400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17"/>
      <c r="AN51" s="19" t="s">
        <v>73</v>
      </c>
      <c r="AO51" s="42" t="s">
        <v>64</v>
      </c>
    </row>
    <row r="52" spans="2:41" ht="18.75" customHeight="1">
      <c r="B52" s="53" t="s">
        <v>42</v>
      </c>
      <c r="C52" s="14" t="s">
        <v>44</v>
      </c>
      <c r="D52" s="3" t="s">
        <v>56</v>
      </c>
      <c r="E52" s="19" t="s">
        <v>91</v>
      </c>
      <c r="F52" s="1">
        <v>978</v>
      </c>
      <c r="G52" s="1">
        <v>29</v>
      </c>
      <c r="H52" s="1">
        <v>29</v>
      </c>
      <c r="I52" s="15"/>
      <c r="J52" s="1">
        <v>1</v>
      </c>
      <c r="K52" s="1"/>
      <c r="L52" s="1">
        <v>14000</v>
      </c>
      <c r="M52" s="1">
        <v>14000</v>
      </c>
      <c r="N52" s="1"/>
      <c r="O52" s="1"/>
      <c r="P52" s="1"/>
      <c r="Q52" s="1"/>
      <c r="R52" s="5" t="s">
        <v>399</v>
      </c>
      <c r="S52" s="5" t="s">
        <v>400</v>
      </c>
      <c r="T52" s="5" t="s">
        <v>400</v>
      </c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17"/>
      <c r="AN52" s="19" t="s">
        <v>73</v>
      </c>
      <c r="AO52" s="42" t="s">
        <v>64</v>
      </c>
    </row>
    <row r="53" spans="2:41" ht="18.75" customHeight="1">
      <c r="B53" s="53" t="s">
        <v>42</v>
      </c>
      <c r="C53" s="14" t="s">
        <v>44</v>
      </c>
      <c r="D53" s="3" t="s">
        <v>56</v>
      </c>
      <c r="E53" s="19" t="s">
        <v>417</v>
      </c>
      <c r="F53" s="1">
        <v>1109</v>
      </c>
      <c r="G53" s="1">
        <v>81</v>
      </c>
      <c r="H53" s="1">
        <v>81</v>
      </c>
      <c r="I53" s="15"/>
      <c r="J53" s="1">
        <v>1</v>
      </c>
      <c r="K53" s="1"/>
      <c r="L53" s="1">
        <v>14000</v>
      </c>
      <c r="M53" s="1">
        <v>14000</v>
      </c>
      <c r="N53" s="1"/>
      <c r="O53" s="1"/>
      <c r="P53" s="1"/>
      <c r="Q53" s="1"/>
      <c r="R53" s="5" t="s">
        <v>399</v>
      </c>
      <c r="S53" s="5" t="s">
        <v>400</v>
      </c>
      <c r="T53" s="5" t="s">
        <v>400</v>
      </c>
      <c r="U53" s="5" t="s">
        <v>399</v>
      </c>
      <c r="V53" s="5"/>
      <c r="W53" s="5"/>
      <c r="X53" s="5"/>
      <c r="Y53" s="5"/>
      <c r="Z53" s="5"/>
      <c r="AA53" s="5"/>
      <c r="AB53" s="5" t="s">
        <v>399</v>
      </c>
      <c r="AC53" s="5" t="s">
        <v>399</v>
      </c>
      <c r="AD53" s="5"/>
      <c r="AE53" s="5"/>
      <c r="AF53" s="5"/>
      <c r="AG53" s="5"/>
      <c r="AH53" s="5"/>
      <c r="AI53" s="5"/>
      <c r="AJ53" s="5"/>
      <c r="AK53" s="5"/>
      <c r="AL53" s="5"/>
      <c r="AM53" s="17"/>
      <c r="AN53" s="19" t="s">
        <v>73</v>
      </c>
      <c r="AO53" s="42" t="s">
        <v>64</v>
      </c>
    </row>
    <row r="54" spans="2:41" ht="18.75" customHeight="1">
      <c r="B54" s="53" t="s">
        <v>42</v>
      </c>
      <c r="C54" s="14" t="s">
        <v>44</v>
      </c>
      <c r="D54" s="3" t="s">
        <v>56</v>
      </c>
      <c r="E54" s="19" t="s">
        <v>92</v>
      </c>
      <c r="F54" s="1">
        <v>521</v>
      </c>
      <c r="G54" s="1">
        <v>16</v>
      </c>
      <c r="H54" s="1">
        <v>16</v>
      </c>
      <c r="I54" s="15"/>
      <c r="J54" s="1">
        <v>1</v>
      </c>
      <c r="K54" s="1"/>
      <c r="L54" s="1">
        <v>14000</v>
      </c>
      <c r="M54" s="1">
        <v>14000</v>
      </c>
      <c r="N54" s="1"/>
      <c r="O54" s="1"/>
      <c r="P54" s="1"/>
      <c r="Q54" s="1"/>
      <c r="R54" s="5" t="s">
        <v>399</v>
      </c>
      <c r="S54" s="5" t="s">
        <v>400</v>
      </c>
      <c r="T54" s="5" t="s">
        <v>400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17"/>
      <c r="AN54" s="19" t="s">
        <v>73</v>
      </c>
      <c r="AO54" s="42" t="s">
        <v>64</v>
      </c>
    </row>
    <row r="55" spans="2:41" ht="18.75" customHeight="1">
      <c r="B55" s="53" t="s">
        <v>42</v>
      </c>
      <c r="C55" s="14" t="s">
        <v>44</v>
      </c>
      <c r="D55" s="3" t="s">
        <v>56</v>
      </c>
      <c r="E55" s="19" t="s">
        <v>386</v>
      </c>
      <c r="F55" s="1">
        <v>362</v>
      </c>
      <c r="G55" s="1">
        <v>12</v>
      </c>
      <c r="H55" s="1">
        <v>12</v>
      </c>
      <c r="I55" s="15"/>
      <c r="J55" s="1">
        <v>1</v>
      </c>
      <c r="K55" s="1"/>
      <c r="L55" s="1">
        <v>14000</v>
      </c>
      <c r="M55" s="1">
        <v>14000</v>
      </c>
      <c r="N55" s="1"/>
      <c r="O55" s="1"/>
      <c r="P55" s="1"/>
      <c r="Q55" s="1"/>
      <c r="R55" s="5" t="s">
        <v>399</v>
      </c>
      <c r="S55" s="5" t="s">
        <v>400</v>
      </c>
      <c r="T55" s="5" t="s">
        <v>400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17"/>
      <c r="AN55" s="19" t="s">
        <v>73</v>
      </c>
      <c r="AO55" s="42" t="s">
        <v>64</v>
      </c>
    </row>
    <row r="56" spans="2:41" ht="18.75" customHeight="1">
      <c r="B56" s="53" t="s">
        <v>42</v>
      </c>
      <c r="C56" s="14" t="s">
        <v>44</v>
      </c>
      <c r="D56" s="3" t="s">
        <v>56</v>
      </c>
      <c r="E56" s="19" t="s">
        <v>93</v>
      </c>
      <c r="F56" s="1">
        <v>2461</v>
      </c>
      <c r="G56" s="1">
        <v>20</v>
      </c>
      <c r="H56" s="1">
        <v>20</v>
      </c>
      <c r="I56" s="15"/>
      <c r="J56" s="1">
        <v>1</v>
      </c>
      <c r="K56" s="1"/>
      <c r="L56" s="1">
        <v>84000</v>
      </c>
      <c r="M56" s="1">
        <v>84000</v>
      </c>
      <c r="N56" s="1"/>
      <c r="O56" s="1"/>
      <c r="P56" s="1"/>
      <c r="Q56" s="1"/>
      <c r="R56" s="5" t="s">
        <v>399</v>
      </c>
      <c r="S56" s="5" t="s">
        <v>400</v>
      </c>
      <c r="T56" s="5" t="s">
        <v>400</v>
      </c>
      <c r="U56" s="5" t="s">
        <v>399</v>
      </c>
      <c r="V56" s="5"/>
      <c r="W56" s="5" t="s">
        <v>399</v>
      </c>
      <c r="X56" s="5"/>
      <c r="Y56" s="5"/>
      <c r="Z56" s="5"/>
      <c r="AA56" s="5" t="s">
        <v>399</v>
      </c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13" t="str">
        <f>HYPERLINK("#", "https://www.jaceresa.or.jp/agri/aguricconouen/")</f>
        <v>https://www.jaceresa.or.jp/agri/aguricconouen/</v>
      </c>
      <c r="AN56" s="19" t="s">
        <v>408</v>
      </c>
      <c r="AO56" s="42" t="s">
        <v>94</v>
      </c>
    </row>
    <row r="57" spans="2:41" ht="18.75" customHeight="1">
      <c r="B57" s="53" t="s">
        <v>42</v>
      </c>
      <c r="C57" s="14" t="s">
        <v>44</v>
      </c>
      <c r="D57" s="3" t="s">
        <v>95</v>
      </c>
      <c r="E57" s="3" t="s">
        <v>96</v>
      </c>
      <c r="F57" s="1">
        <v>2157</v>
      </c>
      <c r="G57" s="1">
        <v>86</v>
      </c>
      <c r="H57" s="1">
        <v>86</v>
      </c>
      <c r="I57" s="15"/>
      <c r="J57" s="1">
        <v>2</v>
      </c>
      <c r="K57" s="1">
        <v>10</v>
      </c>
      <c r="L57" s="1">
        <v>15000</v>
      </c>
      <c r="M57" s="1">
        <v>15000</v>
      </c>
      <c r="N57" s="1"/>
      <c r="O57" s="1"/>
      <c r="P57" s="1"/>
      <c r="Q57" s="1"/>
      <c r="R57" s="5" t="s">
        <v>400</v>
      </c>
      <c r="S57" s="5" t="s">
        <v>400</v>
      </c>
      <c r="T57" s="5" t="s">
        <v>400</v>
      </c>
      <c r="U57" s="5" t="s">
        <v>399</v>
      </c>
      <c r="V57" s="5"/>
      <c r="W57" s="5"/>
      <c r="X57" s="5"/>
      <c r="Y57" s="5"/>
      <c r="Z57" s="5"/>
      <c r="AA57" s="5"/>
      <c r="AB57" s="5"/>
      <c r="AC57" s="5" t="s">
        <v>399</v>
      </c>
      <c r="AD57" s="5"/>
      <c r="AE57" s="5"/>
      <c r="AF57" s="5"/>
      <c r="AG57" s="5"/>
      <c r="AH57" s="5"/>
      <c r="AI57" s="5"/>
      <c r="AJ57" s="5"/>
      <c r="AK57" s="5"/>
      <c r="AL57" s="5"/>
      <c r="AM57" s="43" t="str">
        <f t="shared" ref="AM57:AM72" si="0">HYPERLINK("#", "https://www.city.sagamihara.kanagawa.jp/kurashi/1026489/shimin_nouen/nouen/index.html")</f>
        <v>https://www.city.sagamihara.kanagawa.jp/kurashi/1026489/shimin_nouen/nouen/index.html</v>
      </c>
      <c r="AN57" s="3" t="s">
        <v>418</v>
      </c>
      <c r="AO57" s="42" t="s">
        <v>98</v>
      </c>
    </row>
    <row r="58" spans="2:41" ht="18.75" customHeight="1">
      <c r="B58" s="53" t="s">
        <v>42</v>
      </c>
      <c r="C58" s="14" t="s">
        <v>44</v>
      </c>
      <c r="D58" s="3" t="s">
        <v>95</v>
      </c>
      <c r="E58" s="3" t="s">
        <v>99</v>
      </c>
      <c r="F58" s="1">
        <v>1110</v>
      </c>
      <c r="G58" s="1">
        <v>41</v>
      </c>
      <c r="H58" s="1">
        <v>41</v>
      </c>
      <c r="I58" s="15"/>
      <c r="J58" s="1">
        <v>2</v>
      </c>
      <c r="K58" s="1">
        <v>10</v>
      </c>
      <c r="L58" s="1">
        <v>15000</v>
      </c>
      <c r="M58" s="1">
        <v>15000</v>
      </c>
      <c r="N58" s="1"/>
      <c r="O58" s="1"/>
      <c r="P58" s="1"/>
      <c r="Q58" s="1"/>
      <c r="R58" s="5" t="s">
        <v>400</v>
      </c>
      <c r="S58" s="5" t="s">
        <v>400</v>
      </c>
      <c r="T58" s="5" t="s">
        <v>400</v>
      </c>
      <c r="U58" s="5" t="s">
        <v>399</v>
      </c>
      <c r="V58" s="5"/>
      <c r="W58" s="5"/>
      <c r="X58" s="5"/>
      <c r="Y58" s="5"/>
      <c r="Z58" s="5"/>
      <c r="AA58" s="5"/>
      <c r="AB58" s="5"/>
      <c r="AC58" s="5" t="s">
        <v>399</v>
      </c>
      <c r="AD58" s="5"/>
      <c r="AE58" s="5"/>
      <c r="AF58" s="5"/>
      <c r="AG58" s="5"/>
      <c r="AH58" s="5"/>
      <c r="AI58" s="5"/>
      <c r="AJ58" s="5"/>
      <c r="AK58" s="5"/>
      <c r="AL58" s="5"/>
      <c r="AM58" s="43" t="str">
        <f t="shared" si="0"/>
        <v>https://www.city.sagamihara.kanagawa.jp/kurashi/1026489/shimin_nouen/nouen/index.html</v>
      </c>
      <c r="AN58" s="3" t="s">
        <v>418</v>
      </c>
      <c r="AO58" s="42" t="s">
        <v>98</v>
      </c>
    </row>
    <row r="59" spans="2:41" ht="18.75" customHeight="1">
      <c r="B59" s="53" t="s">
        <v>42</v>
      </c>
      <c r="C59" s="14" t="s">
        <v>44</v>
      </c>
      <c r="D59" s="3" t="s">
        <v>95</v>
      </c>
      <c r="E59" s="3" t="s">
        <v>100</v>
      </c>
      <c r="F59" s="1">
        <v>721</v>
      </c>
      <c r="G59" s="1">
        <v>26</v>
      </c>
      <c r="H59" s="1">
        <v>26</v>
      </c>
      <c r="I59" s="15"/>
      <c r="J59" s="1">
        <v>2</v>
      </c>
      <c r="K59" s="1">
        <v>10</v>
      </c>
      <c r="L59" s="1">
        <v>15000</v>
      </c>
      <c r="M59" s="1">
        <v>15000</v>
      </c>
      <c r="N59" s="1"/>
      <c r="O59" s="1"/>
      <c r="P59" s="1"/>
      <c r="Q59" s="1"/>
      <c r="R59" s="5" t="s">
        <v>400</v>
      </c>
      <c r="S59" s="5" t="s">
        <v>400</v>
      </c>
      <c r="T59" s="5" t="s">
        <v>400</v>
      </c>
      <c r="U59" s="5" t="s">
        <v>399</v>
      </c>
      <c r="V59" s="5"/>
      <c r="W59" s="5"/>
      <c r="X59" s="5"/>
      <c r="Y59" s="5"/>
      <c r="Z59" s="5"/>
      <c r="AA59" s="5"/>
      <c r="AB59" s="5"/>
      <c r="AC59" s="5" t="s">
        <v>399</v>
      </c>
      <c r="AD59" s="5"/>
      <c r="AE59" s="5"/>
      <c r="AF59" s="5"/>
      <c r="AG59" s="5"/>
      <c r="AH59" s="5"/>
      <c r="AI59" s="5"/>
      <c r="AJ59" s="5"/>
      <c r="AK59" s="5"/>
      <c r="AL59" s="5"/>
      <c r="AM59" s="43" t="str">
        <f t="shared" si="0"/>
        <v>https://www.city.sagamihara.kanagawa.jp/kurashi/1026489/shimin_nouen/nouen/index.html</v>
      </c>
      <c r="AN59" s="3" t="s">
        <v>418</v>
      </c>
      <c r="AO59" s="42" t="s">
        <v>98</v>
      </c>
    </row>
    <row r="60" spans="2:41" ht="18.75" customHeight="1">
      <c r="B60" s="53" t="s">
        <v>42</v>
      </c>
      <c r="C60" s="14" t="s">
        <v>44</v>
      </c>
      <c r="D60" s="3" t="s">
        <v>95</v>
      </c>
      <c r="E60" s="3" t="s">
        <v>101</v>
      </c>
      <c r="F60" s="1">
        <v>2557</v>
      </c>
      <c r="G60" s="1">
        <v>45</v>
      </c>
      <c r="H60" s="1">
        <v>45</v>
      </c>
      <c r="I60" s="15"/>
      <c r="J60" s="1">
        <v>2</v>
      </c>
      <c r="K60" s="1">
        <v>10</v>
      </c>
      <c r="L60" s="1">
        <v>18000</v>
      </c>
      <c r="M60" s="1">
        <v>18000</v>
      </c>
      <c r="N60" s="1"/>
      <c r="O60" s="1"/>
      <c r="P60" s="1"/>
      <c r="Q60" s="1"/>
      <c r="R60" s="5" t="s">
        <v>400</v>
      </c>
      <c r="S60" s="5" t="s">
        <v>400</v>
      </c>
      <c r="T60" s="5" t="s">
        <v>400</v>
      </c>
      <c r="U60" s="5" t="s">
        <v>399</v>
      </c>
      <c r="V60" s="5"/>
      <c r="W60" s="5"/>
      <c r="X60" s="5"/>
      <c r="Y60" s="5"/>
      <c r="Z60" s="5"/>
      <c r="AA60" s="5"/>
      <c r="AB60" s="5"/>
      <c r="AC60" s="5" t="s">
        <v>399</v>
      </c>
      <c r="AD60" s="5"/>
      <c r="AE60" s="5"/>
      <c r="AF60" s="5"/>
      <c r="AG60" s="5"/>
      <c r="AH60" s="5"/>
      <c r="AI60" s="5"/>
      <c r="AJ60" s="5"/>
      <c r="AK60" s="5"/>
      <c r="AL60" s="5"/>
      <c r="AM60" s="43" t="str">
        <f t="shared" si="0"/>
        <v>https://www.city.sagamihara.kanagawa.jp/kurashi/1026489/shimin_nouen/nouen/index.html</v>
      </c>
      <c r="AN60" s="3" t="s">
        <v>418</v>
      </c>
      <c r="AO60" s="42" t="s">
        <v>98</v>
      </c>
    </row>
    <row r="61" spans="2:41" ht="18.75" customHeight="1">
      <c r="B61" s="53" t="s">
        <v>42</v>
      </c>
      <c r="C61" s="14" t="s">
        <v>44</v>
      </c>
      <c r="D61" s="3" t="s">
        <v>95</v>
      </c>
      <c r="E61" s="3" t="s">
        <v>102</v>
      </c>
      <c r="F61" s="1">
        <v>1371</v>
      </c>
      <c r="G61" s="1">
        <v>54</v>
      </c>
      <c r="H61" s="1">
        <v>54</v>
      </c>
      <c r="I61" s="15"/>
      <c r="J61" s="1">
        <v>2</v>
      </c>
      <c r="K61" s="1">
        <v>10</v>
      </c>
      <c r="L61" s="1">
        <v>15000</v>
      </c>
      <c r="M61" s="1">
        <v>15000</v>
      </c>
      <c r="N61" s="1"/>
      <c r="O61" s="1"/>
      <c r="P61" s="1"/>
      <c r="Q61" s="1"/>
      <c r="R61" s="5" t="s">
        <v>400</v>
      </c>
      <c r="S61" s="5" t="s">
        <v>400</v>
      </c>
      <c r="T61" s="5" t="s">
        <v>400</v>
      </c>
      <c r="U61" s="5" t="s">
        <v>399</v>
      </c>
      <c r="V61" s="5"/>
      <c r="W61" s="5"/>
      <c r="X61" s="5"/>
      <c r="Y61" s="5"/>
      <c r="Z61" s="5"/>
      <c r="AA61" s="5"/>
      <c r="AB61" s="5"/>
      <c r="AC61" s="5" t="s">
        <v>399</v>
      </c>
      <c r="AD61" s="5"/>
      <c r="AE61" s="5"/>
      <c r="AF61" s="5"/>
      <c r="AG61" s="5"/>
      <c r="AH61" s="5"/>
      <c r="AI61" s="5"/>
      <c r="AJ61" s="5"/>
      <c r="AK61" s="5"/>
      <c r="AL61" s="5"/>
      <c r="AM61" s="43" t="str">
        <f t="shared" si="0"/>
        <v>https://www.city.sagamihara.kanagawa.jp/kurashi/1026489/shimin_nouen/nouen/index.html</v>
      </c>
      <c r="AN61" s="3" t="s">
        <v>418</v>
      </c>
      <c r="AO61" s="42" t="s">
        <v>98</v>
      </c>
    </row>
    <row r="62" spans="2:41" ht="18.75" customHeight="1">
      <c r="B62" s="53" t="s">
        <v>42</v>
      </c>
      <c r="C62" s="14" t="s">
        <v>44</v>
      </c>
      <c r="D62" s="3" t="s">
        <v>95</v>
      </c>
      <c r="E62" s="3" t="s">
        <v>103</v>
      </c>
      <c r="F62" s="1">
        <v>784</v>
      </c>
      <c r="G62" s="1">
        <v>16</v>
      </c>
      <c r="H62" s="1">
        <v>16</v>
      </c>
      <c r="I62" s="15"/>
      <c r="J62" s="1">
        <v>2</v>
      </c>
      <c r="K62" s="1">
        <v>10</v>
      </c>
      <c r="L62" s="1">
        <v>15000</v>
      </c>
      <c r="M62" s="1">
        <v>15000</v>
      </c>
      <c r="N62" s="1"/>
      <c r="O62" s="1"/>
      <c r="P62" s="1"/>
      <c r="Q62" s="1"/>
      <c r="R62" s="5" t="s">
        <v>400</v>
      </c>
      <c r="S62" s="5" t="s">
        <v>400</v>
      </c>
      <c r="T62" s="5" t="s">
        <v>400</v>
      </c>
      <c r="U62" s="5"/>
      <c r="V62" s="5"/>
      <c r="W62" s="5"/>
      <c r="X62" s="5"/>
      <c r="Y62" s="5"/>
      <c r="Z62" s="5"/>
      <c r="AA62" s="5"/>
      <c r="AB62" s="5"/>
      <c r="AC62" s="5" t="s">
        <v>399</v>
      </c>
      <c r="AD62" s="5"/>
      <c r="AE62" s="5"/>
      <c r="AF62" s="5"/>
      <c r="AG62" s="5"/>
      <c r="AH62" s="5"/>
      <c r="AI62" s="5"/>
      <c r="AJ62" s="5"/>
      <c r="AK62" s="5"/>
      <c r="AL62" s="5"/>
      <c r="AM62" s="43" t="str">
        <f t="shared" si="0"/>
        <v>https://www.city.sagamihara.kanagawa.jp/kurashi/1026489/shimin_nouen/nouen/index.html</v>
      </c>
      <c r="AN62" s="3" t="s">
        <v>418</v>
      </c>
      <c r="AO62" s="42" t="s">
        <v>98</v>
      </c>
    </row>
    <row r="63" spans="2:41" ht="18.75" customHeight="1">
      <c r="B63" s="53" t="s">
        <v>42</v>
      </c>
      <c r="C63" s="14" t="s">
        <v>44</v>
      </c>
      <c r="D63" s="3" t="s">
        <v>95</v>
      </c>
      <c r="E63" s="3" t="s">
        <v>104</v>
      </c>
      <c r="F63" s="1">
        <v>819</v>
      </c>
      <c r="G63" s="1">
        <v>21</v>
      </c>
      <c r="H63" s="1">
        <v>21</v>
      </c>
      <c r="I63" s="15"/>
      <c r="J63" s="1">
        <v>2</v>
      </c>
      <c r="K63" s="1">
        <v>10</v>
      </c>
      <c r="L63" s="1">
        <v>15000</v>
      </c>
      <c r="M63" s="1">
        <v>15000</v>
      </c>
      <c r="N63" s="1"/>
      <c r="O63" s="1"/>
      <c r="P63" s="1"/>
      <c r="Q63" s="1"/>
      <c r="R63" s="5" t="s">
        <v>400</v>
      </c>
      <c r="S63" s="5" t="s">
        <v>400</v>
      </c>
      <c r="T63" s="5" t="s">
        <v>400</v>
      </c>
      <c r="U63" s="5"/>
      <c r="V63" s="5"/>
      <c r="W63" s="5"/>
      <c r="X63" s="5"/>
      <c r="Y63" s="5"/>
      <c r="Z63" s="5"/>
      <c r="AA63" s="5"/>
      <c r="AB63" s="5"/>
      <c r="AC63" s="5" t="s">
        <v>399</v>
      </c>
      <c r="AD63" s="5"/>
      <c r="AE63" s="5"/>
      <c r="AF63" s="5"/>
      <c r="AG63" s="5"/>
      <c r="AH63" s="5"/>
      <c r="AI63" s="5"/>
      <c r="AJ63" s="5"/>
      <c r="AK63" s="5"/>
      <c r="AL63" s="5"/>
      <c r="AM63" s="43" t="str">
        <f t="shared" si="0"/>
        <v>https://www.city.sagamihara.kanagawa.jp/kurashi/1026489/shimin_nouen/nouen/index.html</v>
      </c>
      <c r="AN63" s="3" t="s">
        <v>418</v>
      </c>
      <c r="AO63" s="42" t="s">
        <v>98</v>
      </c>
    </row>
    <row r="64" spans="2:41" ht="18.75" customHeight="1">
      <c r="B64" s="53" t="s">
        <v>42</v>
      </c>
      <c r="C64" s="14" t="s">
        <v>44</v>
      </c>
      <c r="D64" s="3" t="s">
        <v>95</v>
      </c>
      <c r="E64" s="3" t="s">
        <v>105</v>
      </c>
      <c r="F64" s="1">
        <v>570</v>
      </c>
      <c r="G64" s="1">
        <v>13</v>
      </c>
      <c r="H64" s="1">
        <v>13</v>
      </c>
      <c r="I64" s="15"/>
      <c r="J64" s="1">
        <v>2</v>
      </c>
      <c r="K64" s="1">
        <v>10</v>
      </c>
      <c r="L64" s="1">
        <v>15000</v>
      </c>
      <c r="M64" s="1">
        <v>15000</v>
      </c>
      <c r="N64" s="1"/>
      <c r="O64" s="1"/>
      <c r="P64" s="1"/>
      <c r="Q64" s="1"/>
      <c r="R64" s="5" t="s">
        <v>400</v>
      </c>
      <c r="S64" s="5" t="s">
        <v>400</v>
      </c>
      <c r="T64" s="5" t="s">
        <v>400</v>
      </c>
      <c r="U64" s="5"/>
      <c r="V64" s="5"/>
      <c r="W64" s="5"/>
      <c r="X64" s="5"/>
      <c r="Y64" s="5"/>
      <c r="Z64" s="5"/>
      <c r="AA64" s="5"/>
      <c r="AB64" s="5"/>
      <c r="AC64" s="5" t="s">
        <v>399</v>
      </c>
      <c r="AD64" s="5"/>
      <c r="AE64" s="5"/>
      <c r="AF64" s="5"/>
      <c r="AG64" s="5"/>
      <c r="AH64" s="5"/>
      <c r="AI64" s="5"/>
      <c r="AJ64" s="5"/>
      <c r="AK64" s="5"/>
      <c r="AL64" s="5"/>
      <c r="AM64" s="43" t="str">
        <f t="shared" si="0"/>
        <v>https://www.city.sagamihara.kanagawa.jp/kurashi/1026489/shimin_nouen/nouen/index.html</v>
      </c>
      <c r="AN64" s="3" t="s">
        <v>418</v>
      </c>
      <c r="AO64" s="42" t="s">
        <v>98</v>
      </c>
    </row>
    <row r="65" spans="2:41" ht="18.75" customHeight="1">
      <c r="B65" s="53" t="s">
        <v>42</v>
      </c>
      <c r="C65" s="14" t="s">
        <v>44</v>
      </c>
      <c r="D65" s="3" t="s">
        <v>95</v>
      </c>
      <c r="E65" s="3" t="s">
        <v>387</v>
      </c>
      <c r="F65" s="1">
        <v>828</v>
      </c>
      <c r="G65" s="1">
        <v>22</v>
      </c>
      <c r="H65" s="1">
        <v>22</v>
      </c>
      <c r="I65" s="15"/>
      <c r="J65" s="1">
        <v>2</v>
      </c>
      <c r="K65" s="1">
        <v>10</v>
      </c>
      <c r="L65" s="1">
        <v>15000</v>
      </c>
      <c r="M65" s="1">
        <v>15000</v>
      </c>
      <c r="N65" s="1"/>
      <c r="O65" s="1"/>
      <c r="P65" s="1"/>
      <c r="Q65" s="1"/>
      <c r="R65" s="5" t="s">
        <v>400</v>
      </c>
      <c r="S65" s="5" t="s">
        <v>400</v>
      </c>
      <c r="T65" s="5" t="s">
        <v>400</v>
      </c>
      <c r="U65" s="5"/>
      <c r="V65" s="5"/>
      <c r="W65" s="5"/>
      <c r="X65" s="5"/>
      <c r="Y65" s="5"/>
      <c r="Z65" s="5"/>
      <c r="AA65" s="5"/>
      <c r="AB65" s="5"/>
      <c r="AC65" s="5" t="s">
        <v>399</v>
      </c>
      <c r="AD65" s="5"/>
      <c r="AE65" s="5"/>
      <c r="AF65" s="5"/>
      <c r="AG65" s="5"/>
      <c r="AH65" s="5"/>
      <c r="AI65" s="5"/>
      <c r="AJ65" s="5"/>
      <c r="AK65" s="5"/>
      <c r="AL65" s="5"/>
      <c r="AM65" s="43" t="str">
        <f t="shared" si="0"/>
        <v>https://www.city.sagamihara.kanagawa.jp/kurashi/1026489/shimin_nouen/nouen/index.html</v>
      </c>
      <c r="AN65" s="3" t="s">
        <v>418</v>
      </c>
      <c r="AO65" s="42" t="s">
        <v>98</v>
      </c>
    </row>
    <row r="66" spans="2:41" ht="18.75" customHeight="1">
      <c r="B66" s="53" t="s">
        <v>42</v>
      </c>
      <c r="C66" s="14" t="s">
        <v>44</v>
      </c>
      <c r="D66" s="3" t="s">
        <v>95</v>
      </c>
      <c r="E66" s="3" t="s">
        <v>106</v>
      </c>
      <c r="F66" s="1">
        <v>1926</v>
      </c>
      <c r="G66" s="1">
        <v>33</v>
      </c>
      <c r="H66" s="1">
        <v>33</v>
      </c>
      <c r="I66" s="15"/>
      <c r="J66" s="1">
        <v>2</v>
      </c>
      <c r="K66" s="1">
        <v>10</v>
      </c>
      <c r="L66" s="1">
        <v>15000</v>
      </c>
      <c r="M66" s="1">
        <v>15000</v>
      </c>
      <c r="N66" s="1"/>
      <c r="O66" s="1"/>
      <c r="P66" s="1"/>
      <c r="Q66" s="1"/>
      <c r="R66" s="5" t="s">
        <v>400</v>
      </c>
      <c r="S66" s="5" t="s">
        <v>400</v>
      </c>
      <c r="T66" s="5" t="s">
        <v>400</v>
      </c>
      <c r="U66" s="5"/>
      <c r="V66" s="5"/>
      <c r="W66" s="5"/>
      <c r="X66" s="5"/>
      <c r="Y66" s="5"/>
      <c r="Z66" s="5"/>
      <c r="AA66" s="5"/>
      <c r="AB66" s="5"/>
      <c r="AC66" s="5" t="s">
        <v>399</v>
      </c>
      <c r="AD66" s="5"/>
      <c r="AE66" s="5"/>
      <c r="AF66" s="5"/>
      <c r="AG66" s="5"/>
      <c r="AH66" s="5"/>
      <c r="AI66" s="5"/>
      <c r="AJ66" s="5"/>
      <c r="AK66" s="5"/>
      <c r="AL66" s="5"/>
      <c r="AM66" s="43" t="str">
        <f t="shared" si="0"/>
        <v>https://www.city.sagamihara.kanagawa.jp/kurashi/1026489/shimin_nouen/nouen/index.html</v>
      </c>
      <c r="AN66" s="3" t="s">
        <v>418</v>
      </c>
      <c r="AO66" s="42" t="s">
        <v>98</v>
      </c>
    </row>
    <row r="67" spans="2:41" ht="18.75" customHeight="1">
      <c r="B67" s="53" t="s">
        <v>42</v>
      </c>
      <c r="C67" s="14" t="s">
        <v>44</v>
      </c>
      <c r="D67" s="3" t="s">
        <v>95</v>
      </c>
      <c r="E67" s="3" t="s">
        <v>107</v>
      </c>
      <c r="F67" s="1">
        <v>1180</v>
      </c>
      <c r="G67" s="1">
        <v>9</v>
      </c>
      <c r="H67" s="1">
        <v>9</v>
      </c>
      <c r="I67" s="15"/>
      <c r="J67" s="1">
        <v>2</v>
      </c>
      <c r="K67" s="1">
        <v>10</v>
      </c>
      <c r="L67" s="1">
        <v>18000</v>
      </c>
      <c r="M67" s="1">
        <v>18000</v>
      </c>
      <c r="N67" s="1"/>
      <c r="O67" s="1"/>
      <c r="P67" s="1"/>
      <c r="Q67" s="1"/>
      <c r="R67" s="5" t="s">
        <v>400</v>
      </c>
      <c r="S67" s="5" t="s">
        <v>400</v>
      </c>
      <c r="T67" s="5" t="s">
        <v>400</v>
      </c>
      <c r="U67" s="5"/>
      <c r="V67" s="5"/>
      <c r="W67" s="5"/>
      <c r="X67" s="5"/>
      <c r="Y67" s="5"/>
      <c r="Z67" s="5"/>
      <c r="AA67" s="5"/>
      <c r="AB67" s="5"/>
      <c r="AC67" s="5" t="s">
        <v>399</v>
      </c>
      <c r="AD67" s="5"/>
      <c r="AE67" s="5"/>
      <c r="AF67" s="5"/>
      <c r="AG67" s="5"/>
      <c r="AH67" s="5"/>
      <c r="AI67" s="5"/>
      <c r="AJ67" s="5"/>
      <c r="AK67" s="5"/>
      <c r="AL67" s="5"/>
      <c r="AM67" s="43" t="str">
        <f t="shared" si="0"/>
        <v>https://www.city.sagamihara.kanagawa.jp/kurashi/1026489/shimin_nouen/nouen/index.html</v>
      </c>
      <c r="AN67" s="3" t="s">
        <v>418</v>
      </c>
      <c r="AO67" s="42" t="s">
        <v>98</v>
      </c>
    </row>
    <row r="68" spans="2:41" ht="18.75" customHeight="1">
      <c r="B68" s="53" t="s">
        <v>42</v>
      </c>
      <c r="C68" s="14" t="s">
        <v>44</v>
      </c>
      <c r="D68" s="3" t="s">
        <v>95</v>
      </c>
      <c r="E68" s="3" t="s">
        <v>388</v>
      </c>
      <c r="F68" s="1">
        <v>1040</v>
      </c>
      <c r="G68" s="1">
        <v>24</v>
      </c>
      <c r="H68" s="1">
        <v>24</v>
      </c>
      <c r="I68" s="15"/>
      <c r="J68" s="1">
        <v>2</v>
      </c>
      <c r="K68" s="1">
        <v>10</v>
      </c>
      <c r="L68" s="1">
        <v>15000</v>
      </c>
      <c r="M68" s="1">
        <v>15000</v>
      </c>
      <c r="N68" s="1"/>
      <c r="O68" s="1"/>
      <c r="P68" s="1"/>
      <c r="Q68" s="1"/>
      <c r="R68" s="5" t="s">
        <v>400</v>
      </c>
      <c r="S68" s="5" t="s">
        <v>400</v>
      </c>
      <c r="T68" s="5" t="s">
        <v>400</v>
      </c>
      <c r="U68" s="5"/>
      <c r="V68" s="5"/>
      <c r="W68" s="5"/>
      <c r="X68" s="5"/>
      <c r="Y68" s="5"/>
      <c r="Z68" s="5"/>
      <c r="AA68" s="5"/>
      <c r="AB68" s="5"/>
      <c r="AC68" s="5" t="s">
        <v>399</v>
      </c>
      <c r="AD68" s="5"/>
      <c r="AE68" s="5"/>
      <c r="AF68" s="5"/>
      <c r="AG68" s="5"/>
      <c r="AH68" s="5"/>
      <c r="AI68" s="5"/>
      <c r="AJ68" s="5"/>
      <c r="AK68" s="5"/>
      <c r="AL68" s="5"/>
      <c r="AM68" s="43" t="str">
        <f t="shared" si="0"/>
        <v>https://www.city.sagamihara.kanagawa.jp/kurashi/1026489/shimin_nouen/nouen/index.html</v>
      </c>
      <c r="AN68" s="3" t="s">
        <v>418</v>
      </c>
      <c r="AO68" s="42" t="s">
        <v>98</v>
      </c>
    </row>
    <row r="69" spans="2:41" ht="18.75" customHeight="1">
      <c r="B69" s="53" t="s">
        <v>42</v>
      </c>
      <c r="C69" s="14" t="s">
        <v>44</v>
      </c>
      <c r="D69" s="3" t="s">
        <v>95</v>
      </c>
      <c r="E69" s="3" t="s">
        <v>108</v>
      </c>
      <c r="F69" s="1">
        <v>744</v>
      </c>
      <c r="G69" s="1">
        <v>28</v>
      </c>
      <c r="H69" s="1">
        <v>28</v>
      </c>
      <c r="I69" s="15"/>
      <c r="J69" s="1">
        <v>2</v>
      </c>
      <c r="K69" s="1">
        <v>10</v>
      </c>
      <c r="L69" s="1">
        <v>15000</v>
      </c>
      <c r="M69" s="1">
        <v>15000</v>
      </c>
      <c r="N69" s="1"/>
      <c r="O69" s="1"/>
      <c r="P69" s="1"/>
      <c r="Q69" s="1"/>
      <c r="R69" s="5" t="s">
        <v>400</v>
      </c>
      <c r="S69" s="5" t="s">
        <v>400</v>
      </c>
      <c r="T69" s="5" t="s">
        <v>400</v>
      </c>
      <c r="U69" s="5" t="s">
        <v>399</v>
      </c>
      <c r="V69" s="5"/>
      <c r="W69" s="5"/>
      <c r="X69" s="5"/>
      <c r="Y69" s="5"/>
      <c r="Z69" s="5"/>
      <c r="AA69" s="5"/>
      <c r="AB69" s="5"/>
      <c r="AC69" s="5" t="s">
        <v>399</v>
      </c>
      <c r="AD69" s="5"/>
      <c r="AE69" s="5"/>
      <c r="AF69" s="5"/>
      <c r="AG69" s="5"/>
      <c r="AH69" s="5"/>
      <c r="AI69" s="5"/>
      <c r="AJ69" s="5"/>
      <c r="AK69" s="5"/>
      <c r="AL69" s="5"/>
      <c r="AM69" s="43" t="str">
        <f t="shared" si="0"/>
        <v>https://www.city.sagamihara.kanagawa.jp/kurashi/1026489/shimin_nouen/nouen/index.html</v>
      </c>
      <c r="AN69" s="3" t="s">
        <v>418</v>
      </c>
      <c r="AO69" s="42" t="s">
        <v>98</v>
      </c>
    </row>
    <row r="70" spans="2:41" ht="18.75" customHeight="1">
      <c r="B70" s="53" t="s">
        <v>42</v>
      </c>
      <c r="C70" s="14" t="s">
        <v>44</v>
      </c>
      <c r="D70" s="3" t="s">
        <v>95</v>
      </c>
      <c r="E70" s="3" t="s">
        <v>109</v>
      </c>
      <c r="F70" s="1">
        <v>1000</v>
      </c>
      <c r="G70" s="1">
        <v>42</v>
      </c>
      <c r="H70" s="1">
        <v>42</v>
      </c>
      <c r="I70" s="15"/>
      <c r="J70" s="1">
        <v>2</v>
      </c>
      <c r="K70" s="1">
        <v>10</v>
      </c>
      <c r="L70" s="1">
        <v>15000</v>
      </c>
      <c r="M70" s="1">
        <v>15000</v>
      </c>
      <c r="N70" s="1"/>
      <c r="O70" s="1"/>
      <c r="P70" s="1"/>
      <c r="Q70" s="1"/>
      <c r="R70" s="5" t="s">
        <v>400</v>
      </c>
      <c r="S70" s="5" t="s">
        <v>400</v>
      </c>
      <c r="T70" s="5" t="s">
        <v>400</v>
      </c>
      <c r="U70" s="5" t="s">
        <v>399</v>
      </c>
      <c r="V70" s="5"/>
      <c r="W70" s="5"/>
      <c r="X70" s="5"/>
      <c r="Y70" s="5"/>
      <c r="Z70" s="5"/>
      <c r="AA70" s="5"/>
      <c r="AB70" s="5"/>
      <c r="AC70" s="5" t="s">
        <v>399</v>
      </c>
      <c r="AD70" s="5"/>
      <c r="AE70" s="5"/>
      <c r="AF70" s="5"/>
      <c r="AG70" s="5"/>
      <c r="AH70" s="5"/>
      <c r="AI70" s="5"/>
      <c r="AJ70" s="5"/>
      <c r="AK70" s="5"/>
      <c r="AL70" s="5"/>
      <c r="AM70" s="43" t="str">
        <f t="shared" si="0"/>
        <v>https://www.city.sagamihara.kanagawa.jp/kurashi/1026489/shimin_nouen/nouen/index.html</v>
      </c>
      <c r="AN70" s="3" t="s">
        <v>418</v>
      </c>
      <c r="AO70" s="42" t="s">
        <v>98</v>
      </c>
    </row>
    <row r="71" spans="2:41" ht="18.75" customHeight="1">
      <c r="B71" s="53" t="s">
        <v>42</v>
      </c>
      <c r="C71" s="14" t="s">
        <v>44</v>
      </c>
      <c r="D71" s="3" t="s">
        <v>95</v>
      </c>
      <c r="E71" s="3" t="s">
        <v>110</v>
      </c>
      <c r="F71" s="1">
        <v>601</v>
      </c>
      <c r="G71" s="1">
        <v>19</v>
      </c>
      <c r="H71" s="1">
        <v>19</v>
      </c>
      <c r="I71" s="15"/>
      <c r="J71" s="1">
        <v>2</v>
      </c>
      <c r="K71" s="1">
        <v>10</v>
      </c>
      <c r="L71" s="1">
        <v>15000</v>
      </c>
      <c r="M71" s="1">
        <v>15000</v>
      </c>
      <c r="N71" s="1"/>
      <c r="O71" s="1"/>
      <c r="P71" s="1"/>
      <c r="Q71" s="1"/>
      <c r="R71" s="5" t="s">
        <v>400</v>
      </c>
      <c r="S71" s="5" t="s">
        <v>400</v>
      </c>
      <c r="T71" s="5" t="s">
        <v>400</v>
      </c>
      <c r="U71" s="5" t="s">
        <v>399</v>
      </c>
      <c r="V71" s="5"/>
      <c r="W71" s="5"/>
      <c r="X71" s="5"/>
      <c r="Y71" s="5"/>
      <c r="Z71" s="5"/>
      <c r="AA71" s="5"/>
      <c r="AB71" s="5"/>
      <c r="AC71" s="5" t="s">
        <v>399</v>
      </c>
      <c r="AD71" s="5"/>
      <c r="AE71" s="5"/>
      <c r="AF71" s="5"/>
      <c r="AG71" s="5"/>
      <c r="AH71" s="5"/>
      <c r="AI71" s="5"/>
      <c r="AJ71" s="5"/>
      <c r="AK71" s="5"/>
      <c r="AL71" s="5"/>
      <c r="AM71" s="43" t="str">
        <f t="shared" si="0"/>
        <v>https://www.city.sagamihara.kanagawa.jp/kurashi/1026489/shimin_nouen/nouen/index.html</v>
      </c>
      <c r="AN71" s="3" t="s">
        <v>418</v>
      </c>
      <c r="AO71" s="42" t="s">
        <v>98</v>
      </c>
    </row>
    <row r="72" spans="2:41" ht="18.75" customHeight="1">
      <c r="B72" s="53" t="s">
        <v>42</v>
      </c>
      <c r="C72" s="14" t="s">
        <v>44</v>
      </c>
      <c r="D72" s="3" t="s">
        <v>95</v>
      </c>
      <c r="E72" s="3" t="s">
        <v>111</v>
      </c>
      <c r="F72" s="1">
        <v>1100</v>
      </c>
      <c r="G72" s="1">
        <v>39</v>
      </c>
      <c r="H72" s="1">
        <v>39</v>
      </c>
      <c r="I72" s="15"/>
      <c r="J72" s="1">
        <v>2</v>
      </c>
      <c r="K72" s="1">
        <v>10</v>
      </c>
      <c r="L72" s="1">
        <v>15000</v>
      </c>
      <c r="M72" s="1">
        <v>15000</v>
      </c>
      <c r="N72" s="1"/>
      <c r="O72" s="1"/>
      <c r="P72" s="1"/>
      <c r="Q72" s="1"/>
      <c r="R72" s="5" t="s">
        <v>400</v>
      </c>
      <c r="S72" s="5" t="s">
        <v>400</v>
      </c>
      <c r="T72" s="5" t="s">
        <v>400</v>
      </c>
      <c r="U72" s="5" t="s">
        <v>399</v>
      </c>
      <c r="V72" s="5"/>
      <c r="W72" s="5"/>
      <c r="X72" s="5"/>
      <c r="Y72" s="5"/>
      <c r="Z72" s="5"/>
      <c r="AA72" s="5"/>
      <c r="AB72" s="5"/>
      <c r="AC72" s="5" t="s">
        <v>399</v>
      </c>
      <c r="AD72" s="5"/>
      <c r="AE72" s="5"/>
      <c r="AF72" s="5"/>
      <c r="AG72" s="5"/>
      <c r="AH72" s="5"/>
      <c r="AI72" s="5"/>
      <c r="AJ72" s="5"/>
      <c r="AK72" s="5"/>
      <c r="AL72" s="5"/>
      <c r="AM72" s="43" t="str">
        <f t="shared" si="0"/>
        <v>https://www.city.sagamihara.kanagawa.jp/kurashi/1026489/shimin_nouen/nouen/index.html</v>
      </c>
      <c r="AN72" s="3" t="s">
        <v>418</v>
      </c>
      <c r="AO72" s="42" t="s">
        <v>98</v>
      </c>
    </row>
    <row r="73" spans="2:41" ht="18.75" customHeight="1">
      <c r="B73" s="53" t="s">
        <v>42</v>
      </c>
      <c r="C73" s="14" t="s">
        <v>44</v>
      </c>
      <c r="D73" s="3" t="s">
        <v>95</v>
      </c>
      <c r="E73" s="3" t="s">
        <v>389</v>
      </c>
      <c r="F73" s="1">
        <v>10714</v>
      </c>
      <c r="G73" s="1">
        <v>186</v>
      </c>
      <c r="H73" s="1">
        <v>186</v>
      </c>
      <c r="I73" s="15"/>
      <c r="J73" s="1">
        <v>1</v>
      </c>
      <c r="K73" s="1"/>
      <c r="L73" s="1">
        <v>24750</v>
      </c>
      <c r="M73" s="1">
        <v>16500</v>
      </c>
      <c r="N73" s="1"/>
      <c r="O73" s="1"/>
      <c r="P73" s="1"/>
      <c r="Q73" s="1"/>
      <c r="R73" s="5" t="s">
        <v>399</v>
      </c>
      <c r="S73" s="5" t="s">
        <v>400</v>
      </c>
      <c r="T73" s="5" t="s">
        <v>400</v>
      </c>
      <c r="U73" s="5" t="s">
        <v>399</v>
      </c>
      <c r="V73" s="5"/>
      <c r="W73" s="5" t="s">
        <v>399</v>
      </c>
      <c r="X73" s="5" t="s">
        <v>399</v>
      </c>
      <c r="Y73" s="5"/>
      <c r="Z73" s="5" t="s">
        <v>399</v>
      </c>
      <c r="AA73" s="5" t="s">
        <v>399</v>
      </c>
      <c r="AB73" s="5" t="s">
        <v>399</v>
      </c>
      <c r="AC73" s="5"/>
      <c r="AD73" s="5" t="s">
        <v>399</v>
      </c>
      <c r="AE73" s="5"/>
      <c r="AF73" s="5"/>
      <c r="AG73" s="5"/>
      <c r="AH73" s="5"/>
      <c r="AI73" s="5"/>
      <c r="AJ73" s="5"/>
      <c r="AK73" s="5"/>
      <c r="AL73" s="5"/>
      <c r="AM73" s="17"/>
      <c r="AN73" s="3" t="s">
        <v>112</v>
      </c>
      <c r="AO73" s="42" t="s">
        <v>113</v>
      </c>
    </row>
    <row r="74" spans="2:41" ht="18.75" customHeight="1">
      <c r="B74" s="53" t="s">
        <v>42</v>
      </c>
      <c r="C74" s="14" t="s">
        <v>44</v>
      </c>
      <c r="D74" s="3" t="s">
        <v>95</v>
      </c>
      <c r="E74" s="3" t="s">
        <v>114</v>
      </c>
      <c r="F74" s="1">
        <v>1853</v>
      </c>
      <c r="G74" s="1">
        <v>26</v>
      </c>
      <c r="H74" s="1">
        <v>26</v>
      </c>
      <c r="I74" s="15"/>
      <c r="J74" s="1">
        <v>4</v>
      </c>
      <c r="K74" s="1">
        <v>10</v>
      </c>
      <c r="L74" s="1">
        <v>10000</v>
      </c>
      <c r="M74" s="1">
        <v>10000</v>
      </c>
      <c r="N74" s="1"/>
      <c r="O74" s="1"/>
      <c r="P74" s="1"/>
      <c r="Q74" s="1"/>
      <c r="R74" s="5" t="s">
        <v>400</v>
      </c>
      <c r="S74" s="5" t="s">
        <v>400</v>
      </c>
      <c r="T74" s="5" t="s">
        <v>399</v>
      </c>
      <c r="U74" s="5" t="s">
        <v>399</v>
      </c>
      <c r="V74" s="5"/>
      <c r="W74" s="5"/>
      <c r="X74" s="5"/>
      <c r="Y74" s="5"/>
      <c r="Z74" s="5"/>
      <c r="AA74" s="5" t="s">
        <v>399</v>
      </c>
      <c r="AB74" s="5" t="s">
        <v>399</v>
      </c>
      <c r="AC74" s="5" t="s">
        <v>399</v>
      </c>
      <c r="AD74" s="5"/>
      <c r="AE74" s="5"/>
      <c r="AF74" s="5"/>
      <c r="AG74" s="5"/>
      <c r="AH74" s="5"/>
      <c r="AI74" s="5"/>
      <c r="AJ74" s="5"/>
      <c r="AK74" s="5"/>
      <c r="AL74" s="5"/>
      <c r="AM74" s="43" t="str">
        <f t="shared" ref="AM74:AM92" si="1">HYPERLINK("#", "https://www.city.sagamihara.kanagawa.jp/kurashi/1026489/shimin_nouen/nouen/index.html")</f>
        <v>https://www.city.sagamihara.kanagawa.jp/kurashi/1026489/shimin_nouen/nouen/index.html</v>
      </c>
      <c r="AN74" s="3" t="s">
        <v>418</v>
      </c>
      <c r="AO74" s="42" t="s">
        <v>98</v>
      </c>
    </row>
    <row r="75" spans="2:41" ht="18.75" customHeight="1">
      <c r="B75" s="53" t="s">
        <v>42</v>
      </c>
      <c r="C75" s="14" t="s">
        <v>44</v>
      </c>
      <c r="D75" s="3" t="s">
        <v>95</v>
      </c>
      <c r="E75" s="3" t="s">
        <v>115</v>
      </c>
      <c r="F75" s="1">
        <v>1706</v>
      </c>
      <c r="G75" s="1">
        <v>24</v>
      </c>
      <c r="H75" s="1">
        <v>24</v>
      </c>
      <c r="I75" s="15"/>
      <c r="J75" s="1">
        <v>4</v>
      </c>
      <c r="K75" s="1">
        <v>10</v>
      </c>
      <c r="L75" s="1">
        <v>10000</v>
      </c>
      <c r="M75" s="1">
        <v>10000</v>
      </c>
      <c r="N75" s="1"/>
      <c r="O75" s="1"/>
      <c r="P75" s="1"/>
      <c r="Q75" s="1"/>
      <c r="R75" s="5" t="s">
        <v>400</v>
      </c>
      <c r="S75" s="5" t="s">
        <v>400</v>
      </c>
      <c r="T75" s="5" t="s">
        <v>399</v>
      </c>
      <c r="U75" s="5" t="s">
        <v>399</v>
      </c>
      <c r="V75" s="5"/>
      <c r="W75" s="5"/>
      <c r="X75" s="5"/>
      <c r="Y75" s="5"/>
      <c r="Z75" s="5"/>
      <c r="AA75" s="5" t="s">
        <v>399</v>
      </c>
      <c r="AB75" s="5" t="s">
        <v>399</v>
      </c>
      <c r="AC75" s="5" t="s">
        <v>399</v>
      </c>
      <c r="AD75" s="5"/>
      <c r="AE75" s="5"/>
      <c r="AF75" s="5"/>
      <c r="AG75" s="5"/>
      <c r="AH75" s="5"/>
      <c r="AI75" s="5"/>
      <c r="AJ75" s="5"/>
      <c r="AK75" s="5"/>
      <c r="AL75" s="5"/>
      <c r="AM75" s="43" t="str">
        <f t="shared" si="1"/>
        <v>https://www.city.sagamihara.kanagawa.jp/kurashi/1026489/shimin_nouen/nouen/index.html</v>
      </c>
      <c r="AN75" s="3" t="s">
        <v>418</v>
      </c>
      <c r="AO75" s="42" t="s">
        <v>98</v>
      </c>
    </row>
    <row r="76" spans="2:41" ht="18.75" customHeight="1">
      <c r="B76" s="53" t="s">
        <v>42</v>
      </c>
      <c r="C76" s="14" t="s">
        <v>44</v>
      </c>
      <c r="D76" s="3" t="s">
        <v>95</v>
      </c>
      <c r="E76" s="3" t="s">
        <v>116</v>
      </c>
      <c r="F76" s="1">
        <v>619</v>
      </c>
      <c r="G76" s="1">
        <v>9</v>
      </c>
      <c r="H76" s="1">
        <v>9</v>
      </c>
      <c r="I76" s="15"/>
      <c r="J76" s="1">
        <v>4</v>
      </c>
      <c r="K76" s="1">
        <v>10</v>
      </c>
      <c r="L76" s="1">
        <v>10000</v>
      </c>
      <c r="M76" s="1">
        <v>10000</v>
      </c>
      <c r="N76" s="1"/>
      <c r="O76" s="1"/>
      <c r="P76" s="1"/>
      <c r="Q76" s="1"/>
      <c r="R76" s="5" t="s">
        <v>400</v>
      </c>
      <c r="S76" s="5" t="s">
        <v>400</v>
      </c>
      <c r="T76" s="5" t="s">
        <v>399</v>
      </c>
      <c r="U76" s="5" t="s">
        <v>399</v>
      </c>
      <c r="V76" s="5"/>
      <c r="W76" s="5"/>
      <c r="X76" s="5"/>
      <c r="Y76" s="5"/>
      <c r="Z76" s="5"/>
      <c r="AA76" s="5" t="s">
        <v>399</v>
      </c>
      <c r="AB76" s="5" t="s">
        <v>399</v>
      </c>
      <c r="AC76" s="5" t="s">
        <v>399</v>
      </c>
      <c r="AD76" s="5"/>
      <c r="AE76" s="5"/>
      <c r="AF76" s="5"/>
      <c r="AG76" s="5"/>
      <c r="AH76" s="5"/>
      <c r="AI76" s="5"/>
      <c r="AJ76" s="5"/>
      <c r="AK76" s="5"/>
      <c r="AL76" s="5"/>
      <c r="AM76" s="43" t="str">
        <f t="shared" si="1"/>
        <v>https://www.city.sagamihara.kanagawa.jp/kurashi/1026489/shimin_nouen/nouen/index.html</v>
      </c>
      <c r="AN76" s="3" t="s">
        <v>418</v>
      </c>
      <c r="AO76" s="42" t="s">
        <v>98</v>
      </c>
    </row>
    <row r="77" spans="2:41" ht="18.75" customHeight="1">
      <c r="B77" s="53" t="s">
        <v>42</v>
      </c>
      <c r="C77" s="14" t="s">
        <v>44</v>
      </c>
      <c r="D77" s="3" t="s">
        <v>95</v>
      </c>
      <c r="E77" s="3" t="s">
        <v>117</v>
      </c>
      <c r="F77" s="1">
        <v>809</v>
      </c>
      <c r="G77" s="1">
        <v>10</v>
      </c>
      <c r="H77" s="1">
        <v>10</v>
      </c>
      <c r="I77" s="15"/>
      <c r="J77" s="1">
        <v>4</v>
      </c>
      <c r="K77" s="1">
        <v>10</v>
      </c>
      <c r="L77" s="1">
        <v>10000</v>
      </c>
      <c r="M77" s="1">
        <v>10000</v>
      </c>
      <c r="N77" s="1"/>
      <c r="O77" s="1"/>
      <c r="P77" s="1"/>
      <c r="Q77" s="1"/>
      <c r="R77" s="5" t="s">
        <v>400</v>
      </c>
      <c r="S77" s="5" t="s">
        <v>400</v>
      </c>
      <c r="T77" s="5" t="s">
        <v>399</v>
      </c>
      <c r="U77" s="5" t="s">
        <v>399</v>
      </c>
      <c r="V77" s="5"/>
      <c r="W77" s="5"/>
      <c r="X77" s="5"/>
      <c r="Y77" s="5"/>
      <c r="Z77" s="5"/>
      <c r="AA77" s="5" t="s">
        <v>399</v>
      </c>
      <c r="AB77" s="5" t="s">
        <v>399</v>
      </c>
      <c r="AC77" s="5" t="s">
        <v>399</v>
      </c>
      <c r="AD77" s="5"/>
      <c r="AE77" s="5"/>
      <c r="AF77" s="5"/>
      <c r="AG77" s="5"/>
      <c r="AH77" s="5"/>
      <c r="AI77" s="5"/>
      <c r="AJ77" s="5"/>
      <c r="AK77" s="5"/>
      <c r="AL77" s="5"/>
      <c r="AM77" s="43" t="str">
        <f t="shared" si="1"/>
        <v>https://www.city.sagamihara.kanagawa.jp/kurashi/1026489/shimin_nouen/nouen/index.html</v>
      </c>
      <c r="AN77" s="3" t="s">
        <v>418</v>
      </c>
      <c r="AO77" s="42" t="s">
        <v>98</v>
      </c>
    </row>
    <row r="78" spans="2:41" ht="18.75" customHeight="1">
      <c r="B78" s="53" t="s">
        <v>42</v>
      </c>
      <c r="C78" s="14" t="s">
        <v>44</v>
      </c>
      <c r="D78" s="3" t="s">
        <v>95</v>
      </c>
      <c r="E78" s="3" t="s">
        <v>419</v>
      </c>
      <c r="F78" s="1">
        <v>780</v>
      </c>
      <c r="G78" s="1">
        <v>12</v>
      </c>
      <c r="H78" s="1">
        <v>12</v>
      </c>
      <c r="I78" s="15"/>
      <c r="J78" s="1">
        <v>4</v>
      </c>
      <c r="K78" s="1">
        <v>10</v>
      </c>
      <c r="L78" s="1">
        <v>10000</v>
      </c>
      <c r="M78" s="1">
        <v>10000</v>
      </c>
      <c r="N78" s="1"/>
      <c r="O78" s="1"/>
      <c r="P78" s="1"/>
      <c r="Q78" s="1"/>
      <c r="R78" s="5" t="s">
        <v>400</v>
      </c>
      <c r="S78" s="5" t="s">
        <v>400</v>
      </c>
      <c r="T78" s="5" t="s">
        <v>399</v>
      </c>
      <c r="U78" s="5" t="s">
        <v>399</v>
      </c>
      <c r="V78" s="5"/>
      <c r="W78" s="5"/>
      <c r="X78" s="5"/>
      <c r="Y78" s="5"/>
      <c r="Z78" s="5"/>
      <c r="AA78" s="5" t="s">
        <v>399</v>
      </c>
      <c r="AB78" s="5" t="s">
        <v>399</v>
      </c>
      <c r="AC78" s="5" t="s">
        <v>399</v>
      </c>
      <c r="AD78" s="5"/>
      <c r="AE78" s="5"/>
      <c r="AF78" s="5"/>
      <c r="AG78" s="5"/>
      <c r="AH78" s="5"/>
      <c r="AI78" s="5"/>
      <c r="AJ78" s="5"/>
      <c r="AK78" s="5"/>
      <c r="AL78" s="5"/>
      <c r="AM78" s="43" t="str">
        <f t="shared" si="1"/>
        <v>https://www.city.sagamihara.kanagawa.jp/kurashi/1026489/shimin_nouen/nouen/index.html</v>
      </c>
      <c r="AN78" s="3" t="s">
        <v>418</v>
      </c>
      <c r="AO78" s="42" t="s">
        <v>98</v>
      </c>
    </row>
    <row r="79" spans="2:41" ht="18.75" customHeight="1">
      <c r="B79" s="53" t="s">
        <v>42</v>
      </c>
      <c r="C79" s="14" t="s">
        <v>44</v>
      </c>
      <c r="D79" s="3" t="s">
        <v>95</v>
      </c>
      <c r="E79" s="3" t="s">
        <v>118</v>
      </c>
      <c r="F79" s="1">
        <v>879</v>
      </c>
      <c r="G79" s="1">
        <v>28</v>
      </c>
      <c r="H79" s="1">
        <v>28</v>
      </c>
      <c r="I79" s="15"/>
      <c r="J79" s="1">
        <v>2</v>
      </c>
      <c r="K79" s="1">
        <v>10</v>
      </c>
      <c r="L79" s="1">
        <v>15000</v>
      </c>
      <c r="M79" s="1">
        <v>15000</v>
      </c>
      <c r="N79" s="1"/>
      <c r="O79" s="1"/>
      <c r="P79" s="1"/>
      <c r="Q79" s="1"/>
      <c r="R79" s="5" t="s">
        <v>400</v>
      </c>
      <c r="S79" s="5" t="s">
        <v>400</v>
      </c>
      <c r="T79" s="5" t="s">
        <v>400</v>
      </c>
      <c r="U79" s="5" t="s">
        <v>399</v>
      </c>
      <c r="V79" s="5"/>
      <c r="W79" s="5"/>
      <c r="X79" s="5"/>
      <c r="Y79" s="5"/>
      <c r="Z79" s="5"/>
      <c r="AA79" s="5"/>
      <c r="AB79" s="5"/>
      <c r="AC79" s="5" t="s">
        <v>399</v>
      </c>
      <c r="AD79" s="5"/>
      <c r="AE79" s="5"/>
      <c r="AF79" s="5"/>
      <c r="AG79" s="5"/>
      <c r="AH79" s="5"/>
      <c r="AI79" s="5"/>
      <c r="AJ79" s="5"/>
      <c r="AK79" s="5"/>
      <c r="AL79" s="5"/>
      <c r="AM79" s="43" t="str">
        <f t="shared" si="1"/>
        <v>https://www.city.sagamihara.kanagawa.jp/kurashi/1026489/shimin_nouen/nouen/index.html</v>
      </c>
      <c r="AN79" s="3" t="s">
        <v>418</v>
      </c>
      <c r="AO79" s="42" t="s">
        <v>98</v>
      </c>
    </row>
    <row r="80" spans="2:41" ht="18.75" customHeight="1">
      <c r="B80" s="53" t="s">
        <v>42</v>
      </c>
      <c r="C80" s="14" t="s">
        <v>44</v>
      </c>
      <c r="D80" s="3" t="s">
        <v>95</v>
      </c>
      <c r="E80" s="3" t="s">
        <v>119</v>
      </c>
      <c r="F80" s="1">
        <v>854</v>
      </c>
      <c r="G80" s="1">
        <v>27</v>
      </c>
      <c r="H80" s="1">
        <v>27</v>
      </c>
      <c r="I80" s="15"/>
      <c r="J80" s="1">
        <v>2</v>
      </c>
      <c r="K80" s="1">
        <v>10</v>
      </c>
      <c r="L80" s="1">
        <v>15000</v>
      </c>
      <c r="M80" s="1">
        <v>15000</v>
      </c>
      <c r="N80" s="1"/>
      <c r="O80" s="1"/>
      <c r="P80" s="1"/>
      <c r="Q80" s="1"/>
      <c r="R80" s="5" t="s">
        <v>400</v>
      </c>
      <c r="S80" s="5" t="s">
        <v>400</v>
      </c>
      <c r="T80" s="5" t="s">
        <v>400</v>
      </c>
      <c r="U80" s="5" t="s">
        <v>399</v>
      </c>
      <c r="V80" s="5"/>
      <c r="W80" s="5"/>
      <c r="X80" s="5"/>
      <c r="Y80" s="5"/>
      <c r="Z80" s="5"/>
      <c r="AA80" s="5"/>
      <c r="AB80" s="5"/>
      <c r="AC80" s="5" t="s">
        <v>399</v>
      </c>
      <c r="AD80" s="5"/>
      <c r="AE80" s="5"/>
      <c r="AF80" s="5"/>
      <c r="AG80" s="5"/>
      <c r="AH80" s="5"/>
      <c r="AI80" s="5"/>
      <c r="AJ80" s="5"/>
      <c r="AK80" s="5"/>
      <c r="AL80" s="5"/>
      <c r="AM80" s="43" t="str">
        <f t="shared" si="1"/>
        <v>https://www.city.sagamihara.kanagawa.jp/kurashi/1026489/shimin_nouen/nouen/index.html</v>
      </c>
      <c r="AN80" s="3" t="s">
        <v>418</v>
      </c>
      <c r="AO80" s="42" t="s">
        <v>98</v>
      </c>
    </row>
    <row r="81" spans="2:41" ht="18.75" customHeight="1">
      <c r="B81" s="53" t="s">
        <v>42</v>
      </c>
      <c r="C81" s="14" t="s">
        <v>44</v>
      </c>
      <c r="D81" s="3" t="s">
        <v>95</v>
      </c>
      <c r="E81" s="3" t="s">
        <v>120</v>
      </c>
      <c r="F81" s="1">
        <v>1044</v>
      </c>
      <c r="G81" s="1">
        <v>40</v>
      </c>
      <c r="H81" s="1">
        <v>40</v>
      </c>
      <c r="I81" s="15"/>
      <c r="J81" s="1">
        <v>2</v>
      </c>
      <c r="K81" s="1">
        <v>10</v>
      </c>
      <c r="L81" s="1">
        <v>15000</v>
      </c>
      <c r="M81" s="1">
        <v>15000</v>
      </c>
      <c r="N81" s="1"/>
      <c r="O81" s="1"/>
      <c r="P81" s="1"/>
      <c r="Q81" s="1"/>
      <c r="R81" s="5" t="s">
        <v>400</v>
      </c>
      <c r="S81" s="5" t="s">
        <v>400</v>
      </c>
      <c r="T81" s="5" t="s">
        <v>400</v>
      </c>
      <c r="U81" s="5" t="s">
        <v>399</v>
      </c>
      <c r="V81" s="5"/>
      <c r="W81" s="5"/>
      <c r="X81" s="5"/>
      <c r="Y81" s="5"/>
      <c r="Z81" s="5"/>
      <c r="AA81" s="5"/>
      <c r="AB81" s="5"/>
      <c r="AC81" s="5" t="s">
        <v>399</v>
      </c>
      <c r="AD81" s="5"/>
      <c r="AE81" s="5"/>
      <c r="AF81" s="5"/>
      <c r="AG81" s="5"/>
      <c r="AH81" s="5"/>
      <c r="AI81" s="5"/>
      <c r="AJ81" s="5"/>
      <c r="AK81" s="5"/>
      <c r="AL81" s="5"/>
      <c r="AM81" s="43" t="str">
        <f t="shared" si="1"/>
        <v>https://www.city.sagamihara.kanagawa.jp/kurashi/1026489/shimin_nouen/nouen/index.html</v>
      </c>
      <c r="AN81" s="3" t="s">
        <v>97</v>
      </c>
      <c r="AO81" s="42" t="s">
        <v>98</v>
      </c>
    </row>
    <row r="82" spans="2:41" ht="18.75" customHeight="1">
      <c r="B82" s="53" t="s">
        <v>42</v>
      </c>
      <c r="C82" s="14" t="s">
        <v>44</v>
      </c>
      <c r="D82" s="3" t="s">
        <v>95</v>
      </c>
      <c r="E82" s="3" t="s">
        <v>121</v>
      </c>
      <c r="F82" s="1">
        <v>1485</v>
      </c>
      <c r="G82" s="1">
        <v>58</v>
      </c>
      <c r="H82" s="1">
        <v>58</v>
      </c>
      <c r="I82" s="15"/>
      <c r="J82" s="1">
        <v>2</v>
      </c>
      <c r="K82" s="1">
        <v>10</v>
      </c>
      <c r="L82" s="1">
        <v>15000</v>
      </c>
      <c r="M82" s="1">
        <v>15000</v>
      </c>
      <c r="N82" s="1"/>
      <c r="O82" s="1"/>
      <c r="P82" s="1"/>
      <c r="Q82" s="1"/>
      <c r="R82" s="5" t="s">
        <v>400</v>
      </c>
      <c r="S82" s="5" t="s">
        <v>400</v>
      </c>
      <c r="T82" s="5" t="s">
        <v>400</v>
      </c>
      <c r="U82" s="5" t="s">
        <v>399</v>
      </c>
      <c r="V82" s="5"/>
      <c r="W82" s="5"/>
      <c r="X82" s="5"/>
      <c r="Y82" s="5"/>
      <c r="Z82" s="5"/>
      <c r="AA82" s="5"/>
      <c r="AB82" s="5"/>
      <c r="AC82" s="5" t="s">
        <v>399</v>
      </c>
      <c r="AD82" s="5"/>
      <c r="AE82" s="5"/>
      <c r="AF82" s="5"/>
      <c r="AG82" s="5"/>
      <c r="AH82" s="5"/>
      <c r="AI82" s="5"/>
      <c r="AJ82" s="5"/>
      <c r="AK82" s="5"/>
      <c r="AL82" s="5"/>
      <c r="AM82" s="43" t="str">
        <f t="shared" si="1"/>
        <v>https://www.city.sagamihara.kanagawa.jp/kurashi/1026489/shimin_nouen/nouen/index.html</v>
      </c>
      <c r="AN82" s="3" t="s">
        <v>97</v>
      </c>
      <c r="AO82" s="42" t="s">
        <v>98</v>
      </c>
    </row>
    <row r="83" spans="2:41" ht="18.75" customHeight="1">
      <c r="B83" s="53" t="s">
        <v>42</v>
      </c>
      <c r="C83" s="14" t="s">
        <v>44</v>
      </c>
      <c r="D83" s="3" t="s">
        <v>95</v>
      </c>
      <c r="E83" s="3" t="s">
        <v>122</v>
      </c>
      <c r="F83" s="1">
        <v>912</v>
      </c>
      <c r="G83" s="1">
        <v>32</v>
      </c>
      <c r="H83" s="1">
        <v>32</v>
      </c>
      <c r="I83" s="15"/>
      <c r="J83" s="1">
        <v>2</v>
      </c>
      <c r="K83" s="1">
        <v>10</v>
      </c>
      <c r="L83" s="1">
        <v>15000</v>
      </c>
      <c r="M83" s="1">
        <v>15000</v>
      </c>
      <c r="N83" s="1"/>
      <c r="O83" s="1"/>
      <c r="P83" s="1"/>
      <c r="Q83" s="1"/>
      <c r="R83" s="5" t="s">
        <v>400</v>
      </c>
      <c r="S83" s="5" t="s">
        <v>400</v>
      </c>
      <c r="T83" s="5" t="s">
        <v>400</v>
      </c>
      <c r="U83" s="5" t="s">
        <v>399</v>
      </c>
      <c r="V83" s="5"/>
      <c r="W83" s="5"/>
      <c r="X83" s="5"/>
      <c r="Y83" s="5"/>
      <c r="Z83" s="5"/>
      <c r="AA83" s="5"/>
      <c r="AB83" s="5"/>
      <c r="AC83" s="5" t="s">
        <v>399</v>
      </c>
      <c r="AD83" s="5"/>
      <c r="AE83" s="5"/>
      <c r="AF83" s="5"/>
      <c r="AG83" s="5"/>
      <c r="AH83" s="5"/>
      <c r="AI83" s="5"/>
      <c r="AJ83" s="5"/>
      <c r="AK83" s="5"/>
      <c r="AL83" s="5"/>
      <c r="AM83" s="43" t="str">
        <f t="shared" si="1"/>
        <v>https://www.city.sagamihara.kanagawa.jp/kurashi/1026489/shimin_nouen/nouen/index.html</v>
      </c>
      <c r="AN83" s="3" t="s">
        <v>97</v>
      </c>
      <c r="AO83" s="42" t="s">
        <v>98</v>
      </c>
    </row>
    <row r="84" spans="2:41" ht="18.75" customHeight="1">
      <c r="B84" s="53" t="s">
        <v>42</v>
      </c>
      <c r="C84" s="14" t="s">
        <v>44</v>
      </c>
      <c r="D84" s="3" t="s">
        <v>95</v>
      </c>
      <c r="E84" s="3" t="s">
        <v>123</v>
      </c>
      <c r="F84" s="1">
        <v>481</v>
      </c>
      <c r="G84" s="1">
        <v>14</v>
      </c>
      <c r="H84" s="1">
        <v>14</v>
      </c>
      <c r="I84" s="15"/>
      <c r="J84" s="1">
        <v>2</v>
      </c>
      <c r="K84" s="1">
        <v>10</v>
      </c>
      <c r="L84" s="1">
        <v>15000</v>
      </c>
      <c r="M84" s="1">
        <v>15000</v>
      </c>
      <c r="N84" s="1"/>
      <c r="O84" s="1"/>
      <c r="P84" s="1"/>
      <c r="Q84" s="1"/>
      <c r="R84" s="5" t="s">
        <v>400</v>
      </c>
      <c r="S84" s="5" t="s">
        <v>400</v>
      </c>
      <c r="T84" s="5" t="s">
        <v>400</v>
      </c>
      <c r="U84" s="5" t="s">
        <v>399</v>
      </c>
      <c r="V84" s="5"/>
      <c r="W84" s="5"/>
      <c r="X84" s="5"/>
      <c r="Y84" s="5"/>
      <c r="Z84" s="5"/>
      <c r="AA84" s="5"/>
      <c r="AB84" s="5"/>
      <c r="AC84" s="5" t="s">
        <v>399</v>
      </c>
      <c r="AD84" s="5"/>
      <c r="AE84" s="5"/>
      <c r="AF84" s="5"/>
      <c r="AG84" s="5"/>
      <c r="AH84" s="5"/>
      <c r="AI84" s="5"/>
      <c r="AJ84" s="5"/>
      <c r="AK84" s="5"/>
      <c r="AL84" s="5"/>
      <c r="AM84" s="43" t="str">
        <f t="shared" si="1"/>
        <v>https://www.city.sagamihara.kanagawa.jp/kurashi/1026489/shimin_nouen/nouen/index.html</v>
      </c>
      <c r="AN84" s="3" t="s">
        <v>97</v>
      </c>
      <c r="AO84" s="42" t="s">
        <v>98</v>
      </c>
    </row>
    <row r="85" spans="2:41" ht="18.75" customHeight="1">
      <c r="B85" s="53" t="s">
        <v>42</v>
      </c>
      <c r="C85" s="14" t="s">
        <v>44</v>
      </c>
      <c r="D85" s="3" t="s">
        <v>95</v>
      </c>
      <c r="E85" s="3" t="s">
        <v>124</v>
      </c>
      <c r="F85" s="1">
        <v>854</v>
      </c>
      <c r="G85" s="1">
        <v>35</v>
      </c>
      <c r="H85" s="1">
        <v>35</v>
      </c>
      <c r="I85" s="15"/>
      <c r="J85" s="1">
        <v>2</v>
      </c>
      <c r="K85" s="1">
        <v>10</v>
      </c>
      <c r="L85" s="1">
        <v>15000</v>
      </c>
      <c r="M85" s="1">
        <v>15000</v>
      </c>
      <c r="N85" s="1"/>
      <c r="O85" s="1"/>
      <c r="P85" s="1"/>
      <c r="Q85" s="1"/>
      <c r="R85" s="5" t="s">
        <v>400</v>
      </c>
      <c r="S85" s="5" t="s">
        <v>400</v>
      </c>
      <c r="T85" s="5" t="s">
        <v>400</v>
      </c>
      <c r="U85" s="5" t="s">
        <v>399</v>
      </c>
      <c r="V85" s="5"/>
      <c r="W85" s="5"/>
      <c r="X85" s="5"/>
      <c r="Y85" s="5"/>
      <c r="Z85" s="5"/>
      <c r="AA85" s="5"/>
      <c r="AB85" s="5"/>
      <c r="AC85" s="5" t="s">
        <v>399</v>
      </c>
      <c r="AD85" s="5"/>
      <c r="AE85" s="5"/>
      <c r="AF85" s="5"/>
      <c r="AG85" s="5"/>
      <c r="AH85" s="5"/>
      <c r="AI85" s="5"/>
      <c r="AJ85" s="5"/>
      <c r="AK85" s="5"/>
      <c r="AL85" s="5"/>
      <c r="AM85" s="43" t="str">
        <f t="shared" si="1"/>
        <v>https://www.city.sagamihara.kanagawa.jp/kurashi/1026489/shimin_nouen/nouen/index.html</v>
      </c>
      <c r="AN85" s="3" t="s">
        <v>97</v>
      </c>
      <c r="AO85" s="42" t="s">
        <v>98</v>
      </c>
    </row>
    <row r="86" spans="2:41" ht="18.75" customHeight="1">
      <c r="B86" s="53" t="s">
        <v>42</v>
      </c>
      <c r="C86" s="14" t="s">
        <v>44</v>
      </c>
      <c r="D86" s="3" t="s">
        <v>95</v>
      </c>
      <c r="E86" s="3" t="s">
        <v>125</v>
      </c>
      <c r="F86" s="1">
        <v>1272</v>
      </c>
      <c r="G86" s="1">
        <v>54</v>
      </c>
      <c r="H86" s="1">
        <v>54</v>
      </c>
      <c r="I86" s="15"/>
      <c r="J86" s="1">
        <v>2</v>
      </c>
      <c r="K86" s="1">
        <v>10</v>
      </c>
      <c r="L86" s="1">
        <v>15000</v>
      </c>
      <c r="M86" s="1">
        <v>15000</v>
      </c>
      <c r="N86" s="1"/>
      <c r="O86" s="1"/>
      <c r="P86" s="1"/>
      <c r="Q86" s="1"/>
      <c r="R86" s="5" t="s">
        <v>400</v>
      </c>
      <c r="S86" s="5" t="s">
        <v>400</v>
      </c>
      <c r="T86" s="5" t="s">
        <v>400</v>
      </c>
      <c r="U86" s="5" t="s">
        <v>399</v>
      </c>
      <c r="V86" s="5"/>
      <c r="W86" s="5"/>
      <c r="X86" s="5"/>
      <c r="Y86" s="5"/>
      <c r="Z86" s="5"/>
      <c r="AA86" s="5"/>
      <c r="AB86" s="5"/>
      <c r="AC86" s="5" t="s">
        <v>399</v>
      </c>
      <c r="AD86" s="5"/>
      <c r="AE86" s="5"/>
      <c r="AF86" s="5"/>
      <c r="AG86" s="5"/>
      <c r="AH86" s="5"/>
      <c r="AI86" s="5"/>
      <c r="AJ86" s="5"/>
      <c r="AK86" s="5"/>
      <c r="AL86" s="5"/>
      <c r="AM86" s="43" t="str">
        <f t="shared" si="1"/>
        <v>https://www.city.sagamihara.kanagawa.jp/kurashi/1026489/shimin_nouen/nouen/index.html</v>
      </c>
      <c r="AN86" s="3" t="s">
        <v>97</v>
      </c>
      <c r="AO86" s="42" t="s">
        <v>98</v>
      </c>
    </row>
    <row r="87" spans="2:41" ht="18.75" customHeight="1">
      <c r="B87" s="53" t="s">
        <v>42</v>
      </c>
      <c r="C87" s="14" t="s">
        <v>44</v>
      </c>
      <c r="D87" s="3" t="s">
        <v>95</v>
      </c>
      <c r="E87" s="3" t="s">
        <v>126</v>
      </c>
      <c r="F87" s="1">
        <v>489</v>
      </c>
      <c r="G87" s="1">
        <v>21</v>
      </c>
      <c r="H87" s="1">
        <v>21</v>
      </c>
      <c r="I87" s="15"/>
      <c r="J87" s="1">
        <v>2</v>
      </c>
      <c r="K87" s="1">
        <v>10</v>
      </c>
      <c r="L87" s="1">
        <v>15000</v>
      </c>
      <c r="M87" s="1">
        <v>15000</v>
      </c>
      <c r="N87" s="1"/>
      <c r="O87" s="1"/>
      <c r="P87" s="1"/>
      <c r="Q87" s="1"/>
      <c r="R87" s="5" t="s">
        <v>400</v>
      </c>
      <c r="S87" s="5" t="s">
        <v>400</v>
      </c>
      <c r="T87" s="5" t="s">
        <v>400</v>
      </c>
      <c r="U87" s="5" t="s">
        <v>399</v>
      </c>
      <c r="V87" s="5"/>
      <c r="W87" s="5"/>
      <c r="X87" s="5"/>
      <c r="Y87" s="5"/>
      <c r="Z87" s="5"/>
      <c r="AA87" s="5"/>
      <c r="AB87" s="5"/>
      <c r="AC87" s="5" t="s">
        <v>399</v>
      </c>
      <c r="AD87" s="5"/>
      <c r="AE87" s="5"/>
      <c r="AF87" s="5"/>
      <c r="AG87" s="5"/>
      <c r="AH87" s="5"/>
      <c r="AI87" s="5"/>
      <c r="AJ87" s="5"/>
      <c r="AK87" s="5"/>
      <c r="AL87" s="5"/>
      <c r="AM87" s="43" t="str">
        <f t="shared" si="1"/>
        <v>https://www.city.sagamihara.kanagawa.jp/kurashi/1026489/shimin_nouen/nouen/index.html</v>
      </c>
      <c r="AN87" s="3" t="s">
        <v>97</v>
      </c>
      <c r="AO87" s="42" t="s">
        <v>98</v>
      </c>
    </row>
    <row r="88" spans="2:41" ht="18.75" customHeight="1">
      <c r="B88" s="53" t="s">
        <v>42</v>
      </c>
      <c r="C88" s="14" t="s">
        <v>44</v>
      </c>
      <c r="D88" s="3" t="s">
        <v>95</v>
      </c>
      <c r="E88" s="3" t="s">
        <v>127</v>
      </c>
      <c r="F88" s="1">
        <v>691</v>
      </c>
      <c r="G88" s="1">
        <v>20</v>
      </c>
      <c r="H88" s="1">
        <v>20</v>
      </c>
      <c r="I88" s="15"/>
      <c r="J88" s="1">
        <v>2</v>
      </c>
      <c r="K88" s="1">
        <v>10</v>
      </c>
      <c r="L88" s="1">
        <v>15000</v>
      </c>
      <c r="M88" s="1">
        <v>15000</v>
      </c>
      <c r="N88" s="1"/>
      <c r="O88" s="1"/>
      <c r="P88" s="1"/>
      <c r="Q88" s="1"/>
      <c r="R88" s="5" t="s">
        <v>400</v>
      </c>
      <c r="S88" s="5" t="s">
        <v>400</v>
      </c>
      <c r="T88" s="5" t="s">
        <v>400</v>
      </c>
      <c r="U88" s="5" t="s">
        <v>399</v>
      </c>
      <c r="V88" s="5"/>
      <c r="W88" s="5"/>
      <c r="X88" s="5"/>
      <c r="Y88" s="5"/>
      <c r="Z88" s="5"/>
      <c r="AA88" s="5"/>
      <c r="AB88" s="5"/>
      <c r="AC88" s="5" t="s">
        <v>399</v>
      </c>
      <c r="AD88" s="5"/>
      <c r="AE88" s="5"/>
      <c r="AF88" s="5"/>
      <c r="AG88" s="5"/>
      <c r="AH88" s="5"/>
      <c r="AI88" s="5"/>
      <c r="AJ88" s="5"/>
      <c r="AK88" s="5"/>
      <c r="AL88" s="5"/>
      <c r="AM88" s="43" t="str">
        <f t="shared" si="1"/>
        <v>https://www.city.sagamihara.kanagawa.jp/kurashi/1026489/shimin_nouen/nouen/index.html</v>
      </c>
      <c r="AN88" s="3" t="s">
        <v>97</v>
      </c>
      <c r="AO88" s="42" t="s">
        <v>98</v>
      </c>
    </row>
    <row r="89" spans="2:41" ht="18.75" customHeight="1">
      <c r="B89" s="53" t="s">
        <v>42</v>
      </c>
      <c r="C89" s="14" t="s">
        <v>44</v>
      </c>
      <c r="D89" s="3" t="s">
        <v>95</v>
      </c>
      <c r="E89" s="3" t="s">
        <v>128</v>
      </c>
      <c r="F89" s="1">
        <v>700</v>
      </c>
      <c r="G89" s="1">
        <v>22</v>
      </c>
      <c r="H89" s="1">
        <v>22</v>
      </c>
      <c r="I89" s="15"/>
      <c r="J89" s="1">
        <v>2</v>
      </c>
      <c r="K89" s="1">
        <v>10</v>
      </c>
      <c r="L89" s="1">
        <v>15000</v>
      </c>
      <c r="M89" s="1">
        <v>15000</v>
      </c>
      <c r="N89" s="1"/>
      <c r="O89" s="1"/>
      <c r="P89" s="1"/>
      <c r="Q89" s="1"/>
      <c r="R89" s="5" t="s">
        <v>400</v>
      </c>
      <c r="S89" s="5" t="s">
        <v>400</v>
      </c>
      <c r="T89" s="5" t="s">
        <v>400</v>
      </c>
      <c r="U89" s="5" t="s">
        <v>399</v>
      </c>
      <c r="V89" s="5"/>
      <c r="W89" s="5"/>
      <c r="X89" s="5"/>
      <c r="Y89" s="5"/>
      <c r="Z89" s="5"/>
      <c r="AA89" s="5"/>
      <c r="AB89" s="5"/>
      <c r="AC89" s="5" t="s">
        <v>399</v>
      </c>
      <c r="AD89" s="5"/>
      <c r="AE89" s="5"/>
      <c r="AF89" s="5"/>
      <c r="AG89" s="5"/>
      <c r="AH89" s="5"/>
      <c r="AI89" s="5"/>
      <c r="AJ89" s="5"/>
      <c r="AK89" s="5"/>
      <c r="AL89" s="5"/>
      <c r="AM89" s="43" t="str">
        <f t="shared" si="1"/>
        <v>https://www.city.sagamihara.kanagawa.jp/kurashi/1026489/shimin_nouen/nouen/index.html</v>
      </c>
      <c r="AN89" s="3" t="s">
        <v>97</v>
      </c>
      <c r="AO89" s="42" t="s">
        <v>98</v>
      </c>
    </row>
    <row r="90" spans="2:41" ht="18.75" customHeight="1">
      <c r="B90" s="53" t="s">
        <v>42</v>
      </c>
      <c r="C90" s="14" t="s">
        <v>44</v>
      </c>
      <c r="D90" s="3" t="s">
        <v>95</v>
      </c>
      <c r="E90" s="3" t="s">
        <v>129</v>
      </c>
      <c r="F90" s="1">
        <v>384</v>
      </c>
      <c r="G90" s="1">
        <v>12</v>
      </c>
      <c r="H90" s="1">
        <v>12</v>
      </c>
      <c r="I90" s="15"/>
      <c r="J90" s="1">
        <v>2</v>
      </c>
      <c r="K90" s="1">
        <v>10</v>
      </c>
      <c r="L90" s="1">
        <v>15000</v>
      </c>
      <c r="M90" s="1">
        <v>15000</v>
      </c>
      <c r="N90" s="1"/>
      <c r="O90" s="1"/>
      <c r="P90" s="1"/>
      <c r="Q90" s="1"/>
      <c r="R90" s="5" t="s">
        <v>400</v>
      </c>
      <c r="S90" s="5" t="s">
        <v>400</v>
      </c>
      <c r="T90" s="5" t="s">
        <v>400</v>
      </c>
      <c r="U90" s="5" t="s">
        <v>399</v>
      </c>
      <c r="V90" s="5"/>
      <c r="W90" s="5"/>
      <c r="X90" s="5"/>
      <c r="Y90" s="5"/>
      <c r="Z90" s="5"/>
      <c r="AA90" s="5"/>
      <c r="AB90" s="5"/>
      <c r="AC90" s="5" t="s">
        <v>399</v>
      </c>
      <c r="AD90" s="5"/>
      <c r="AE90" s="5"/>
      <c r="AF90" s="5"/>
      <c r="AG90" s="5"/>
      <c r="AH90" s="5"/>
      <c r="AI90" s="5"/>
      <c r="AJ90" s="5"/>
      <c r="AK90" s="5"/>
      <c r="AL90" s="5"/>
      <c r="AM90" s="43" t="str">
        <f t="shared" si="1"/>
        <v>https://www.city.sagamihara.kanagawa.jp/kurashi/1026489/shimin_nouen/nouen/index.html</v>
      </c>
      <c r="AN90" s="3" t="s">
        <v>97</v>
      </c>
      <c r="AO90" s="42" t="s">
        <v>98</v>
      </c>
    </row>
    <row r="91" spans="2:41" ht="18.75" customHeight="1">
      <c r="B91" s="53" t="s">
        <v>42</v>
      </c>
      <c r="C91" s="14" t="s">
        <v>44</v>
      </c>
      <c r="D91" s="3" t="s">
        <v>95</v>
      </c>
      <c r="E91" s="3" t="s">
        <v>130</v>
      </c>
      <c r="F91" s="1">
        <v>313</v>
      </c>
      <c r="G91" s="1">
        <v>12</v>
      </c>
      <c r="H91" s="1">
        <v>12</v>
      </c>
      <c r="I91" s="15"/>
      <c r="J91" s="1">
        <v>2</v>
      </c>
      <c r="K91" s="1">
        <v>10</v>
      </c>
      <c r="L91" s="1">
        <v>15000</v>
      </c>
      <c r="M91" s="1">
        <v>15000</v>
      </c>
      <c r="N91" s="1"/>
      <c r="O91" s="1"/>
      <c r="P91" s="1"/>
      <c r="Q91" s="1"/>
      <c r="R91" s="5" t="s">
        <v>400</v>
      </c>
      <c r="S91" s="5" t="s">
        <v>400</v>
      </c>
      <c r="T91" s="5" t="s">
        <v>400</v>
      </c>
      <c r="U91" s="5" t="s">
        <v>399</v>
      </c>
      <c r="V91" s="5"/>
      <c r="W91" s="5"/>
      <c r="X91" s="5"/>
      <c r="Y91" s="5"/>
      <c r="Z91" s="5"/>
      <c r="AA91" s="5"/>
      <c r="AB91" s="5"/>
      <c r="AC91" s="5" t="s">
        <v>399</v>
      </c>
      <c r="AD91" s="5"/>
      <c r="AE91" s="5"/>
      <c r="AF91" s="5"/>
      <c r="AG91" s="5"/>
      <c r="AH91" s="5"/>
      <c r="AI91" s="5"/>
      <c r="AJ91" s="5"/>
      <c r="AK91" s="5"/>
      <c r="AL91" s="5"/>
      <c r="AM91" s="43" t="str">
        <f t="shared" si="1"/>
        <v>https://www.city.sagamihara.kanagawa.jp/kurashi/1026489/shimin_nouen/nouen/index.html</v>
      </c>
      <c r="AN91" s="3" t="s">
        <v>97</v>
      </c>
      <c r="AO91" s="42" t="s">
        <v>98</v>
      </c>
    </row>
    <row r="92" spans="2:41" ht="18.75" customHeight="1">
      <c r="B92" s="53" t="s">
        <v>42</v>
      </c>
      <c r="C92" s="14" t="s">
        <v>44</v>
      </c>
      <c r="D92" s="3" t="s">
        <v>95</v>
      </c>
      <c r="E92" s="3" t="s">
        <v>131</v>
      </c>
      <c r="F92" s="1">
        <v>8027</v>
      </c>
      <c r="G92" s="1">
        <v>162</v>
      </c>
      <c r="H92" s="1">
        <v>162</v>
      </c>
      <c r="I92" s="15"/>
      <c r="J92" s="1">
        <v>1</v>
      </c>
      <c r="K92" s="1"/>
      <c r="L92" s="1">
        <v>36120</v>
      </c>
      <c r="M92" s="1">
        <v>36120</v>
      </c>
      <c r="N92" s="1"/>
      <c r="O92" s="1"/>
      <c r="P92" s="1"/>
      <c r="Q92" s="1"/>
      <c r="R92" s="5" t="s">
        <v>399</v>
      </c>
      <c r="S92" s="5" t="s">
        <v>399</v>
      </c>
      <c r="T92" s="5" t="s">
        <v>399</v>
      </c>
      <c r="U92" s="5" t="s">
        <v>399</v>
      </c>
      <c r="V92" s="5" t="s">
        <v>47</v>
      </c>
      <c r="W92" s="5" t="s">
        <v>399</v>
      </c>
      <c r="X92" s="5"/>
      <c r="Y92" s="5"/>
      <c r="Z92" s="5" t="s">
        <v>399</v>
      </c>
      <c r="AA92" s="5" t="s">
        <v>399</v>
      </c>
      <c r="AB92" s="5" t="s">
        <v>399</v>
      </c>
      <c r="AC92" s="5" t="s">
        <v>399</v>
      </c>
      <c r="AD92" s="5" t="s">
        <v>399</v>
      </c>
      <c r="AE92" s="5"/>
      <c r="AF92" s="5"/>
      <c r="AG92" s="5"/>
      <c r="AH92" s="5"/>
      <c r="AI92" s="5"/>
      <c r="AJ92" s="5"/>
      <c r="AK92" s="5"/>
      <c r="AL92" s="5"/>
      <c r="AM92" s="43" t="str">
        <f t="shared" si="1"/>
        <v>https://www.city.sagamihara.kanagawa.jp/kurashi/1026489/shimin_nouen/nouen/index.html</v>
      </c>
      <c r="AN92" s="3" t="s">
        <v>97</v>
      </c>
      <c r="AO92" s="42" t="s">
        <v>98</v>
      </c>
    </row>
    <row r="93" spans="2:41" ht="18.75" customHeight="1">
      <c r="B93" s="53" t="s">
        <v>42</v>
      </c>
      <c r="C93" s="14" t="s">
        <v>44</v>
      </c>
      <c r="D93" s="3" t="s">
        <v>420</v>
      </c>
      <c r="E93" s="3" t="s">
        <v>421</v>
      </c>
      <c r="F93" s="1">
        <v>3344</v>
      </c>
      <c r="G93" s="1">
        <v>40</v>
      </c>
      <c r="H93" s="1">
        <v>40</v>
      </c>
      <c r="I93" s="15"/>
      <c r="J93" s="1">
        <v>1</v>
      </c>
      <c r="K93" s="1"/>
      <c r="L93" s="1">
        <v>10000</v>
      </c>
      <c r="M93" s="1">
        <v>10000</v>
      </c>
      <c r="N93" s="1"/>
      <c r="O93" s="1"/>
      <c r="P93" s="1"/>
      <c r="Q93" s="1"/>
      <c r="R93" s="5" t="s">
        <v>399</v>
      </c>
      <c r="S93" s="5" t="s">
        <v>400</v>
      </c>
      <c r="T93" s="5" t="s">
        <v>400</v>
      </c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13"/>
      <c r="AN93" s="3" t="s">
        <v>422</v>
      </c>
      <c r="AO93" s="42" t="s">
        <v>423</v>
      </c>
    </row>
    <row r="94" spans="2:41" ht="18.75" customHeight="1">
      <c r="B94" s="53" t="s">
        <v>42</v>
      </c>
      <c r="C94" s="14" t="s">
        <v>44</v>
      </c>
      <c r="D94" s="3" t="s">
        <v>420</v>
      </c>
      <c r="E94" s="3" t="s">
        <v>424</v>
      </c>
      <c r="F94" s="1">
        <v>646</v>
      </c>
      <c r="G94" s="1">
        <v>6</v>
      </c>
      <c r="H94" s="1">
        <v>6</v>
      </c>
      <c r="I94" s="15"/>
      <c r="J94" s="1">
        <v>1</v>
      </c>
      <c r="K94" s="1"/>
      <c r="L94" s="1">
        <v>30000</v>
      </c>
      <c r="M94" s="1">
        <v>20000</v>
      </c>
      <c r="N94" s="1"/>
      <c r="O94" s="1"/>
      <c r="P94" s="1"/>
      <c r="Q94" s="1"/>
      <c r="R94" s="5" t="s">
        <v>399</v>
      </c>
      <c r="S94" s="5" t="s">
        <v>400</v>
      </c>
      <c r="T94" s="5" t="s">
        <v>400</v>
      </c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13"/>
      <c r="AN94" s="3" t="s">
        <v>422</v>
      </c>
      <c r="AO94" s="42" t="s">
        <v>423</v>
      </c>
    </row>
    <row r="95" spans="2:41" ht="18.75" customHeight="1">
      <c r="B95" s="53" t="s">
        <v>42</v>
      </c>
      <c r="C95" s="14" t="s">
        <v>44</v>
      </c>
      <c r="D95" s="3" t="s">
        <v>420</v>
      </c>
      <c r="E95" s="3" t="s">
        <v>425</v>
      </c>
      <c r="F95" s="1">
        <v>899</v>
      </c>
      <c r="G95" s="1">
        <v>6</v>
      </c>
      <c r="H95" s="1">
        <v>6</v>
      </c>
      <c r="I95" s="15"/>
      <c r="J95" s="1">
        <v>1</v>
      </c>
      <c r="K95" s="1"/>
      <c r="L95" s="1">
        <v>20000</v>
      </c>
      <c r="M95" s="1">
        <v>20000</v>
      </c>
      <c r="N95" s="1"/>
      <c r="O95" s="1"/>
      <c r="P95" s="1"/>
      <c r="Q95" s="1"/>
      <c r="R95" s="5" t="s">
        <v>399</v>
      </c>
      <c r="S95" s="5" t="s">
        <v>400</v>
      </c>
      <c r="T95" s="5" t="s">
        <v>400</v>
      </c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13"/>
      <c r="AN95" s="3" t="s">
        <v>422</v>
      </c>
      <c r="AO95" s="42" t="s">
        <v>423</v>
      </c>
    </row>
    <row r="96" spans="2:41" ht="18.75" customHeight="1">
      <c r="B96" s="53" t="s">
        <v>42</v>
      </c>
      <c r="C96" s="14" t="s">
        <v>44</v>
      </c>
      <c r="D96" s="3" t="s">
        <v>420</v>
      </c>
      <c r="E96" s="3" t="s">
        <v>426</v>
      </c>
      <c r="F96" s="1">
        <v>481</v>
      </c>
      <c r="G96" s="1">
        <v>4</v>
      </c>
      <c r="H96" s="1">
        <v>4</v>
      </c>
      <c r="I96" s="15"/>
      <c r="J96" s="1">
        <v>1</v>
      </c>
      <c r="K96" s="1"/>
      <c r="L96" s="1">
        <v>20000</v>
      </c>
      <c r="M96" s="1">
        <v>20000</v>
      </c>
      <c r="N96" s="1"/>
      <c r="O96" s="1"/>
      <c r="P96" s="1"/>
      <c r="Q96" s="1"/>
      <c r="R96" s="5" t="s">
        <v>399</v>
      </c>
      <c r="S96" s="5" t="s">
        <v>400</v>
      </c>
      <c r="T96" s="5" t="s">
        <v>400</v>
      </c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13"/>
      <c r="AN96" s="3" t="s">
        <v>422</v>
      </c>
      <c r="AO96" s="42" t="s">
        <v>423</v>
      </c>
    </row>
    <row r="97" spans="2:41" ht="18.75" customHeight="1">
      <c r="B97" s="53" t="s">
        <v>42</v>
      </c>
      <c r="C97" s="14" t="s">
        <v>44</v>
      </c>
      <c r="D97" s="3" t="s">
        <v>420</v>
      </c>
      <c r="E97" s="3" t="s">
        <v>427</v>
      </c>
      <c r="F97" s="1">
        <v>734</v>
      </c>
      <c r="G97" s="1">
        <v>4</v>
      </c>
      <c r="H97" s="1">
        <v>4</v>
      </c>
      <c r="I97" s="15"/>
      <c r="J97" s="1">
        <v>1</v>
      </c>
      <c r="K97" s="1"/>
      <c r="L97" s="1">
        <v>20000</v>
      </c>
      <c r="M97" s="1">
        <v>20000</v>
      </c>
      <c r="N97" s="1"/>
      <c r="O97" s="1"/>
      <c r="P97" s="1"/>
      <c r="Q97" s="1"/>
      <c r="R97" s="5" t="s">
        <v>399</v>
      </c>
      <c r="S97" s="5" t="s">
        <v>400</v>
      </c>
      <c r="T97" s="5" t="s">
        <v>400</v>
      </c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13"/>
      <c r="AN97" s="3" t="s">
        <v>422</v>
      </c>
      <c r="AO97" s="42" t="s">
        <v>423</v>
      </c>
    </row>
    <row r="98" spans="2:41" ht="18.75" customHeight="1">
      <c r="B98" s="53" t="s">
        <v>42</v>
      </c>
      <c r="C98" s="14" t="s">
        <v>44</v>
      </c>
      <c r="D98" s="3" t="s">
        <v>420</v>
      </c>
      <c r="E98" s="3" t="s">
        <v>428</v>
      </c>
      <c r="F98" s="1">
        <v>472</v>
      </c>
      <c r="G98" s="1">
        <v>6</v>
      </c>
      <c r="H98" s="1">
        <v>6</v>
      </c>
      <c r="I98" s="15"/>
      <c r="J98" s="1">
        <v>1</v>
      </c>
      <c r="K98" s="1"/>
      <c r="L98" s="1">
        <v>20000</v>
      </c>
      <c r="M98" s="1">
        <v>20000</v>
      </c>
      <c r="N98" s="1"/>
      <c r="O98" s="1"/>
      <c r="P98" s="1"/>
      <c r="Q98" s="1"/>
      <c r="R98" s="5" t="s">
        <v>399</v>
      </c>
      <c r="S98" s="5" t="s">
        <v>400</v>
      </c>
      <c r="T98" s="5" t="s">
        <v>400</v>
      </c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13"/>
      <c r="AN98" s="3" t="s">
        <v>422</v>
      </c>
      <c r="AO98" s="42" t="s">
        <v>423</v>
      </c>
    </row>
    <row r="99" spans="2:41" ht="18.75" customHeight="1">
      <c r="B99" s="53" t="s">
        <v>42</v>
      </c>
      <c r="C99" s="14" t="s">
        <v>44</v>
      </c>
      <c r="D99" s="3" t="s">
        <v>95</v>
      </c>
      <c r="E99" s="3" t="s">
        <v>132</v>
      </c>
      <c r="F99" s="1">
        <v>991</v>
      </c>
      <c r="G99" s="1">
        <v>37</v>
      </c>
      <c r="H99" s="1">
        <v>37</v>
      </c>
      <c r="I99" s="15"/>
      <c r="J99" s="1">
        <v>2</v>
      </c>
      <c r="K99" s="1">
        <v>10</v>
      </c>
      <c r="L99" s="1">
        <v>15000</v>
      </c>
      <c r="M99" s="1">
        <v>15000</v>
      </c>
      <c r="N99" s="1"/>
      <c r="O99" s="1"/>
      <c r="P99" s="1"/>
      <c r="Q99" s="1"/>
      <c r="R99" s="5" t="s">
        <v>400</v>
      </c>
      <c r="S99" s="5" t="s">
        <v>400</v>
      </c>
      <c r="T99" s="5" t="s">
        <v>400</v>
      </c>
      <c r="U99" s="5" t="s">
        <v>399</v>
      </c>
      <c r="V99" s="5"/>
      <c r="W99" s="5"/>
      <c r="X99" s="5"/>
      <c r="Y99" s="5"/>
      <c r="Z99" s="5"/>
      <c r="AA99" s="5"/>
      <c r="AB99" s="5"/>
      <c r="AC99" s="5" t="s">
        <v>399</v>
      </c>
      <c r="AD99" s="5"/>
      <c r="AE99" s="5"/>
      <c r="AF99" s="5"/>
      <c r="AG99" s="5"/>
      <c r="AH99" s="5"/>
      <c r="AI99" s="5"/>
      <c r="AJ99" s="5"/>
      <c r="AK99" s="5"/>
      <c r="AL99" s="5"/>
      <c r="AM99" s="43" t="str">
        <f t="shared" ref="AM99:AM117" si="2">HYPERLINK("#", "https://www.city.sagamihara.kanagawa.jp/kurashi/1026489/shimin_nouen/nouen/index.html")</f>
        <v>https://www.city.sagamihara.kanagawa.jp/kurashi/1026489/shimin_nouen/nouen/index.html</v>
      </c>
      <c r="AN99" s="3" t="s">
        <v>418</v>
      </c>
      <c r="AO99" s="42" t="s">
        <v>98</v>
      </c>
    </row>
    <row r="100" spans="2:41" ht="18.75" customHeight="1">
      <c r="B100" s="53" t="s">
        <v>42</v>
      </c>
      <c r="C100" s="14" t="s">
        <v>44</v>
      </c>
      <c r="D100" s="3" t="s">
        <v>95</v>
      </c>
      <c r="E100" s="3" t="s">
        <v>133</v>
      </c>
      <c r="F100" s="1">
        <v>493</v>
      </c>
      <c r="G100" s="1">
        <v>18</v>
      </c>
      <c r="H100" s="1">
        <v>18</v>
      </c>
      <c r="I100" s="15"/>
      <c r="J100" s="1">
        <v>2</v>
      </c>
      <c r="K100" s="1">
        <v>10</v>
      </c>
      <c r="L100" s="1">
        <v>15000</v>
      </c>
      <c r="M100" s="1">
        <v>15000</v>
      </c>
      <c r="N100" s="1"/>
      <c r="O100" s="1"/>
      <c r="P100" s="1"/>
      <c r="Q100" s="1"/>
      <c r="R100" s="5" t="s">
        <v>400</v>
      </c>
      <c r="S100" s="5" t="s">
        <v>400</v>
      </c>
      <c r="T100" s="5" t="s">
        <v>400</v>
      </c>
      <c r="U100" s="5" t="s">
        <v>399</v>
      </c>
      <c r="V100" s="5"/>
      <c r="W100" s="5"/>
      <c r="X100" s="5"/>
      <c r="Y100" s="5"/>
      <c r="Z100" s="5"/>
      <c r="AA100" s="5"/>
      <c r="AB100" s="5"/>
      <c r="AC100" s="5" t="s">
        <v>399</v>
      </c>
      <c r="AD100" s="5"/>
      <c r="AE100" s="5"/>
      <c r="AF100" s="5"/>
      <c r="AG100" s="5"/>
      <c r="AH100" s="5"/>
      <c r="AI100" s="5"/>
      <c r="AJ100" s="5"/>
      <c r="AK100" s="5"/>
      <c r="AL100" s="5"/>
      <c r="AM100" s="43" t="str">
        <f t="shared" si="2"/>
        <v>https://www.city.sagamihara.kanagawa.jp/kurashi/1026489/shimin_nouen/nouen/index.html</v>
      </c>
      <c r="AN100" s="3" t="s">
        <v>418</v>
      </c>
      <c r="AO100" s="42" t="s">
        <v>98</v>
      </c>
    </row>
    <row r="101" spans="2:41" ht="18.75" customHeight="1">
      <c r="B101" s="53" t="s">
        <v>42</v>
      </c>
      <c r="C101" s="14" t="s">
        <v>44</v>
      </c>
      <c r="D101" s="3" t="s">
        <v>95</v>
      </c>
      <c r="E101" s="3" t="s">
        <v>134</v>
      </c>
      <c r="F101" s="1">
        <v>2241</v>
      </c>
      <c r="G101" s="1">
        <v>78</v>
      </c>
      <c r="H101" s="1">
        <v>78</v>
      </c>
      <c r="I101" s="15"/>
      <c r="J101" s="1">
        <v>2</v>
      </c>
      <c r="K101" s="1">
        <v>10</v>
      </c>
      <c r="L101" s="1">
        <v>15000</v>
      </c>
      <c r="M101" s="1">
        <v>15000</v>
      </c>
      <c r="N101" s="1"/>
      <c r="O101" s="1"/>
      <c r="P101" s="1"/>
      <c r="Q101" s="1"/>
      <c r="R101" s="5" t="s">
        <v>400</v>
      </c>
      <c r="S101" s="5" t="s">
        <v>400</v>
      </c>
      <c r="T101" s="5" t="s">
        <v>400</v>
      </c>
      <c r="U101" s="5" t="s">
        <v>399</v>
      </c>
      <c r="V101" s="5"/>
      <c r="W101" s="5"/>
      <c r="X101" s="5"/>
      <c r="Y101" s="5"/>
      <c r="Z101" s="5"/>
      <c r="AA101" s="5"/>
      <c r="AB101" s="5"/>
      <c r="AC101" s="5" t="s">
        <v>399</v>
      </c>
      <c r="AD101" s="5"/>
      <c r="AE101" s="5"/>
      <c r="AF101" s="5"/>
      <c r="AG101" s="5"/>
      <c r="AH101" s="5"/>
      <c r="AI101" s="5"/>
      <c r="AJ101" s="5"/>
      <c r="AK101" s="5"/>
      <c r="AL101" s="5"/>
      <c r="AM101" s="43" t="str">
        <f t="shared" si="2"/>
        <v>https://www.city.sagamihara.kanagawa.jp/kurashi/1026489/shimin_nouen/nouen/index.html</v>
      </c>
      <c r="AN101" s="3" t="s">
        <v>418</v>
      </c>
      <c r="AO101" s="42" t="s">
        <v>98</v>
      </c>
    </row>
    <row r="102" spans="2:41" ht="18.75" customHeight="1">
      <c r="B102" s="53" t="s">
        <v>42</v>
      </c>
      <c r="C102" s="14" t="s">
        <v>44</v>
      </c>
      <c r="D102" s="3" t="s">
        <v>95</v>
      </c>
      <c r="E102" s="3" t="s">
        <v>135</v>
      </c>
      <c r="F102" s="1">
        <v>2300</v>
      </c>
      <c r="G102" s="1">
        <v>94</v>
      </c>
      <c r="H102" s="1">
        <v>94</v>
      </c>
      <c r="I102" s="15"/>
      <c r="J102" s="1">
        <v>2</v>
      </c>
      <c r="K102" s="1">
        <v>10</v>
      </c>
      <c r="L102" s="1">
        <v>15000</v>
      </c>
      <c r="M102" s="1">
        <v>15000</v>
      </c>
      <c r="N102" s="1"/>
      <c r="O102" s="1"/>
      <c r="P102" s="1"/>
      <c r="Q102" s="1"/>
      <c r="R102" s="5" t="s">
        <v>400</v>
      </c>
      <c r="S102" s="5" t="s">
        <v>400</v>
      </c>
      <c r="T102" s="5" t="s">
        <v>400</v>
      </c>
      <c r="U102" s="5" t="s">
        <v>399</v>
      </c>
      <c r="V102" s="5"/>
      <c r="W102" s="5"/>
      <c r="X102" s="5"/>
      <c r="Y102" s="5"/>
      <c r="Z102" s="5"/>
      <c r="AA102" s="5"/>
      <c r="AB102" s="5"/>
      <c r="AC102" s="5" t="s">
        <v>399</v>
      </c>
      <c r="AD102" s="5"/>
      <c r="AE102" s="5"/>
      <c r="AF102" s="5"/>
      <c r="AG102" s="5"/>
      <c r="AH102" s="5"/>
      <c r="AI102" s="5"/>
      <c r="AJ102" s="5"/>
      <c r="AK102" s="5"/>
      <c r="AL102" s="5"/>
      <c r="AM102" s="43" t="str">
        <f t="shared" si="2"/>
        <v>https://www.city.sagamihara.kanagawa.jp/kurashi/1026489/shimin_nouen/nouen/index.html</v>
      </c>
      <c r="AN102" s="3" t="s">
        <v>418</v>
      </c>
      <c r="AO102" s="42" t="s">
        <v>98</v>
      </c>
    </row>
    <row r="103" spans="2:41" ht="18.75" customHeight="1">
      <c r="B103" s="53" t="s">
        <v>42</v>
      </c>
      <c r="C103" s="14" t="s">
        <v>44</v>
      </c>
      <c r="D103" s="3" t="s">
        <v>95</v>
      </c>
      <c r="E103" s="3" t="s">
        <v>136</v>
      </c>
      <c r="F103" s="1">
        <v>2000</v>
      </c>
      <c r="G103" s="1">
        <v>71</v>
      </c>
      <c r="H103" s="1">
        <v>71</v>
      </c>
      <c r="I103" s="15"/>
      <c r="J103" s="1">
        <v>2</v>
      </c>
      <c r="K103" s="1">
        <v>10</v>
      </c>
      <c r="L103" s="1">
        <v>15000</v>
      </c>
      <c r="M103" s="1">
        <v>15000</v>
      </c>
      <c r="N103" s="1"/>
      <c r="O103" s="1"/>
      <c r="P103" s="1"/>
      <c r="Q103" s="1"/>
      <c r="R103" s="5" t="s">
        <v>400</v>
      </c>
      <c r="S103" s="5" t="s">
        <v>400</v>
      </c>
      <c r="T103" s="5" t="s">
        <v>400</v>
      </c>
      <c r="U103" s="5" t="s">
        <v>399</v>
      </c>
      <c r="V103" s="5"/>
      <c r="W103" s="5"/>
      <c r="X103" s="5"/>
      <c r="Y103" s="5"/>
      <c r="Z103" s="5"/>
      <c r="AA103" s="5"/>
      <c r="AB103" s="5"/>
      <c r="AC103" s="5" t="s">
        <v>399</v>
      </c>
      <c r="AD103" s="5"/>
      <c r="AE103" s="5"/>
      <c r="AF103" s="5"/>
      <c r="AG103" s="5"/>
      <c r="AH103" s="5"/>
      <c r="AI103" s="5"/>
      <c r="AJ103" s="5"/>
      <c r="AK103" s="5"/>
      <c r="AL103" s="5"/>
      <c r="AM103" s="43" t="str">
        <f t="shared" si="2"/>
        <v>https://www.city.sagamihara.kanagawa.jp/kurashi/1026489/shimin_nouen/nouen/index.html</v>
      </c>
      <c r="AN103" s="3" t="s">
        <v>418</v>
      </c>
      <c r="AO103" s="42" t="s">
        <v>98</v>
      </c>
    </row>
    <row r="104" spans="2:41" ht="18.75" customHeight="1">
      <c r="B104" s="53" t="s">
        <v>42</v>
      </c>
      <c r="C104" s="14" t="s">
        <v>44</v>
      </c>
      <c r="D104" s="3" t="s">
        <v>95</v>
      </c>
      <c r="E104" s="3" t="s">
        <v>137</v>
      </c>
      <c r="F104" s="1">
        <v>2838</v>
      </c>
      <c r="G104" s="1">
        <v>121</v>
      </c>
      <c r="H104" s="1">
        <v>121</v>
      </c>
      <c r="I104" s="15"/>
      <c r="J104" s="1">
        <v>2</v>
      </c>
      <c r="K104" s="1">
        <v>10</v>
      </c>
      <c r="L104" s="1">
        <v>15000</v>
      </c>
      <c r="M104" s="1">
        <v>15000</v>
      </c>
      <c r="N104" s="1"/>
      <c r="O104" s="1"/>
      <c r="P104" s="1"/>
      <c r="Q104" s="1"/>
      <c r="R104" s="5" t="s">
        <v>400</v>
      </c>
      <c r="S104" s="5" t="s">
        <v>400</v>
      </c>
      <c r="T104" s="5" t="s">
        <v>400</v>
      </c>
      <c r="U104" s="5" t="s">
        <v>399</v>
      </c>
      <c r="V104" s="5"/>
      <c r="W104" s="5"/>
      <c r="X104" s="5"/>
      <c r="Y104" s="5"/>
      <c r="Z104" s="5"/>
      <c r="AA104" s="5"/>
      <c r="AB104" s="5"/>
      <c r="AC104" s="5" t="s">
        <v>399</v>
      </c>
      <c r="AD104" s="5"/>
      <c r="AE104" s="5"/>
      <c r="AF104" s="5"/>
      <c r="AG104" s="5"/>
      <c r="AH104" s="5"/>
      <c r="AI104" s="5"/>
      <c r="AJ104" s="5"/>
      <c r="AK104" s="5"/>
      <c r="AL104" s="5"/>
      <c r="AM104" s="43" t="str">
        <f t="shared" si="2"/>
        <v>https://www.city.sagamihara.kanagawa.jp/kurashi/1026489/shimin_nouen/nouen/index.html</v>
      </c>
      <c r="AN104" s="3" t="s">
        <v>418</v>
      </c>
      <c r="AO104" s="42" t="s">
        <v>98</v>
      </c>
    </row>
    <row r="105" spans="2:41" ht="18.75" customHeight="1">
      <c r="B105" s="53" t="s">
        <v>42</v>
      </c>
      <c r="C105" s="14" t="s">
        <v>44</v>
      </c>
      <c r="D105" s="3" t="s">
        <v>95</v>
      </c>
      <c r="E105" s="3" t="s">
        <v>138</v>
      </c>
      <c r="F105" s="1">
        <v>2280</v>
      </c>
      <c r="G105" s="1">
        <v>96</v>
      </c>
      <c r="H105" s="1">
        <v>96</v>
      </c>
      <c r="I105" s="15"/>
      <c r="J105" s="1">
        <v>2</v>
      </c>
      <c r="K105" s="1">
        <v>10</v>
      </c>
      <c r="L105" s="1">
        <v>15000</v>
      </c>
      <c r="M105" s="1">
        <v>15000</v>
      </c>
      <c r="N105" s="1"/>
      <c r="O105" s="1"/>
      <c r="P105" s="1"/>
      <c r="Q105" s="1"/>
      <c r="R105" s="5" t="s">
        <v>400</v>
      </c>
      <c r="S105" s="5" t="s">
        <v>400</v>
      </c>
      <c r="T105" s="5" t="s">
        <v>400</v>
      </c>
      <c r="U105" s="5" t="s">
        <v>399</v>
      </c>
      <c r="V105" s="5"/>
      <c r="W105" s="5"/>
      <c r="X105" s="5"/>
      <c r="Y105" s="5"/>
      <c r="Z105" s="5"/>
      <c r="AA105" s="5"/>
      <c r="AB105" s="5"/>
      <c r="AC105" s="5" t="s">
        <v>399</v>
      </c>
      <c r="AD105" s="5"/>
      <c r="AE105" s="5"/>
      <c r="AF105" s="5"/>
      <c r="AG105" s="5"/>
      <c r="AH105" s="5"/>
      <c r="AI105" s="5"/>
      <c r="AJ105" s="5"/>
      <c r="AK105" s="5"/>
      <c r="AL105" s="5"/>
      <c r="AM105" s="43" t="str">
        <f t="shared" si="2"/>
        <v>https://www.city.sagamihara.kanagawa.jp/kurashi/1026489/shimin_nouen/nouen/index.html</v>
      </c>
      <c r="AN105" s="3" t="s">
        <v>418</v>
      </c>
      <c r="AO105" s="42" t="s">
        <v>98</v>
      </c>
    </row>
    <row r="106" spans="2:41" ht="18.75" customHeight="1">
      <c r="B106" s="53" t="s">
        <v>42</v>
      </c>
      <c r="C106" s="14" t="s">
        <v>44</v>
      </c>
      <c r="D106" s="3" t="s">
        <v>95</v>
      </c>
      <c r="E106" s="3" t="s">
        <v>139</v>
      </c>
      <c r="F106" s="1">
        <v>2099</v>
      </c>
      <c r="G106" s="1">
        <v>84</v>
      </c>
      <c r="H106" s="1">
        <v>84</v>
      </c>
      <c r="I106" s="15"/>
      <c r="J106" s="1">
        <v>2</v>
      </c>
      <c r="K106" s="1">
        <v>10</v>
      </c>
      <c r="L106" s="1">
        <v>15000</v>
      </c>
      <c r="M106" s="1">
        <v>15000</v>
      </c>
      <c r="N106" s="1"/>
      <c r="O106" s="1"/>
      <c r="P106" s="1"/>
      <c r="Q106" s="1"/>
      <c r="R106" s="5" t="s">
        <v>400</v>
      </c>
      <c r="S106" s="5" t="s">
        <v>400</v>
      </c>
      <c r="T106" s="5" t="s">
        <v>400</v>
      </c>
      <c r="U106" s="5" t="s">
        <v>399</v>
      </c>
      <c r="V106" s="5"/>
      <c r="W106" s="5"/>
      <c r="X106" s="5"/>
      <c r="Y106" s="5"/>
      <c r="Z106" s="5"/>
      <c r="AA106" s="5"/>
      <c r="AB106" s="5"/>
      <c r="AC106" s="5" t="s">
        <v>399</v>
      </c>
      <c r="AD106" s="5"/>
      <c r="AE106" s="5"/>
      <c r="AF106" s="5"/>
      <c r="AG106" s="5"/>
      <c r="AH106" s="5"/>
      <c r="AI106" s="5"/>
      <c r="AJ106" s="5"/>
      <c r="AK106" s="5"/>
      <c r="AL106" s="5"/>
      <c r="AM106" s="43" t="str">
        <f t="shared" si="2"/>
        <v>https://www.city.sagamihara.kanagawa.jp/kurashi/1026489/shimin_nouen/nouen/index.html</v>
      </c>
      <c r="AN106" s="3" t="s">
        <v>418</v>
      </c>
      <c r="AO106" s="42" t="s">
        <v>98</v>
      </c>
    </row>
    <row r="107" spans="2:41" ht="18.75" customHeight="1">
      <c r="B107" s="53" t="s">
        <v>42</v>
      </c>
      <c r="C107" s="14" t="s">
        <v>44</v>
      </c>
      <c r="D107" s="3" t="s">
        <v>95</v>
      </c>
      <c r="E107" s="3" t="s">
        <v>140</v>
      </c>
      <c r="F107" s="1">
        <v>892</v>
      </c>
      <c r="G107" s="1">
        <v>36</v>
      </c>
      <c r="H107" s="1">
        <v>36</v>
      </c>
      <c r="I107" s="15"/>
      <c r="J107" s="1">
        <v>2</v>
      </c>
      <c r="K107" s="1">
        <v>10</v>
      </c>
      <c r="L107" s="1">
        <v>15000</v>
      </c>
      <c r="M107" s="1">
        <v>15000</v>
      </c>
      <c r="N107" s="1"/>
      <c r="O107" s="1"/>
      <c r="P107" s="1"/>
      <c r="Q107" s="1"/>
      <c r="R107" s="5" t="s">
        <v>400</v>
      </c>
      <c r="S107" s="5" t="s">
        <v>400</v>
      </c>
      <c r="T107" s="5" t="s">
        <v>400</v>
      </c>
      <c r="U107" s="5" t="s">
        <v>399</v>
      </c>
      <c r="V107" s="5"/>
      <c r="W107" s="5"/>
      <c r="X107" s="5"/>
      <c r="Y107" s="5"/>
      <c r="Z107" s="5"/>
      <c r="AA107" s="5"/>
      <c r="AB107" s="5"/>
      <c r="AC107" s="5" t="s">
        <v>399</v>
      </c>
      <c r="AD107" s="5"/>
      <c r="AE107" s="5"/>
      <c r="AF107" s="5"/>
      <c r="AG107" s="5"/>
      <c r="AH107" s="5"/>
      <c r="AI107" s="5"/>
      <c r="AJ107" s="5"/>
      <c r="AK107" s="5"/>
      <c r="AL107" s="5"/>
      <c r="AM107" s="43" t="str">
        <f t="shared" si="2"/>
        <v>https://www.city.sagamihara.kanagawa.jp/kurashi/1026489/shimin_nouen/nouen/index.html</v>
      </c>
      <c r="AN107" s="3" t="s">
        <v>418</v>
      </c>
      <c r="AO107" s="42" t="s">
        <v>98</v>
      </c>
    </row>
    <row r="108" spans="2:41" ht="18.75" customHeight="1">
      <c r="B108" s="53" t="s">
        <v>42</v>
      </c>
      <c r="C108" s="14" t="s">
        <v>44</v>
      </c>
      <c r="D108" s="3" t="s">
        <v>95</v>
      </c>
      <c r="E108" s="3" t="s">
        <v>141</v>
      </c>
      <c r="F108" s="1">
        <v>1051</v>
      </c>
      <c r="G108" s="1">
        <v>43</v>
      </c>
      <c r="H108" s="1">
        <v>43</v>
      </c>
      <c r="I108" s="15"/>
      <c r="J108" s="1">
        <v>2</v>
      </c>
      <c r="K108" s="1">
        <v>10</v>
      </c>
      <c r="L108" s="1">
        <v>15000</v>
      </c>
      <c r="M108" s="1">
        <v>15000</v>
      </c>
      <c r="N108" s="1"/>
      <c r="O108" s="1"/>
      <c r="P108" s="1"/>
      <c r="Q108" s="1"/>
      <c r="R108" s="5" t="s">
        <v>400</v>
      </c>
      <c r="S108" s="5" t="s">
        <v>400</v>
      </c>
      <c r="T108" s="5" t="s">
        <v>400</v>
      </c>
      <c r="U108" s="5" t="s">
        <v>399</v>
      </c>
      <c r="V108" s="5"/>
      <c r="W108" s="5"/>
      <c r="X108" s="5"/>
      <c r="Y108" s="5"/>
      <c r="Z108" s="5"/>
      <c r="AA108" s="5"/>
      <c r="AB108" s="5"/>
      <c r="AC108" s="5" t="s">
        <v>399</v>
      </c>
      <c r="AD108" s="5"/>
      <c r="AE108" s="5"/>
      <c r="AF108" s="5"/>
      <c r="AG108" s="5"/>
      <c r="AH108" s="5"/>
      <c r="AI108" s="5"/>
      <c r="AJ108" s="5"/>
      <c r="AK108" s="5"/>
      <c r="AL108" s="5"/>
      <c r="AM108" s="43" t="str">
        <f t="shared" si="2"/>
        <v>https://www.city.sagamihara.kanagawa.jp/kurashi/1026489/shimin_nouen/nouen/index.html</v>
      </c>
      <c r="AN108" s="3" t="s">
        <v>418</v>
      </c>
      <c r="AO108" s="42" t="s">
        <v>98</v>
      </c>
    </row>
    <row r="109" spans="2:41" ht="18.75" customHeight="1">
      <c r="B109" s="53" t="s">
        <v>42</v>
      </c>
      <c r="C109" s="14" t="s">
        <v>44</v>
      </c>
      <c r="D109" s="3" t="s">
        <v>95</v>
      </c>
      <c r="E109" s="3" t="s">
        <v>142</v>
      </c>
      <c r="F109" s="1">
        <v>730</v>
      </c>
      <c r="G109" s="1">
        <v>27</v>
      </c>
      <c r="H109" s="1">
        <v>27</v>
      </c>
      <c r="I109" s="15"/>
      <c r="J109" s="1">
        <v>2</v>
      </c>
      <c r="K109" s="1">
        <v>10</v>
      </c>
      <c r="L109" s="1">
        <v>15000</v>
      </c>
      <c r="M109" s="1">
        <v>15000</v>
      </c>
      <c r="N109" s="1"/>
      <c r="O109" s="1"/>
      <c r="P109" s="1"/>
      <c r="Q109" s="1"/>
      <c r="R109" s="5" t="s">
        <v>400</v>
      </c>
      <c r="S109" s="5" t="s">
        <v>400</v>
      </c>
      <c r="T109" s="5" t="s">
        <v>400</v>
      </c>
      <c r="U109" s="5" t="s">
        <v>399</v>
      </c>
      <c r="V109" s="5"/>
      <c r="W109" s="5"/>
      <c r="X109" s="5"/>
      <c r="Y109" s="5"/>
      <c r="Z109" s="5"/>
      <c r="AA109" s="5"/>
      <c r="AB109" s="5"/>
      <c r="AC109" s="5" t="s">
        <v>399</v>
      </c>
      <c r="AD109" s="5"/>
      <c r="AE109" s="5"/>
      <c r="AF109" s="5"/>
      <c r="AG109" s="5"/>
      <c r="AH109" s="5"/>
      <c r="AI109" s="5"/>
      <c r="AJ109" s="5"/>
      <c r="AK109" s="5"/>
      <c r="AL109" s="5"/>
      <c r="AM109" s="43" t="str">
        <f t="shared" si="2"/>
        <v>https://www.city.sagamihara.kanagawa.jp/kurashi/1026489/shimin_nouen/nouen/index.html</v>
      </c>
      <c r="AN109" s="3" t="s">
        <v>418</v>
      </c>
      <c r="AO109" s="42" t="s">
        <v>98</v>
      </c>
    </row>
    <row r="110" spans="2:41" ht="18.75" customHeight="1">
      <c r="B110" s="53" t="s">
        <v>42</v>
      </c>
      <c r="C110" s="14" t="s">
        <v>44</v>
      </c>
      <c r="D110" s="3" t="s">
        <v>95</v>
      </c>
      <c r="E110" s="3" t="s">
        <v>143</v>
      </c>
      <c r="F110" s="1">
        <v>412</v>
      </c>
      <c r="G110" s="1">
        <v>16</v>
      </c>
      <c r="H110" s="1">
        <v>16</v>
      </c>
      <c r="I110" s="15"/>
      <c r="J110" s="1">
        <v>2</v>
      </c>
      <c r="K110" s="1">
        <v>10</v>
      </c>
      <c r="L110" s="1">
        <v>15000</v>
      </c>
      <c r="M110" s="1">
        <v>15000</v>
      </c>
      <c r="N110" s="1"/>
      <c r="O110" s="1"/>
      <c r="P110" s="1"/>
      <c r="Q110" s="1"/>
      <c r="R110" s="5" t="s">
        <v>400</v>
      </c>
      <c r="S110" s="5" t="s">
        <v>400</v>
      </c>
      <c r="T110" s="5" t="s">
        <v>400</v>
      </c>
      <c r="U110" s="5" t="s">
        <v>399</v>
      </c>
      <c r="V110" s="5"/>
      <c r="W110" s="5"/>
      <c r="X110" s="5"/>
      <c r="Y110" s="5"/>
      <c r="Z110" s="5"/>
      <c r="AA110" s="5"/>
      <c r="AB110" s="5"/>
      <c r="AC110" s="5" t="s">
        <v>399</v>
      </c>
      <c r="AD110" s="5"/>
      <c r="AE110" s="5"/>
      <c r="AF110" s="5"/>
      <c r="AG110" s="5"/>
      <c r="AH110" s="5"/>
      <c r="AI110" s="5"/>
      <c r="AJ110" s="5"/>
      <c r="AK110" s="5"/>
      <c r="AL110" s="5"/>
      <c r="AM110" s="43" t="str">
        <f t="shared" si="2"/>
        <v>https://www.city.sagamihara.kanagawa.jp/kurashi/1026489/shimin_nouen/nouen/index.html</v>
      </c>
      <c r="AN110" s="3" t="s">
        <v>418</v>
      </c>
      <c r="AO110" s="42" t="s">
        <v>98</v>
      </c>
    </row>
    <row r="111" spans="2:41" ht="18.75" customHeight="1">
      <c r="B111" s="53" t="s">
        <v>42</v>
      </c>
      <c r="C111" s="14" t="s">
        <v>44</v>
      </c>
      <c r="D111" s="3" t="s">
        <v>95</v>
      </c>
      <c r="E111" s="3" t="s">
        <v>144</v>
      </c>
      <c r="F111" s="1">
        <v>1536</v>
      </c>
      <c r="G111" s="1">
        <v>66</v>
      </c>
      <c r="H111" s="1">
        <v>66</v>
      </c>
      <c r="I111" s="15"/>
      <c r="J111" s="1">
        <v>2</v>
      </c>
      <c r="K111" s="1">
        <v>10</v>
      </c>
      <c r="L111" s="1">
        <v>15000</v>
      </c>
      <c r="M111" s="1">
        <v>15000</v>
      </c>
      <c r="N111" s="1"/>
      <c r="O111" s="1"/>
      <c r="P111" s="1"/>
      <c r="Q111" s="1"/>
      <c r="R111" s="5" t="s">
        <v>400</v>
      </c>
      <c r="S111" s="5" t="s">
        <v>400</v>
      </c>
      <c r="T111" s="5" t="s">
        <v>400</v>
      </c>
      <c r="U111" s="5" t="s">
        <v>399</v>
      </c>
      <c r="V111" s="5"/>
      <c r="W111" s="5"/>
      <c r="X111" s="5"/>
      <c r="Y111" s="5"/>
      <c r="Z111" s="5"/>
      <c r="AA111" s="5"/>
      <c r="AB111" s="5"/>
      <c r="AC111" s="5" t="s">
        <v>399</v>
      </c>
      <c r="AD111" s="5"/>
      <c r="AE111" s="5"/>
      <c r="AF111" s="5"/>
      <c r="AG111" s="5"/>
      <c r="AH111" s="5"/>
      <c r="AI111" s="5"/>
      <c r="AJ111" s="5"/>
      <c r="AK111" s="5"/>
      <c r="AL111" s="5"/>
      <c r="AM111" s="43" t="str">
        <f t="shared" si="2"/>
        <v>https://www.city.sagamihara.kanagawa.jp/kurashi/1026489/shimin_nouen/nouen/index.html</v>
      </c>
      <c r="AN111" s="3" t="s">
        <v>418</v>
      </c>
      <c r="AO111" s="42" t="s">
        <v>98</v>
      </c>
    </row>
    <row r="112" spans="2:41" ht="18.75" customHeight="1">
      <c r="B112" s="53" t="s">
        <v>42</v>
      </c>
      <c r="C112" s="14" t="s">
        <v>44</v>
      </c>
      <c r="D112" s="3" t="s">
        <v>95</v>
      </c>
      <c r="E112" s="3" t="s">
        <v>145</v>
      </c>
      <c r="F112" s="1">
        <v>831</v>
      </c>
      <c r="G112" s="1">
        <v>24</v>
      </c>
      <c r="H112" s="1">
        <v>24</v>
      </c>
      <c r="I112" s="15"/>
      <c r="J112" s="1">
        <v>2</v>
      </c>
      <c r="K112" s="1">
        <v>10</v>
      </c>
      <c r="L112" s="1">
        <v>15000</v>
      </c>
      <c r="M112" s="1">
        <v>15000</v>
      </c>
      <c r="N112" s="1"/>
      <c r="O112" s="1"/>
      <c r="P112" s="1"/>
      <c r="Q112" s="1"/>
      <c r="R112" s="5" t="s">
        <v>400</v>
      </c>
      <c r="S112" s="5" t="s">
        <v>400</v>
      </c>
      <c r="T112" s="5" t="s">
        <v>400</v>
      </c>
      <c r="U112" s="5" t="s">
        <v>399</v>
      </c>
      <c r="V112" s="5"/>
      <c r="W112" s="5"/>
      <c r="X112" s="5"/>
      <c r="Y112" s="5"/>
      <c r="Z112" s="5"/>
      <c r="AA112" s="5"/>
      <c r="AB112" s="5"/>
      <c r="AC112" s="5" t="s">
        <v>399</v>
      </c>
      <c r="AD112" s="5"/>
      <c r="AE112" s="5"/>
      <c r="AF112" s="5"/>
      <c r="AG112" s="5"/>
      <c r="AH112" s="5"/>
      <c r="AI112" s="5"/>
      <c r="AJ112" s="5"/>
      <c r="AK112" s="5"/>
      <c r="AL112" s="5"/>
      <c r="AM112" s="43" t="str">
        <f t="shared" si="2"/>
        <v>https://www.city.sagamihara.kanagawa.jp/kurashi/1026489/shimin_nouen/nouen/index.html</v>
      </c>
      <c r="AN112" s="3" t="s">
        <v>418</v>
      </c>
      <c r="AO112" s="42" t="s">
        <v>98</v>
      </c>
    </row>
    <row r="113" spans="2:41" ht="18.75" customHeight="1">
      <c r="B113" s="53" t="s">
        <v>42</v>
      </c>
      <c r="C113" s="14" t="s">
        <v>44</v>
      </c>
      <c r="D113" s="3" t="s">
        <v>95</v>
      </c>
      <c r="E113" s="3" t="s">
        <v>146</v>
      </c>
      <c r="F113" s="1">
        <v>3255</v>
      </c>
      <c r="G113" s="1">
        <v>140</v>
      </c>
      <c r="H113" s="1">
        <v>140</v>
      </c>
      <c r="I113" s="15"/>
      <c r="J113" s="1">
        <v>2</v>
      </c>
      <c r="K113" s="1">
        <v>10</v>
      </c>
      <c r="L113" s="1">
        <v>15000</v>
      </c>
      <c r="M113" s="1">
        <v>15000</v>
      </c>
      <c r="N113" s="1"/>
      <c r="O113" s="1"/>
      <c r="P113" s="1"/>
      <c r="Q113" s="1"/>
      <c r="R113" s="5" t="s">
        <v>400</v>
      </c>
      <c r="S113" s="5" t="s">
        <v>400</v>
      </c>
      <c r="T113" s="5" t="s">
        <v>400</v>
      </c>
      <c r="U113" s="5" t="s">
        <v>399</v>
      </c>
      <c r="V113" s="5"/>
      <c r="W113" s="5"/>
      <c r="X113" s="5"/>
      <c r="Y113" s="5"/>
      <c r="Z113" s="5"/>
      <c r="AA113" s="5"/>
      <c r="AB113" s="5"/>
      <c r="AC113" s="5" t="s">
        <v>399</v>
      </c>
      <c r="AD113" s="5"/>
      <c r="AE113" s="5"/>
      <c r="AF113" s="5"/>
      <c r="AG113" s="5"/>
      <c r="AH113" s="5"/>
      <c r="AI113" s="5"/>
      <c r="AJ113" s="5"/>
      <c r="AK113" s="5"/>
      <c r="AL113" s="5"/>
      <c r="AM113" s="43" t="str">
        <f t="shared" si="2"/>
        <v>https://www.city.sagamihara.kanagawa.jp/kurashi/1026489/shimin_nouen/nouen/index.html</v>
      </c>
      <c r="AN113" s="3" t="s">
        <v>418</v>
      </c>
      <c r="AO113" s="42" t="s">
        <v>98</v>
      </c>
    </row>
    <row r="114" spans="2:41" ht="18.75" customHeight="1">
      <c r="B114" s="53" t="s">
        <v>42</v>
      </c>
      <c r="C114" s="14" t="s">
        <v>44</v>
      </c>
      <c r="D114" s="3" t="s">
        <v>95</v>
      </c>
      <c r="E114" s="3" t="s">
        <v>147</v>
      </c>
      <c r="F114" s="1">
        <v>552</v>
      </c>
      <c r="G114" s="1">
        <v>23</v>
      </c>
      <c r="H114" s="1">
        <v>23</v>
      </c>
      <c r="I114" s="15"/>
      <c r="J114" s="1">
        <v>2</v>
      </c>
      <c r="K114" s="1">
        <v>10</v>
      </c>
      <c r="L114" s="1">
        <v>15000</v>
      </c>
      <c r="M114" s="1">
        <v>15000</v>
      </c>
      <c r="N114" s="1"/>
      <c r="O114" s="1"/>
      <c r="P114" s="1"/>
      <c r="Q114" s="1"/>
      <c r="R114" s="5" t="s">
        <v>400</v>
      </c>
      <c r="S114" s="5" t="s">
        <v>400</v>
      </c>
      <c r="T114" s="5" t="s">
        <v>400</v>
      </c>
      <c r="U114" s="5" t="s">
        <v>399</v>
      </c>
      <c r="V114" s="5"/>
      <c r="W114" s="5"/>
      <c r="X114" s="5"/>
      <c r="Y114" s="5"/>
      <c r="Z114" s="5"/>
      <c r="AA114" s="5"/>
      <c r="AB114" s="5"/>
      <c r="AC114" s="5" t="s">
        <v>399</v>
      </c>
      <c r="AD114" s="5"/>
      <c r="AE114" s="5"/>
      <c r="AF114" s="5"/>
      <c r="AG114" s="5"/>
      <c r="AH114" s="5"/>
      <c r="AI114" s="5"/>
      <c r="AJ114" s="5"/>
      <c r="AK114" s="5"/>
      <c r="AL114" s="5"/>
      <c r="AM114" s="43" t="str">
        <f t="shared" si="2"/>
        <v>https://www.city.sagamihara.kanagawa.jp/kurashi/1026489/shimin_nouen/nouen/index.html</v>
      </c>
      <c r="AN114" s="3" t="s">
        <v>418</v>
      </c>
      <c r="AO114" s="42" t="s">
        <v>98</v>
      </c>
    </row>
    <row r="115" spans="2:41" ht="18.75" customHeight="1">
      <c r="B115" s="53" t="s">
        <v>42</v>
      </c>
      <c r="C115" s="14" t="s">
        <v>44</v>
      </c>
      <c r="D115" s="3" t="s">
        <v>95</v>
      </c>
      <c r="E115" s="3" t="s">
        <v>148</v>
      </c>
      <c r="F115" s="1">
        <v>617</v>
      </c>
      <c r="G115" s="1">
        <v>20</v>
      </c>
      <c r="H115" s="1">
        <v>20</v>
      </c>
      <c r="I115" s="15"/>
      <c r="J115" s="1">
        <v>2</v>
      </c>
      <c r="K115" s="1">
        <v>10</v>
      </c>
      <c r="L115" s="1">
        <v>15000</v>
      </c>
      <c r="M115" s="1">
        <v>15000</v>
      </c>
      <c r="N115" s="1"/>
      <c r="O115" s="1"/>
      <c r="P115" s="1"/>
      <c r="Q115" s="1"/>
      <c r="R115" s="5" t="s">
        <v>400</v>
      </c>
      <c r="S115" s="5" t="s">
        <v>400</v>
      </c>
      <c r="T115" s="5" t="s">
        <v>400</v>
      </c>
      <c r="U115" s="5" t="s">
        <v>399</v>
      </c>
      <c r="V115" s="5"/>
      <c r="W115" s="5"/>
      <c r="X115" s="5"/>
      <c r="Y115" s="5"/>
      <c r="Z115" s="5"/>
      <c r="AA115" s="5"/>
      <c r="AB115" s="5"/>
      <c r="AC115" s="5" t="s">
        <v>399</v>
      </c>
      <c r="AD115" s="5"/>
      <c r="AE115" s="5"/>
      <c r="AF115" s="5"/>
      <c r="AG115" s="5"/>
      <c r="AH115" s="5"/>
      <c r="AI115" s="5"/>
      <c r="AJ115" s="5"/>
      <c r="AK115" s="5"/>
      <c r="AL115" s="5"/>
      <c r="AM115" s="43" t="str">
        <f t="shared" si="2"/>
        <v>https://www.city.sagamihara.kanagawa.jp/kurashi/1026489/shimin_nouen/nouen/index.html</v>
      </c>
      <c r="AN115" s="3" t="s">
        <v>418</v>
      </c>
      <c r="AO115" s="42" t="s">
        <v>98</v>
      </c>
    </row>
    <row r="116" spans="2:41" ht="18.75" customHeight="1">
      <c r="B116" s="53" t="s">
        <v>42</v>
      </c>
      <c r="C116" s="14" t="s">
        <v>44</v>
      </c>
      <c r="D116" s="3" t="s">
        <v>95</v>
      </c>
      <c r="E116" s="3" t="s">
        <v>149</v>
      </c>
      <c r="F116" s="1">
        <v>592</v>
      </c>
      <c r="G116" s="1">
        <v>32</v>
      </c>
      <c r="H116" s="1">
        <v>32</v>
      </c>
      <c r="I116" s="15"/>
      <c r="J116" s="1">
        <v>2</v>
      </c>
      <c r="K116" s="1">
        <v>10</v>
      </c>
      <c r="L116" s="1">
        <v>15000</v>
      </c>
      <c r="M116" s="1">
        <v>15000</v>
      </c>
      <c r="N116" s="1"/>
      <c r="O116" s="1"/>
      <c r="P116" s="1"/>
      <c r="Q116" s="1"/>
      <c r="R116" s="5" t="s">
        <v>400</v>
      </c>
      <c r="S116" s="5" t="s">
        <v>400</v>
      </c>
      <c r="T116" s="5" t="s">
        <v>400</v>
      </c>
      <c r="U116" s="5" t="s">
        <v>399</v>
      </c>
      <c r="V116" s="5"/>
      <c r="W116" s="5"/>
      <c r="X116" s="5"/>
      <c r="Y116" s="5"/>
      <c r="Z116" s="5"/>
      <c r="AA116" s="5"/>
      <c r="AB116" s="5"/>
      <c r="AC116" s="5" t="s">
        <v>399</v>
      </c>
      <c r="AD116" s="5"/>
      <c r="AE116" s="5"/>
      <c r="AF116" s="5"/>
      <c r="AG116" s="5"/>
      <c r="AH116" s="5"/>
      <c r="AI116" s="5"/>
      <c r="AJ116" s="5"/>
      <c r="AK116" s="5"/>
      <c r="AL116" s="5"/>
      <c r="AM116" s="43" t="str">
        <f t="shared" si="2"/>
        <v>https://www.city.sagamihara.kanagawa.jp/kurashi/1026489/shimin_nouen/nouen/index.html</v>
      </c>
      <c r="AN116" s="3" t="s">
        <v>418</v>
      </c>
      <c r="AO116" s="42" t="s">
        <v>98</v>
      </c>
    </row>
    <row r="117" spans="2:41" ht="18.75" customHeight="1">
      <c r="B117" s="53" t="s">
        <v>42</v>
      </c>
      <c r="C117" s="14" t="s">
        <v>44</v>
      </c>
      <c r="D117" s="3" t="s">
        <v>95</v>
      </c>
      <c r="E117" s="3" t="s">
        <v>150</v>
      </c>
      <c r="F117" s="1">
        <v>1963</v>
      </c>
      <c r="G117" s="1">
        <v>78</v>
      </c>
      <c r="H117" s="1">
        <v>78</v>
      </c>
      <c r="I117" s="15"/>
      <c r="J117" s="1">
        <v>2</v>
      </c>
      <c r="K117" s="1">
        <v>10</v>
      </c>
      <c r="L117" s="1">
        <v>15000</v>
      </c>
      <c r="M117" s="1">
        <v>15000</v>
      </c>
      <c r="N117" s="1"/>
      <c r="O117" s="1"/>
      <c r="P117" s="1"/>
      <c r="Q117" s="1"/>
      <c r="R117" s="5" t="s">
        <v>400</v>
      </c>
      <c r="S117" s="5" t="s">
        <v>400</v>
      </c>
      <c r="T117" s="5" t="s">
        <v>400</v>
      </c>
      <c r="U117" s="5" t="s">
        <v>399</v>
      </c>
      <c r="V117" s="5"/>
      <c r="W117" s="5"/>
      <c r="X117" s="5"/>
      <c r="Y117" s="5"/>
      <c r="Z117" s="5"/>
      <c r="AA117" s="5"/>
      <c r="AB117" s="5"/>
      <c r="AC117" s="5" t="s">
        <v>399</v>
      </c>
      <c r="AD117" s="5"/>
      <c r="AE117" s="5"/>
      <c r="AF117" s="5"/>
      <c r="AG117" s="5"/>
      <c r="AH117" s="5"/>
      <c r="AI117" s="5"/>
      <c r="AJ117" s="5"/>
      <c r="AK117" s="5"/>
      <c r="AL117" s="5"/>
      <c r="AM117" s="43" t="str">
        <f t="shared" si="2"/>
        <v>https://www.city.sagamihara.kanagawa.jp/kurashi/1026489/shimin_nouen/nouen/index.html</v>
      </c>
      <c r="AN117" s="3" t="s">
        <v>418</v>
      </c>
      <c r="AO117" s="42" t="s">
        <v>98</v>
      </c>
    </row>
    <row r="118" spans="2:41" ht="18.75" customHeight="1">
      <c r="B118" s="53" t="s">
        <v>42</v>
      </c>
      <c r="C118" s="14" t="s">
        <v>44</v>
      </c>
      <c r="D118" s="3" t="s">
        <v>95</v>
      </c>
      <c r="E118" s="3" t="s">
        <v>151</v>
      </c>
      <c r="F118" s="1">
        <v>1696</v>
      </c>
      <c r="G118" s="1">
        <v>42</v>
      </c>
      <c r="H118" s="1">
        <v>42</v>
      </c>
      <c r="I118" s="15"/>
      <c r="J118" s="1">
        <v>2</v>
      </c>
      <c r="K118" s="1"/>
      <c r="L118" s="1">
        <v>15000</v>
      </c>
      <c r="M118" s="1">
        <v>15000</v>
      </c>
      <c r="N118" s="1"/>
      <c r="O118" s="1"/>
      <c r="P118" s="1"/>
      <c r="Q118" s="1"/>
      <c r="R118" s="5" t="s">
        <v>399</v>
      </c>
      <c r="S118" s="5" t="s">
        <v>399</v>
      </c>
      <c r="T118" s="5" t="s">
        <v>400</v>
      </c>
      <c r="U118" s="5" t="s">
        <v>399</v>
      </c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13" t="str">
        <f>HYPERLINK("#", "http://www.city.sagamihara.kanagawa.jp/shimin_nouen/index.html")</f>
        <v>http://www.city.sagamihara.kanagawa.jp/shimin_nouen/index.html</v>
      </c>
      <c r="AN118" s="3" t="s">
        <v>152</v>
      </c>
      <c r="AO118" s="42" t="s">
        <v>153</v>
      </c>
    </row>
    <row r="119" spans="2:41" ht="18.75" customHeight="1">
      <c r="B119" s="53" t="s">
        <v>42</v>
      </c>
      <c r="C119" s="14" t="s">
        <v>44</v>
      </c>
      <c r="D119" s="3" t="s">
        <v>95</v>
      </c>
      <c r="E119" s="3" t="s">
        <v>154</v>
      </c>
      <c r="F119" s="1">
        <v>2962</v>
      </c>
      <c r="G119" s="1">
        <v>95</v>
      </c>
      <c r="H119" s="1">
        <v>95</v>
      </c>
      <c r="I119" s="15"/>
      <c r="J119" s="1">
        <v>1</v>
      </c>
      <c r="K119" s="1"/>
      <c r="L119" s="1">
        <v>12000</v>
      </c>
      <c r="M119" s="1">
        <v>12000</v>
      </c>
      <c r="N119" s="1"/>
      <c r="O119" s="1"/>
      <c r="P119" s="1"/>
      <c r="Q119" s="1"/>
      <c r="R119" s="5" t="s">
        <v>399</v>
      </c>
      <c r="S119" s="5" t="s">
        <v>399</v>
      </c>
      <c r="T119" s="5" t="s">
        <v>400</v>
      </c>
      <c r="U119" s="5" t="s">
        <v>399</v>
      </c>
      <c r="V119" s="5"/>
      <c r="W119" s="5"/>
      <c r="X119" s="5"/>
      <c r="Y119" s="5"/>
      <c r="Z119" s="5"/>
      <c r="AA119" s="5"/>
      <c r="AB119" s="5" t="s">
        <v>399</v>
      </c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17"/>
      <c r="AN119" s="3" t="s">
        <v>155</v>
      </c>
      <c r="AO119" s="42" t="s">
        <v>156</v>
      </c>
    </row>
    <row r="120" spans="2:41" ht="18.75" customHeight="1">
      <c r="B120" s="53" t="s">
        <v>42</v>
      </c>
      <c r="C120" s="14" t="s">
        <v>44</v>
      </c>
      <c r="D120" s="3" t="s">
        <v>157</v>
      </c>
      <c r="E120" s="3" t="s">
        <v>158</v>
      </c>
      <c r="F120" s="1">
        <v>3012</v>
      </c>
      <c r="G120" s="1">
        <v>52</v>
      </c>
      <c r="H120" s="1">
        <v>52</v>
      </c>
      <c r="I120" s="15"/>
      <c r="J120" s="1">
        <v>2</v>
      </c>
      <c r="K120" s="1"/>
      <c r="L120" s="1">
        <v>8000</v>
      </c>
      <c r="M120" s="1">
        <v>8000</v>
      </c>
      <c r="N120" s="1"/>
      <c r="O120" s="1"/>
      <c r="P120" s="1"/>
      <c r="Q120" s="1"/>
      <c r="R120" s="5" t="s">
        <v>400</v>
      </c>
      <c r="S120" s="5" t="s">
        <v>399</v>
      </c>
      <c r="T120" s="5" t="s">
        <v>400</v>
      </c>
      <c r="U120" s="5"/>
      <c r="V120" s="5"/>
      <c r="W120" s="5" t="s">
        <v>399</v>
      </c>
      <c r="X120" s="5"/>
      <c r="Y120" s="5"/>
      <c r="Z120" s="5"/>
      <c r="AA120" s="5" t="s">
        <v>399</v>
      </c>
      <c r="AB120" s="5" t="s">
        <v>399</v>
      </c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13" t="str">
        <f t="shared" ref="AM120:AM141" si="3">HYPERLINK("#", "http://www.city.hiratsuka.kanagawa.jp/nosui/page-c_00602.html")</f>
        <v>http://www.city.hiratsuka.kanagawa.jp/nosui/page-c_00602.html</v>
      </c>
      <c r="AN120" s="3" t="s">
        <v>429</v>
      </c>
      <c r="AO120" s="44" t="s">
        <v>159</v>
      </c>
    </row>
    <row r="121" spans="2:41" ht="18.75" customHeight="1">
      <c r="B121" s="53" t="s">
        <v>42</v>
      </c>
      <c r="C121" s="14" t="s">
        <v>44</v>
      </c>
      <c r="D121" s="3" t="s">
        <v>157</v>
      </c>
      <c r="E121" s="3" t="s">
        <v>160</v>
      </c>
      <c r="F121" s="1">
        <v>3012</v>
      </c>
      <c r="G121" s="1">
        <v>48</v>
      </c>
      <c r="H121" s="1">
        <v>48</v>
      </c>
      <c r="I121" s="15"/>
      <c r="J121" s="1">
        <v>2</v>
      </c>
      <c r="K121" s="1"/>
      <c r="L121" s="1">
        <v>8000</v>
      </c>
      <c r="M121" s="1">
        <v>8000</v>
      </c>
      <c r="N121" s="1"/>
      <c r="O121" s="1"/>
      <c r="P121" s="1"/>
      <c r="Q121" s="1"/>
      <c r="R121" s="5" t="s">
        <v>400</v>
      </c>
      <c r="S121" s="5" t="s">
        <v>399</v>
      </c>
      <c r="T121" s="5" t="s">
        <v>400</v>
      </c>
      <c r="U121" s="5"/>
      <c r="V121" s="5"/>
      <c r="W121" s="5" t="s">
        <v>399</v>
      </c>
      <c r="X121" s="5"/>
      <c r="Y121" s="5"/>
      <c r="Z121" s="5"/>
      <c r="AA121" s="5" t="s">
        <v>399</v>
      </c>
      <c r="AB121" s="5" t="s">
        <v>399</v>
      </c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13" t="str">
        <f t="shared" si="3"/>
        <v>http://www.city.hiratsuka.kanagawa.jp/nosui/page-c_00602.html</v>
      </c>
      <c r="AN121" s="3" t="s">
        <v>429</v>
      </c>
      <c r="AO121" s="44" t="s">
        <v>159</v>
      </c>
    </row>
    <row r="122" spans="2:41" ht="18.75" customHeight="1">
      <c r="B122" s="53" t="s">
        <v>42</v>
      </c>
      <c r="C122" s="14" t="s">
        <v>44</v>
      </c>
      <c r="D122" s="3" t="s">
        <v>157</v>
      </c>
      <c r="E122" s="3" t="s">
        <v>161</v>
      </c>
      <c r="F122" s="1">
        <v>4365</v>
      </c>
      <c r="G122" s="1">
        <v>68</v>
      </c>
      <c r="H122" s="1">
        <v>68</v>
      </c>
      <c r="I122" s="15"/>
      <c r="J122" s="1">
        <v>2</v>
      </c>
      <c r="K122" s="1"/>
      <c r="L122" s="1">
        <v>16000</v>
      </c>
      <c r="M122" s="1">
        <v>8000</v>
      </c>
      <c r="N122" s="1"/>
      <c r="O122" s="1"/>
      <c r="P122" s="1"/>
      <c r="Q122" s="1"/>
      <c r="R122" s="5" t="s">
        <v>400</v>
      </c>
      <c r="S122" s="5" t="s">
        <v>399</v>
      </c>
      <c r="T122" s="5" t="s">
        <v>400</v>
      </c>
      <c r="U122" s="5"/>
      <c r="V122" s="5"/>
      <c r="W122" s="5" t="s">
        <v>399</v>
      </c>
      <c r="X122" s="5"/>
      <c r="Y122" s="5"/>
      <c r="Z122" s="5"/>
      <c r="AA122" s="5" t="s">
        <v>399</v>
      </c>
      <c r="AB122" s="5" t="s">
        <v>399</v>
      </c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13" t="str">
        <f t="shared" si="3"/>
        <v>http://www.city.hiratsuka.kanagawa.jp/nosui/page-c_00602.html</v>
      </c>
      <c r="AN122" s="3" t="s">
        <v>429</v>
      </c>
      <c r="AO122" s="44" t="s">
        <v>159</v>
      </c>
    </row>
    <row r="123" spans="2:41" ht="18.75" customHeight="1">
      <c r="B123" s="53" t="s">
        <v>42</v>
      </c>
      <c r="C123" s="14" t="s">
        <v>44</v>
      </c>
      <c r="D123" s="3" t="s">
        <v>157</v>
      </c>
      <c r="E123" s="3" t="s">
        <v>162</v>
      </c>
      <c r="F123" s="1">
        <v>1807</v>
      </c>
      <c r="G123" s="1">
        <v>32</v>
      </c>
      <c r="H123" s="1">
        <v>32</v>
      </c>
      <c r="I123" s="15"/>
      <c r="J123" s="1">
        <v>2</v>
      </c>
      <c r="K123" s="1"/>
      <c r="L123" s="1">
        <v>8000</v>
      </c>
      <c r="M123" s="1">
        <v>8000</v>
      </c>
      <c r="N123" s="1"/>
      <c r="O123" s="1"/>
      <c r="P123" s="1"/>
      <c r="Q123" s="1"/>
      <c r="R123" s="5" t="s">
        <v>400</v>
      </c>
      <c r="S123" s="5" t="s">
        <v>399</v>
      </c>
      <c r="T123" s="5" t="s">
        <v>400</v>
      </c>
      <c r="U123" s="5"/>
      <c r="V123" s="5"/>
      <c r="W123" s="5" t="s">
        <v>399</v>
      </c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13" t="str">
        <f t="shared" si="3"/>
        <v>http://www.city.hiratsuka.kanagawa.jp/nosui/page-c_00602.html</v>
      </c>
      <c r="AN123" s="3" t="s">
        <v>429</v>
      </c>
      <c r="AO123" s="44" t="s">
        <v>159</v>
      </c>
    </row>
    <row r="124" spans="2:41" ht="18.75" customHeight="1">
      <c r="B124" s="53" t="s">
        <v>42</v>
      </c>
      <c r="C124" s="14" t="s">
        <v>44</v>
      </c>
      <c r="D124" s="3" t="s">
        <v>157</v>
      </c>
      <c r="E124" s="3" t="s">
        <v>163</v>
      </c>
      <c r="F124" s="1">
        <v>9771</v>
      </c>
      <c r="G124" s="1">
        <v>155</v>
      </c>
      <c r="H124" s="1">
        <v>155</v>
      </c>
      <c r="I124" s="15"/>
      <c r="J124" s="1">
        <v>2</v>
      </c>
      <c r="K124" s="1"/>
      <c r="L124" s="1">
        <v>8000</v>
      </c>
      <c r="M124" s="1">
        <v>8000</v>
      </c>
      <c r="N124" s="1"/>
      <c r="O124" s="1"/>
      <c r="P124" s="1"/>
      <c r="Q124" s="1"/>
      <c r="R124" s="5" t="s">
        <v>400</v>
      </c>
      <c r="S124" s="5" t="s">
        <v>399</v>
      </c>
      <c r="T124" s="5" t="s">
        <v>400</v>
      </c>
      <c r="U124" s="5"/>
      <c r="V124" s="5"/>
      <c r="W124" s="5" t="s">
        <v>399</v>
      </c>
      <c r="X124" s="5"/>
      <c r="Y124" s="5"/>
      <c r="Z124" s="5"/>
      <c r="AA124" s="5" t="s">
        <v>399</v>
      </c>
      <c r="AB124" s="5" t="s">
        <v>399</v>
      </c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13" t="str">
        <f t="shared" si="3"/>
        <v>http://www.city.hiratsuka.kanagawa.jp/nosui/page-c_00602.html</v>
      </c>
      <c r="AN124" s="3" t="s">
        <v>429</v>
      </c>
      <c r="AO124" s="44" t="s">
        <v>159</v>
      </c>
    </row>
    <row r="125" spans="2:41" ht="18.75" customHeight="1">
      <c r="B125" s="53" t="s">
        <v>42</v>
      </c>
      <c r="C125" s="14" t="s">
        <v>44</v>
      </c>
      <c r="D125" s="3" t="s">
        <v>157</v>
      </c>
      <c r="E125" s="3" t="s">
        <v>164</v>
      </c>
      <c r="F125" s="1">
        <v>2550</v>
      </c>
      <c r="G125" s="1">
        <v>40</v>
      </c>
      <c r="H125" s="1">
        <v>40</v>
      </c>
      <c r="I125" s="15"/>
      <c r="J125" s="1">
        <v>2</v>
      </c>
      <c r="K125" s="1"/>
      <c r="L125" s="1">
        <v>8000</v>
      </c>
      <c r="M125" s="1">
        <v>8000</v>
      </c>
      <c r="N125" s="1"/>
      <c r="O125" s="1"/>
      <c r="P125" s="1"/>
      <c r="Q125" s="1"/>
      <c r="R125" s="5" t="s">
        <v>400</v>
      </c>
      <c r="S125" s="5" t="s">
        <v>399</v>
      </c>
      <c r="T125" s="5" t="s">
        <v>400</v>
      </c>
      <c r="U125" s="5"/>
      <c r="V125" s="5"/>
      <c r="W125" s="5" t="s">
        <v>399</v>
      </c>
      <c r="X125" s="5"/>
      <c r="Y125" s="5"/>
      <c r="Z125" s="5"/>
      <c r="AA125" s="5" t="s">
        <v>399</v>
      </c>
      <c r="AB125" s="5" t="s">
        <v>399</v>
      </c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13" t="str">
        <f t="shared" si="3"/>
        <v>http://www.city.hiratsuka.kanagawa.jp/nosui/page-c_00602.html</v>
      </c>
      <c r="AN125" s="3" t="s">
        <v>429</v>
      </c>
      <c r="AO125" s="44" t="s">
        <v>159</v>
      </c>
    </row>
    <row r="126" spans="2:41" ht="18.75" customHeight="1">
      <c r="B126" s="53" t="s">
        <v>42</v>
      </c>
      <c r="C126" s="14" t="s">
        <v>44</v>
      </c>
      <c r="D126" s="3" t="s">
        <v>157</v>
      </c>
      <c r="E126" s="3" t="s">
        <v>166</v>
      </c>
      <c r="F126" s="1">
        <v>2613</v>
      </c>
      <c r="G126" s="1">
        <v>49</v>
      </c>
      <c r="H126" s="1">
        <v>49</v>
      </c>
      <c r="I126" s="15"/>
      <c r="J126" s="1">
        <v>2</v>
      </c>
      <c r="K126" s="1"/>
      <c r="L126" s="1">
        <v>8000</v>
      </c>
      <c r="M126" s="1">
        <v>8000</v>
      </c>
      <c r="N126" s="1"/>
      <c r="O126" s="1"/>
      <c r="P126" s="1"/>
      <c r="Q126" s="1"/>
      <c r="R126" s="5" t="s">
        <v>400</v>
      </c>
      <c r="S126" s="5" t="s">
        <v>399</v>
      </c>
      <c r="T126" s="5" t="s">
        <v>400</v>
      </c>
      <c r="U126" s="5"/>
      <c r="V126" s="5"/>
      <c r="W126" s="5" t="s">
        <v>399</v>
      </c>
      <c r="X126" s="5"/>
      <c r="Y126" s="5"/>
      <c r="Z126" s="5"/>
      <c r="AA126" s="5" t="s">
        <v>399</v>
      </c>
      <c r="AB126" s="5" t="s">
        <v>399</v>
      </c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13" t="str">
        <f t="shared" si="3"/>
        <v>http://www.city.hiratsuka.kanagawa.jp/nosui/page-c_00602.html</v>
      </c>
      <c r="AN126" s="3" t="s">
        <v>429</v>
      </c>
      <c r="AO126" s="44" t="s">
        <v>159</v>
      </c>
    </row>
    <row r="127" spans="2:41" ht="18.75" customHeight="1">
      <c r="B127" s="53" t="s">
        <v>42</v>
      </c>
      <c r="C127" s="14" t="s">
        <v>44</v>
      </c>
      <c r="D127" s="3" t="s">
        <v>157</v>
      </c>
      <c r="E127" s="3" t="s">
        <v>167</v>
      </c>
      <c r="F127" s="1">
        <v>2980</v>
      </c>
      <c r="G127" s="1">
        <v>50</v>
      </c>
      <c r="H127" s="1">
        <v>50</v>
      </c>
      <c r="I127" s="15"/>
      <c r="J127" s="1">
        <v>2</v>
      </c>
      <c r="K127" s="1"/>
      <c r="L127" s="1">
        <v>9000</v>
      </c>
      <c r="M127" s="1">
        <v>9000</v>
      </c>
      <c r="N127" s="1"/>
      <c r="O127" s="1"/>
      <c r="P127" s="1"/>
      <c r="Q127" s="1"/>
      <c r="R127" s="5" t="s">
        <v>400</v>
      </c>
      <c r="S127" s="5" t="s">
        <v>399</v>
      </c>
      <c r="T127" s="5" t="s">
        <v>400</v>
      </c>
      <c r="U127" s="5"/>
      <c r="V127" s="5"/>
      <c r="W127" s="5" t="s">
        <v>399</v>
      </c>
      <c r="X127" s="5"/>
      <c r="Y127" s="5"/>
      <c r="Z127" s="5"/>
      <c r="AA127" s="5" t="s">
        <v>399</v>
      </c>
      <c r="AB127" s="5" t="s">
        <v>399</v>
      </c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13" t="str">
        <f t="shared" si="3"/>
        <v>http://www.city.hiratsuka.kanagawa.jp/nosui/page-c_00602.html</v>
      </c>
      <c r="AN127" s="3" t="s">
        <v>429</v>
      </c>
      <c r="AO127" s="44" t="s">
        <v>159</v>
      </c>
    </row>
    <row r="128" spans="2:41" ht="18.75" customHeight="1">
      <c r="B128" s="53" t="s">
        <v>42</v>
      </c>
      <c r="C128" s="14" t="s">
        <v>44</v>
      </c>
      <c r="D128" s="3" t="s">
        <v>157</v>
      </c>
      <c r="E128" s="3" t="s">
        <v>168</v>
      </c>
      <c r="F128" s="1">
        <v>2003</v>
      </c>
      <c r="G128" s="1">
        <v>37</v>
      </c>
      <c r="H128" s="1">
        <v>37</v>
      </c>
      <c r="I128" s="15"/>
      <c r="J128" s="1">
        <v>2</v>
      </c>
      <c r="K128" s="1"/>
      <c r="L128" s="1">
        <v>8000</v>
      </c>
      <c r="M128" s="1">
        <v>8000</v>
      </c>
      <c r="N128" s="1"/>
      <c r="O128" s="1"/>
      <c r="P128" s="1"/>
      <c r="Q128" s="1"/>
      <c r="R128" s="5" t="s">
        <v>400</v>
      </c>
      <c r="S128" s="5" t="s">
        <v>399</v>
      </c>
      <c r="T128" s="5" t="s">
        <v>400</v>
      </c>
      <c r="U128" s="5"/>
      <c r="V128" s="5"/>
      <c r="W128" s="5" t="s">
        <v>399</v>
      </c>
      <c r="X128" s="5"/>
      <c r="Y128" s="5"/>
      <c r="Z128" s="5"/>
      <c r="AA128" s="5" t="s">
        <v>399</v>
      </c>
      <c r="AB128" s="5" t="s">
        <v>399</v>
      </c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13" t="str">
        <f t="shared" si="3"/>
        <v>http://www.city.hiratsuka.kanagawa.jp/nosui/page-c_00602.html</v>
      </c>
      <c r="AN128" s="3" t="s">
        <v>429</v>
      </c>
      <c r="AO128" s="44" t="s">
        <v>159</v>
      </c>
    </row>
    <row r="129" spans="2:41" ht="18.75" customHeight="1">
      <c r="B129" s="53" t="s">
        <v>42</v>
      </c>
      <c r="C129" s="14" t="s">
        <v>44</v>
      </c>
      <c r="D129" s="3" t="s">
        <v>157</v>
      </c>
      <c r="E129" s="3" t="s">
        <v>169</v>
      </c>
      <c r="F129" s="1">
        <v>1470</v>
      </c>
      <c r="G129" s="1">
        <v>22</v>
      </c>
      <c r="H129" s="1">
        <v>22</v>
      </c>
      <c r="I129" s="15"/>
      <c r="J129" s="1">
        <v>2</v>
      </c>
      <c r="K129" s="1"/>
      <c r="L129" s="1">
        <v>8000</v>
      </c>
      <c r="M129" s="1">
        <v>8000</v>
      </c>
      <c r="N129" s="1"/>
      <c r="O129" s="1"/>
      <c r="P129" s="1"/>
      <c r="Q129" s="1"/>
      <c r="R129" s="5" t="s">
        <v>400</v>
      </c>
      <c r="S129" s="5" t="s">
        <v>399</v>
      </c>
      <c r="T129" s="5" t="s">
        <v>400</v>
      </c>
      <c r="U129" s="5"/>
      <c r="V129" s="5"/>
      <c r="W129" s="5" t="s">
        <v>399</v>
      </c>
      <c r="X129" s="5"/>
      <c r="Y129" s="5"/>
      <c r="Z129" s="5"/>
      <c r="AA129" s="5" t="s">
        <v>399</v>
      </c>
      <c r="AB129" s="5" t="s">
        <v>399</v>
      </c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13" t="str">
        <f t="shared" si="3"/>
        <v>http://www.city.hiratsuka.kanagawa.jp/nosui/page-c_00602.html</v>
      </c>
      <c r="AN129" s="3" t="s">
        <v>429</v>
      </c>
      <c r="AO129" s="44" t="s">
        <v>159</v>
      </c>
    </row>
    <row r="130" spans="2:41" ht="18.75" customHeight="1">
      <c r="B130" s="53" t="s">
        <v>42</v>
      </c>
      <c r="C130" s="14" t="s">
        <v>44</v>
      </c>
      <c r="D130" s="3" t="s">
        <v>157</v>
      </c>
      <c r="E130" s="3" t="s">
        <v>170</v>
      </c>
      <c r="F130" s="1">
        <v>4570</v>
      </c>
      <c r="G130" s="1">
        <v>87</v>
      </c>
      <c r="H130" s="1">
        <v>87</v>
      </c>
      <c r="I130" s="15"/>
      <c r="J130" s="1">
        <v>2</v>
      </c>
      <c r="K130" s="1"/>
      <c r="L130" s="1">
        <v>8000</v>
      </c>
      <c r="M130" s="1">
        <v>8000</v>
      </c>
      <c r="N130" s="1"/>
      <c r="O130" s="1"/>
      <c r="P130" s="1"/>
      <c r="Q130" s="1"/>
      <c r="R130" s="5" t="s">
        <v>400</v>
      </c>
      <c r="S130" s="5" t="s">
        <v>399</v>
      </c>
      <c r="T130" s="5" t="s">
        <v>400</v>
      </c>
      <c r="U130" s="5"/>
      <c r="V130" s="5"/>
      <c r="W130" s="5" t="s">
        <v>399</v>
      </c>
      <c r="X130" s="5"/>
      <c r="Y130" s="5"/>
      <c r="Z130" s="5"/>
      <c r="AA130" s="5" t="s">
        <v>399</v>
      </c>
      <c r="AB130" s="5" t="s">
        <v>399</v>
      </c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13" t="str">
        <f t="shared" si="3"/>
        <v>http://www.city.hiratsuka.kanagawa.jp/nosui/page-c_00602.html</v>
      </c>
      <c r="AN130" s="3" t="s">
        <v>429</v>
      </c>
      <c r="AO130" s="44" t="s">
        <v>159</v>
      </c>
    </row>
    <row r="131" spans="2:41" ht="18.75" customHeight="1">
      <c r="B131" s="53" t="s">
        <v>42</v>
      </c>
      <c r="C131" s="14" t="s">
        <v>44</v>
      </c>
      <c r="D131" s="3" t="s">
        <v>157</v>
      </c>
      <c r="E131" s="3" t="s">
        <v>171</v>
      </c>
      <c r="F131" s="1">
        <v>2584</v>
      </c>
      <c r="G131" s="1">
        <v>36</v>
      </c>
      <c r="H131" s="1">
        <v>36</v>
      </c>
      <c r="I131" s="15"/>
      <c r="J131" s="1">
        <v>2</v>
      </c>
      <c r="K131" s="1"/>
      <c r="L131" s="1">
        <v>8000</v>
      </c>
      <c r="M131" s="1">
        <v>8000</v>
      </c>
      <c r="N131" s="1"/>
      <c r="O131" s="1"/>
      <c r="P131" s="1"/>
      <c r="Q131" s="1"/>
      <c r="R131" s="5" t="s">
        <v>400</v>
      </c>
      <c r="S131" s="5" t="s">
        <v>399</v>
      </c>
      <c r="T131" s="5" t="s">
        <v>400</v>
      </c>
      <c r="U131" s="5"/>
      <c r="V131" s="5"/>
      <c r="W131" s="5" t="s">
        <v>399</v>
      </c>
      <c r="X131" s="5"/>
      <c r="Y131" s="5"/>
      <c r="Z131" s="5"/>
      <c r="AA131" s="5" t="s">
        <v>399</v>
      </c>
      <c r="AB131" s="5" t="s">
        <v>399</v>
      </c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13" t="str">
        <f t="shared" si="3"/>
        <v>http://www.city.hiratsuka.kanagawa.jp/nosui/page-c_00602.html</v>
      </c>
      <c r="AN131" s="3" t="s">
        <v>429</v>
      </c>
      <c r="AO131" s="44" t="s">
        <v>159</v>
      </c>
    </row>
    <row r="132" spans="2:41" ht="18.75" customHeight="1">
      <c r="B132" s="53" t="s">
        <v>42</v>
      </c>
      <c r="C132" s="14" t="s">
        <v>44</v>
      </c>
      <c r="D132" s="3" t="s">
        <v>157</v>
      </c>
      <c r="E132" s="3" t="s">
        <v>172</v>
      </c>
      <c r="F132" s="1">
        <v>2078</v>
      </c>
      <c r="G132" s="1">
        <v>41</v>
      </c>
      <c r="H132" s="1">
        <v>41</v>
      </c>
      <c r="I132" s="15"/>
      <c r="J132" s="1">
        <v>2</v>
      </c>
      <c r="K132" s="1"/>
      <c r="L132" s="1">
        <v>8000</v>
      </c>
      <c r="M132" s="1">
        <v>8000</v>
      </c>
      <c r="N132" s="1"/>
      <c r="O132" s="1"/>
      <c r="P132" s="1"/>
      <c r="Q132" s="1"/>
      <c r="R132" s="5" t="s">
        <v>400</v>
      </c>
      <c r="S132" s="5" t="s">
        <v>399</v>
      </c>
      <c r="T132" s="5" t="s">
        <v>400</v>
      </c>
      <c r="U132" s="5"/>
      <c r="V132" s="5"/>
      <c r="W132" s="5" t="s">
        <v>399</v>
      </c>
      <c r="X132" s="5"/>
      <c r="Y132" s="5"/>
      <c r="Z132" s="5"/>
      <c r="AA132" s="5" t="s">
        <v>399</v>
      </c>
      <c r="AB132" s="5" t="s">
        <v>399</v>
      </c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13" t="str">
        <f t="shared" si="3"/>
        <v>http://www.city.hiratsuka.kanagawa.jp/nosui/page-c_00602.html</v>
      </c>
      <c r="AN132" s="3" t="s">
        <v>429</v>
      </c>
      <c r="AO132" s="44" t="s">
        <v>159</v>
      </c>
    </row>
    <row r="133" spans="2:41" ht="18.75" customHeight="1">
      <c r="B133" s="53" t="s">
        <v>42</v>
      </c>
      <c r="C133" s="14" t="s">
        <v>44</v>
      </c>
      <c r="D133" s="3" t="s">
        <v>173</v>
      </c>
      <c r="E133" s="3" t="s">
        <v>174</v>
      </c>
      <c r="F133" s="1">
        <v>7543</v>
      </c>
      <c r="G133" s="1">
        <v>178</v>
      </c>
      <c r="H133" s="1">
        <v>178</v>
      </c>
      <c r="I133" s="15"/>
      <c r="J133" s="1">
        <v>2</v>
      </c>
      <c r="K133" s="1"/>
      <c r="L133" s="1">
        <v>18000</v>
      </c>
      <c r="M133" s="1">
        <v>18000</v>
      </c>
      <c r="N133" s="1"/>
      <c r="O133" s="1"/>
      <c r="P133" s="1"/>
      <c r="Q133" s="1"/>
      <c r="R133" s="5" t="s">
        <v>400</v>
      </c>
      <c r="S133" s="5" t="s">
        <v>399</v>
      </c>
      <c r="T133" s="5" t="s">
        <v>399</v>
      </c>
      <c r="U133" s="5"/>
      <c r="V133" s="5"/>
      <c r="W133" s="5" t="s">
        <v>399</v>
      </c>
      <c r="X133" s="5"/>
      <c r="Y133" s="5"/>
      <c r="Z133" s="5"/>
      <c r="AA133" s="5"/>
      <c r="AB133" s="5" t="s">
        <v>399</v>
      </c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13" t="str">
        <f t="shared" si="3"/>
        <v>http://www.city.hiratsuka.kanagawa.jp/nosui/page-c_00602.html</v>
      </c>
      <c r="AN133" s="3" t="s">
        <v>429</v>
      </c>
      <c r="AO133" s="44" t="s">
        <v>159</v>
      </c>
    </row>
    <row r="134" spans="2:41" ht="18.75" customHeight="1">
      <c r="B134" s="53" t="s">
        <v>42</v>
      </c>
      <c r="C134" s="14" t="s">
        <v>44</v>
      </c>
      <c r="D134" s="3" t="s">
        <v>173</v>
      </c>
      <c r="E134" s="3" t="s">
        <v>175</v>
      </c>
      <c r="F134" s="1">
        <v>1011</v>
      </c>
      <c r="G134" s="1">
        <v>10</v>
      </c>
      <c r="H134" s="1">
        <v>10</v>
      </c>
      <c r="I134" s="15"/>
      <c r="J134" s="1">
        <v>2</v>
      </c>
      <c r="K134" s="1"/>
      <c r="L134" s="1">
        <v>5000</v>
      </c>
      <c r="M134" s="1">
        <v>5000</v>
      </c>
      <c r="N134" s="1"/>
      <c r="O134" s="1"/>
      <c r="P134" s="1"/>
      <c r="Q134" s="1"/>
      <c r="R134" s="5" t="s">
        <v>400</v>
      </c>
      <c r="S134" s="5" t="s">
        <v>399</v>
      </c>
      <c r="T134" s="5" t="s">
        <v>399</v>
      </c>
      <c r="U134" s="5"/>
      <c r="V134" s="5"/>
      <c r="W134" s="5" t="s">
        <v>399</v>
      </c>
      <c r="X134" s="5"/>
      <c r="Y134" s="5"/>
      <c r="Z134" s="5"/>
      <c r="AA134" s="5"/>
      <c r="AB134" s="5" t="s">
        <v>399</v>
      </c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13" t="str">
        <f t="shared" si="3"/>
        <v>http://www.city.hiratsuka.kanagawa.jp/nosui/page-c_00602.html</v>
      </c>
      <c r="AN134" s="3" t="s">
        <v>429</v>
      </c>
      <c r="AO134" s="44" t="s">
        <v>159</v>
      </c>
    </row>
    <row r="135" spans="2:41" ht="18.75" customHeight="1">
      <c r="B135" s="53" t="s">
        <v>42</v>
      </c>
      <c r="C135" s="14" t="s">
        <v>44</v>
      </c>
      <c r="D135" s="3" t="s">
        <v>173</v>
      </c>
      <c r="E135" s="3" t="s">
        <v>176</v>
      </c>
      <c r="F135" s="1">
        <v>3670</v>
      </c>
      <c r="G135" s="1">
        <v>47</v>
      </c>
      <c r="H135" s="1">
        <v>47</v>
      </c>
      <c r="I135" s="15"/>
      <c r="J135" s="1">
        <v>2</v>
      </c>
      <c r="K135" s="1"/>
      <c r="L135" s="1">
        <v>9000</v>
      </c>
      <c r="M135" s="1">
        <v>9000</v>
      </c>
      <c r="N135" s="1"/>
      <c r="O135" s="1"/>
      <c r="P135" s="1"/>
      <c r="Q135" s="1"/>
      <c r="R135" s="5" t="s">
        <v>400</v>
      </c>
      <c r="S135" s="5" t="s">
        <v>399</v>
      </c>
      <c r="T135" s="5" t="s">
        <v>400</v>
      </c>
      <c r="U135" s="5"/>
      <c r="V135" s="5"/>
      <c r="W135" s="5" t="s">
        <v>399</v>
      </c>
      <c r="X135" s="5"/>
      <c r="Y135" s="5"/>
      <c r="Z135" s="5"/>
      <c r="AA135" s="5" t="s">
        <v>399</v>
      </c>
      <c r="AB135" s="5" t="s">
        <v>399</v>
      </c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13" t="str">
        <f t="shared" si="3"/>
        <v>http://www.city.hiratsuka.kanagawa.jp/nosui/page-c_00602.html</v>
      </c>
      <c r="AN135" s="3" t="s">
        <v>429</v>
      </c>
      <c r="AO135" s="44" t="s">
        <v>159</v>
      </c>
    </row>
    <row r="136" spans="2:41" ht="18.75" customHeight="1">
      <c r="B136" s="53" t="s">
        <v>42</v>
      </c>
      <c r="C136" s="14" t="s">
        <v>44</v>
      </c>
      <c r="D136" s="3" t="s">
        <v>173</v>
      </c>
      <c r="E136" s="3" t="s">
        <v>177</v>
      </c>
      <c r="F136" s="1">
        <v>2334</v>
      </c>
      <c r="G136" s="1">
        <v>38</v>
      </c>
      <c r="H136" s="1">
        <v>38</v>
      </c>
      <c r="I136" s="15"/>
      <c r="J136" s="1">
        <v>2</v>
      </c>
      <c r="K136" s="1"/>
      <c r="L136" s="1">
        <v>10000</v>
      </c>
      <c r="M136" s="1">
        <v>10000</v>
      </c>
      <c r="N136" s="1"/>
      <c r="O136" s="1"/>
      <c r="P136" s="1"/>
      <c r="Q136" s="1"/>
      <c r="R136" s="5" t="s">
        <v>400</v>
      </c>
      <c r="S136" s="5" t="s">
        <v>399</v>
      </c>
      <c r="T136" s="5" t="s">
        <v>400</v>
      </c>
      <c r="U136" s="5"/>
      <c r="V136" s="5"/>
      <c r="W136" s="5" t="s">
        <v>399</v>
      </c>
      <c r="X136" s="5"/>
      <c r="Y136" s="5"/>
      <c r="Z136" s="5"/>
      <c r="AA136" s="5" t="s">
        <v>399</v>
      </c>
      <c r="AB136" s="5" t="s">
        <v>399</v>
      </c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13" t="str">
        <f t="shared" si="3"/>
        <v>http://www.city.hiratsuka.kanagawa.jp/nosui/page-c_00602.html</v>
      </c>
      <c r="AN136" s="3" t="s">
        <v>429</v>
      </c>
      <c r="AO136" s="44" t="s">
        <v>159</v>
      </c>
    </row>
    <row r="137" spans="2:41" ht="18.75" customHeight="1">
      <c r="B137" s="53" t="s">
        <v>42</v>
      </c>
      <c r="C137" s="14" t="s">
        <v>44</v>
      </c>
      <c r="D137" s="3" t="s">
        <v>173</v>
      </c>
      <c r="E137" s="3" t="s">
        <v>178</v>
      </c>
      <c r="F137" s="1">
        <v>3063</v>
      </c>
      <c r="G137" s="1">
        <v>54</v>
      </c>
      <c r="H137" s="1">
        <v>54</v>
      </c>
      <c r="I137" s="15"/>
      <c r="J137" s="1">
        <v>2</v>
      </c>
      <c r="K137" s="1"/>
      <c r="L137" s="1">
        <v>10000</v>
      </c>
      <c r="M137" s="1">
        <v>10000</v>
      </c>
      <c r="N137" s="1"/>
      <c r="O137" s="1"/>
      <c r="P137" s="1"/>
      <c r="Q137" s="1"/>
      <c r="R137" s="5" t="s">
        <v>400</v>
      </c>
      <c r="S137" s="5" t="s">
        <v>399</v>
      </c>
      <c r="T137" s="5" t="s">
        <v>400</v>
      </c>
      <c r="U137" s="5"/>
      <c r="V137" s="5"/>
      <c r="W137" s="5" t="s">
        <v>399</v>
      </c>
      <c r="X137" s="5"/>
      <c r="Y137" s="5"/>
      <c r="Z137" s="5"/>
      <c r="AA137" s="5" t="s">
        <v>399</v>
      </c>
      <c r="AB137" s="5" t="s">
        <v>399</v>
      </c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13" t="str">
        <f t="shared" si="3"/>
        <v>http://www.city.hiratsuka.kanagawa.jp/nosui/page-c_00602.html</v>
      </c>
      <c r="AN137" s="3" t="s">
        <v>429</v>
      </c>
      <c r="AO137" s="44" t="s">
        <v>159</v>
      </c>
    </row>
    <row r="138" spans="2:41" ht="18.75" customHeight="1">
      <c r="B138" s="53" t="s">
        <v>42</v>
      </c>
      <c r="C138" s="14" t="s">
        <v>44</v>
      </c>
      <c r="D138" s="3" t="s">
        <v>430</v>
      </c>
      <c r="E138" s="3" t="s">
        <v>179</v>
      </c>
      <c r="F138" s="1">
        <v>1388</v>
      </c>
      <c r="G138" s="1">
        <v>24</v>
      </c>
      <c r="H138" s="1">
        <v>24</v>
      </c>
      <c r="I138" s="15"/>
      <c r="J138" s="1">
        <v>2</v>
      </c>
      <c r="K138" s="1"/>
      <c r="L138" s="1">
        <v>8000</v>
      </c>
      <c r="M138" s="1">
        <v>8000</v>
      </c>
      <c r="N138" s="1"/>
      <c r="O138" s="1"/>
      <c r="P138" s="1"/>
      <c r="Q138" s="1"/>
      <c r="R138" s="5" t="s">
        <v>400</v>
      </c>
      <c r="S138" s="5" t="s">
        <v>399</v>
      </c>
      <c r="T138" s="5" t="s">
        <v>400</v>
      </c>
      <c r="U138" s="5"/>
      <c r="V138" s="5"/>
      <c r="W138" s="5" t="s">
        <v>399</v>
      </c>
      <c r="X138" s="5"/>
      <c r="Y138" s="5"/>
      <c r="Z138" s="5"/>
      <c r="AA138" s="5" t="s">
        <v>399</v>
      </c>
      <c r="AB138" s="5" t="s">
        <v>399</v>
      </c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13" t="str">
        <f t="shared" si="3"/>
        <v>http://www.city.hiratsuka.kanagawa.jp/nosui/page-c_00602.html</v>
      </c>
      <c r="AN138" s="3" t="s">
        <v>429</v>
      </c>
      <c r="AO138" s="44" t="s">
        <v>159</v>
      </c>
    </row>
    <row r="139" spans="2:41" ht="18.75" customHeight="1">
      <c r="B139" s="53" t="s">
        <v>42</v>
      </c>
      <c r="C139" s="14" t="s">
        <v>44</v>
      </c>
      <c r="D139" s="3" t="s">
        <v>430</v>
      </c>
      <c r="E139" s="3" t="s">
        <v>431</v>
      </c>
      <c r="F139" s="1">
        <v>2550</v>
      </c>
      <c r="G139" s="1">
        <v>37</v>
      </c>
      <c r="H139" s="1">
        <v>37</v>
      </c>
      <c r="I139" s="15"/>
      <c r="J139" s="1">
        <v>2</v>
      </c>
      <c r="K139" s="1"/>
      <c r="L139" s="1">
        <v>8000</v>
      </c>
      <c r="M139" s="1">
        <v>8000</v>
      </c>
      <c r="N139" s="1"/>
      <c r="O139" s="1"/>
      <c r="P139" s="1"/>
      <c r="Q139" s="1"/>
      <c r="R139" s="5" t="s">
        <v>400</v>
      </c>
      <c r="S139" s="5" t="s">
        <v>399</v>
      </c>
      <c r="T139" s="5" t="s">
        <v>400</v>
      </c>
      <c r="U139" s="5"/>
      <c r="V139" s="5"/>
      <c r="W139" s="5" t="s">
        <v>399</v>
      </c>
      <c r="X139" s="5"/>
      <c r="Y139" s="5"/>
      <c r="Z139" s="5"/>
      <c r="AA139" s="5" t="s">
        <v>399</v>
      </c>
      <c r="AB139" s="5" t="s">
        <v>399</v>
      </c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13" t="str">
        <f t="shared" si="3"/>
        <v>http://www.city.hiratsuka.kanagawa.jp/nosui/page-c_00602.html</v>
      </c>
      <c r="AN139" s="3" t="s">
        <v>429</v>
      </c>
      <c r="AO139" s="44" t="s">
        <v>159</v>
      </c>
    </row>
    <row r="140" spans="2:41" ht="18.75" customHeight="1">
      <c r="B140" s="53" t="s">
        <v>42</v>
      </c>
      <c r="C140" s="14" t="s">
        <v>44</v>
      </c>
      <c r="D140" s="3" t="s">
        <v>430</v>
      </c>
      <c r="E140" s="3" t="s">
        <v>432</v>
      </c>
      <c r="F140" s="1">
        <v>1865</v>
      </c>
      <c r="G140" s="1">
        <v>27</v>
      </c>
      <c r="H140" s="1">
        <v>27</v>
      </c>
      <c r="I140" s="15"/>
      <c r="J140" s="1">
        <v>2</v>
      </c>
      <c r="K140" s="1"/>
      <c r="L140" s="1">
        <v>8000</v>
      </c>
      <c r="M140" s="1">
        <v>8000</v>
      </c>
      <c r="N140" s="1"/>
      <c r="O140" s="1"/>
      <c r="P140" s="1"/>
      <c r="Q140" s="1"/>
      <c r="R140" s="5" t="s">
        <v>400</v>
      </c>
      <c r="S140" s="5" t="s">
        <v>399</v>
      </c>
      <c r="T140" s="5" t="s">
        <v>400</v>
      </c>
      <c r="U140" s="5"/>
      <c r="V140" s="5"/>
      <c r="W140" s="5" t="s">
        <v>399</v>
      </c>
      <c r="X140" s="5"/>
      <c r="Y140" s="5"/>
      <c r="Z140" s="5"/>
      <c r="AA140" s="5" t="s">
        <v>399</v>
      </c>
      <c r="AB140" s="5" t="s">
        <v>399</v>
      </c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13" t="str">
        <f t="shared" si="3"/>
        <v>http://www.city.hiratsuka.kanagawa.jp/nosui/page-c_00602.html</v>
      </c>
      <c r="AN140" s="3" t="s">
        <v>429</v>
      </c>
      <c r="AO140" s="44" t="s">
        <v>159</v>
      </c>
    </row>
    <row r="141" spans="2:41" ht="18.75" customHeight="1">
      <c r="B141" s="53" t="s">
        <v>42</v>
      </c>
      <c r="C141" s="14" t="s">
        <v>44</v>
      </c>
      <c r="D141" s="3" t="s">
        <v>430</v>
      </c>
      <c r="E141" s="3" t="s">
        <v>165</v>
      </c>
      <c r="F141" s="1">
        <v>1587</v>
      </c>
      <c r="G141" s="1">
        <v>28</v>
      </c>
      <c r="H141" s="1">
        <v>28</v>
      </c>
      <c r="I141" s="15"/>
      <c r="J141" s="1">
        <v>2</v>
      </c>
      <c r="K141" s="1"/>
      <c r="L141" s="1">
        <v>8000</v>
      </c>
      <c r="M141" s="1">
        <v>8000</v>
      </c>
      <c r="N141" s="1"/>
      <c r="O141" s="1"/>
      <c r="P141" s="1"/>
      <c r="Q141" s="1"/>
      <c r="R141" s="5" t="s">
        <v>400</v>
      </c>
      <c r="S141" s="5" t="s">
        <v>399</v>
      </c>
      <c r="T141" s="5" t="s">
        <v>400</v>
      </c>
      <c r="U141" s="5"/>
      <c r="V141" s="5"/>
      <c r="W141" s="5" t="s">
        <v>399</v>
      </c>
      <c r="X141" s="5"/>
      <c r="Y141" s="5"/>
      <c r="Z141" s="5"/>
      <c r="AA141" s="5"/>
      <c r="AB141" s="5" t="s">
        <v>399</v>
      </c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13" t="str">
        <f t="shared" si="3"/>
        <v>http://www.city.hiratsuka.kanagawa.jp/nosui/page-c_00602.html</v>
      </c>
      <c r="AN141" s="3" t="s">
        <v>429</v>
      </c>
      <c r="AO141" s="44" t="s">
        <v>180</v>
      </c>
    </row>
    <row r="142" spans="2:41" ht="18.75" customHeight="1">
      <c r="B142" s="53" t="s">
        <v>42</v>
      </c>
      <c r="C142" s="14" t="s">
        <v>44</v>
      </c>
      <c r="D142" s="3" t="s">
        <v>181</v>
      </c>
      <c r="E142" s="3" t="s">
        <v>182</v>
      </c>
      <c r="F142" s="1">
        <v>3599</v>
      </c>
      <c r="G142" s="1">
        <v>89</v>
      </c>
      <c r="H142" s="1">
        <v>89</v>
      </c>
      <c r="I142" s="15"/>
      <c r="J142" s="1">
        <v>1</v>
      </c>
      <c r="K142" s="1">
        <v>11</v>
      </c>
      <c r="L142" s="1">
        <v>24000</v>
      </c>
      <c r="M142" s="1">
        <v>24000</v>
      </c>
      <c r="N142" s="1"/>
      <c r="O142" s="1"/>
      <c r="P142" s="1"/>
      <c r="Q142" s="1"/>
      <c r="R142" s="5" t="s">
        <v>400</v>
      </c>
      <c r="S142" s="5" t="s">
        <v>400</v>
      </c>
      <c r="T142" s="5" t="s">
        <v>399</v>
      </c>
      <c r="U142" s="5"/>
      <c r="V142" s="5"/>
      <c r="W142" s="5"/>
      <c r="X142" s="5" t="s">
        <v>399</v>
      </c>
      <c r="Y142" s="5"/>
      <c r="Z142" s="5"/>
      <c r="AA142" s="5"/>
      <c r="AB142" s="5" t="s">
        <v>399</v>
      </c>
      <c r="AC142" s="5" t="s">
        <v>399</v>
      </c>
      <c r="AD142" s="5"/>
      <c r="AE142" s="5"/>
      <c r="AF142" s="5"/>
      <c r="AG142" s="5"/>
      <c r="AH142" s="5"/>
      <c r="AI142" s="5"/>
      <c r="AJ142" s="5"/>
      <c r="AK142" s="5"/>
      <c r="AL142" s="5"/>
      <c r="AM142" s="13" t="str">
        <f>HYPERLINK("#", "http://www.city.kamakura.kanagawa.jp/nousui/siminnouen.html")</f>
        <v>http://www.city.kamakura.kanagawa.jp/nousui/siminnouen.html</v>
      </c>
      <c r="AN142" s="3" t="s">
        <v>390</v>
      </c>
      <c r="AO142" s="42" t="s">
        <v>183</v>
      </c>
    </row>
    <row r="143" spans="2:41" ht="18.75" customHeight="1">
      <c r="B143" s="53" t="s">
        <v>42</v>
      </c>
      <c r="C143" s="14" t="s">
        <v>44</v>
      </c>
      <c r="D143" s="3" t="s">
        <v>181</v>
      </c>
      <c r="E143" s="3" t="s">
        <v>184</v>
      </c>
      <c r="F143" s="1">
        <v>1798</v>
      </c>
      <c r="G143" s="1">
        <v>28</v>
      </c>
      <c r="H143" s="1">
        <v>28</v>
      </c>
      <c r="I143" s="15"/>
      <c r="J143" s="1">
        <v>1</v>
      </c>
      <c r="K143" s="1"/>
      <c r="L143" s="1">
        <v>15000</v>
      </c>
      <c r="M143" s="1">
        <v>15000</v>
      </c>
      <c r="N143" s="1"/>
      <c r="O143" s="1"/>
      <c r="P143" s="1"/>
      <c r="Q143" s="1"/>
      <c r="R143" s="5" t="s">
        <v>400</v>
      </c>
      <c r="S143" s="5" t="s">
        <v>400</v>
      </c>
      <c r="T143" s="5" t="s">
        <v>399</v>
      </c>
      <c r="U143" s="5"/>
      <c r="V143" s="5"/>
      <c r="W143" s="5"/>
      <c r="X143" s="5"/>
      <c r="Y143" s="5"/>
      <c r="Z143" s="5"/>
      <c r="AA143" s="5"/>
      <c r="AB143" s="5"/>
      <c r="AC143" s="5" t="s">
        <v>399</v>
      </c>
      <c r="AD143" s="5"/>
      <c r="AE143" s="5"/>
      <c r="AF143" s="5"/>
      <c r="AG143" s="5"/>
      <c r="AH143" s="5"/>
      <c r="AI143" s="5"/>
      <c r="AJ143" s="5"/>
      <c r="AK143" s="5"/>
      <c r="AL143" s="5"/>
      <c r="AM143" s="13" t="str">
        <f>HYPERLINK("#", "http://www.city.kamakura.kanagawa.jp/nousui/siminnouen.html")</f>
        <v>http://www.city.kamakura.kanagawa.jp/nousui/siminnouen.html</v>
      </c>
      <c r="AN143" s="3" t="s">
        <v>391</v>
      </c>
      <c r="AO143" s="42" t="s">
        <v>183</v>
      </c>
    </row>
    <row r="144" spans="2:41" ht="18.75" customHeight="1">
      <c r="B144" s="53" t="s">
        <v>42</v>
      </c>
      <c r="C144" s="14" t="s">
        <v>44</v>
      </c>
      <c r="D144" s="3" t="s">
        <v>181</v>
      </c>
      <c r="E144" s="3" t="s">
        <v>433</v>
      </c>
      <c r="F144" s="1">
        <v>584</v>
      </c>
      <c r="G144" s="1">
        <v>24</v>
      </c>
      <c r="H144" s="1">
        <v>24</v>
      </c>
      <c r="I144" s="15"/>
      <c r="J144" s="1">
        <v>1</v>
      </c>
      <c r="K144" s="1"/>
      <c r="L144" s="1">
        <v>12000</v>
      </c>
      <c r="M144" s="1">
        <v>12000</v>
      </c>
      <c r="N144" s="1"/>
      <c r="O144" s="1"/>
      <c r="P144" s="1"/>
      <c r="Q144" s="1"/>
      <c r="R144" s="5" t="s">
        <v>400</v>
      </c>
      <c r="S144" s="5" t="s">
        <v>400</v>
      </c>
      <c r="T144" s="5" t="s">
        <v>399</v>
      </c>
      <c r="U144" s="5"/>
      <c r="V144" s="5"/>
      <c r="W144" s="5"/>
      <c r="X144" s="5"/>
      <c r="Y144" s="5"/>
      <c r="Z144" s="5"/>
      <c r="AA144" s="5"/>
      <c r="AB144" s="5"/>
      <c r="AC144" s="5" t="s">
        <v>399</v>
      </c>
      <c r="AD144" s="5"/>
      <c r="AE144" s="5"/>
      <c r="AF144" s="5"/>
      <c r="AG144" s="5"/>
      <c r="AH144" s="5"/>
      <c r="AI144" s="5"/>
      <c r="AJ144" s="5"/>
      <c r="AK144" s="5"/>
      <c r="AL144" s="5"/>
      <c r="AM144" s="13" t="str">
        <f>HYPERLINK("#", "http://www.city.kamakura.kanagawa.jp/nousui/siminnouen.html")</f>
        <v>http://www.city.kamakura.kanagawa.jp/nousui/siminnouen.html</v>
      </c>
      <c r="AN144" s="3" t="s">
        <v>391</v>
      </c>
      <c r="AO144" s="42" t="s">
        <v>183</v>
      </c>
    </row>
    <row r="145" spans="2:41" ht="18.75" customHeight="1">
      <c r="B145" s="53" t="s">
        <v>42</v>
      </c>
      <c r="C145" s="14" t="s">
        <v>44</v>
      </c>
      <c r="D145" s="3" t="s">
        <v>181</v>
      </c>
      <c r="E145" s="3" t="s">
        <v>434</v>
      </c>
      <c r="F145" s="1">
        <v>1344</v>
      </c>
      <c r="G145" s="1">
        <v>52</v>
      </c>
      <c r="H145" s="1">
        <v>52</v>
      </c>
      <c r="I145" s="15"/>
      <c r="J145" s="1">
        <v>1</v>
      </c>
      <c r="K145" s="1"/>
      <c r="L145" s="1">
        <v>12000</v>
      </c>
      <c r="M145" s="1">
        <v>12000</v>
      </c>
      <c r="N145" s="1"/>
      <c r="O145" s="1"/>
      <c r="P145" s="1"/>
      <c r="Q145" s="1"/>
      <c r="R145" s="5" t="s">
        <v>400</v>
      </c>
      <c r="S145" s="5" t="s">
        <v>400</v>
      </c>
      <c r="T145" s="5" t="s">
        <v>399</v>
      </c>
      <c r="U145" s="5"/>
      <c r="V145" s="5"/>
      <c r="W145" s="5"/>
      <c r="X145" s="5"/>
      <c r="Y145" s="5"/>
      <c r="Z145" s="5"/>
      <c r="AA145" s="5"/>
      <c r="AB145" s="5"/>
      <c r="AC145" s="5" t="s">
        <v>399</v>
      </c>
      <c r="AD145" s="5"/>
      <c r="AE145" s="5"/>
      <c r="AF145" s="5"/>
      <c r="AG145" s="5"/>
      <c r="AH145" s="5"/>
      <c r="AI145" s="5"/>
      <c r="AJ145" s="5"/>
      <c r="AK145" s="5"/>
      <c r="AL145" s="5"/>
      <c r="AM145" s="13" t="str">
        <f>HYPERLINK("#", "http://www.city.kamakura.kanagawa.jp/nousui/siminnouen.html")</f>
        <v>http://www.city.kamakura.kanagawa.jp/nousui/siminnouen.html</v>
      </c>
      <c r="AN145" s="3" t="s">
        <v>391</v>
      </c>
      <c r="AO145" s="42" t="s">
        <v>183</v>
      </c>
    </row>
    <row r="146" spans="2:41" ht="18.75" customHeight="1">
      <c r="B146" s="53" t="s">
        <v>42</v>
      </c>
      <c r="C146" s="14" t="s">
        <v>44</v>
      </c>
      <c r="D146" s="3" t="s">
        <v>185</v>
      </c>
      <c r="E146" s="3" t="s">
        <v>186</v>
      </c>
      <c r="F146" s="1">
        <v>2155</v>
      </c>
      <c r="G146" s="1">
        <v>21</v>
      </c>
      <c r="H146" s="1">
        <v>21</v>
      </c>
      <c r="I146" s="15"/>
      <c r="J146" s="1">
        <v>1</v>
      </c>
      <c r="K146" s="1"/>
      <c r="L146" s="1">
        <v>15000</v>
      </c>
      <c r="M146" s="1">
        <v>15000</v>
      </c>
      <c r="N146" s="1"/>
      <c r="O146" s="1"/>
      <c r="P146" s="1"/>
      <c r="Q146" s="1"/>
      <c r="R146" s="5" t="s">
        <v>399</v>
      </c>
      <c r="S146" s="5" t="s">
        <v>399</v>
      </c>
      <c r="T146" s="5" t="s">
        <v>399</v>
      </c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17"/>
      <c r="AN146" s="3" t="s">
        <v>187</v>
      </c>
      <c r="AO146" s="42" t="s">
        <v>188</v>
      </c>
    </row>
    <row r="147" spans="2:41" ht="18.75" customHeight="1">
      <c r="B147" s="53" t="s">
        <v>42</v>
      </c>
      <c r="C147" s="14" t="s">
        <v>44</v>
      </c>
      <c r="D147" s="3" t="s">
        <v>185</v>
      </c>
      <c r="E147" s="3" t="s">
        <v>189</v>
      </c>
      <c r="F147" s="1">
        <v>2378</v>
      </c>
      <c r="G147" s="1">
        <v>22</v>
      </c>
      <c r="H147" s="1">
        <v>22</v>
      </c>
      <c r="I147" s="15"/>
      <c r="J147" s="1">
        <v>3</v>
      </c>
      <c r="K147" s="1"/>
      <c r="L147" s="1">
        <v>15000</v>
      </c>
      <c r="M147" s="1">
        <v>15000</v>
      </c>
      <c r="N147" s="1"/>
      <c r="O147" s="1"/>
      <c r="P147" s="1"/>
      <c r="Q147" s="1"/>
      <c r="R147" s="5" t="s">
        <v>399</v>
      </c>
      <c r="S147" s="5" t="s">
        <v>399</v>
      </c>
      <c r="T147" s="5" t="s">
        <v>399</v>
      </c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17"/>
      <c r="AN147" s="3" t="s">
        <v>187</v>
      </c>
      <c r="AO147" s="42" t="s">
        <v>188</v>
      </c>
    </row>
    <row r="148" spans="2:41" ht="18.75" customHeight="1">
      <c r="B148" s="53" t="s">
        <v>42</v>
      </c>
      <c r="C148" s="14" t="s">
        <v>44</v>
      </c>
      <c r="D148" s="3" t="s">
        <v>185</v>
      </c>
      <c r="E148" s="3" t="s">
        <v>190</v>
      </c>
      <c r="F148" s="1">
        <v>12647</v>
      </c>
      <c r="G148" s="1">
        <v>249</v>
      </c>
      <c r="H148" s="1">
        <v>249</v>
      </c>
      <c r="I148" s="15"/>
      <c r="J148" s="1">
        <v>1</v>
      </c>
      <c r="K148" s="1"/>
      <c r="L148" s="1">
        <v>24000</v>
      </c>
      <c r="M148" s="1">
        <v>24000</v>
      </c>
      <c r="N148" s="1"/>
      <c r="O148" s="1"/>
      <c r="P148" s="1"/>
      <c r="Q148" s="1"/>
      <c r="R148" s="5" t="s">
        <v>399</v>
      </c>
      <c r="S148" s="5" t="s">
        <v>399</v>
      </c>
      <c r="T148" s="5" t="s">
        <v>400</v>
      </c>
      <c r="U148" s="5" t="s">
        <v>399</v>
      </c>
      <c r="V148" s="5"/>
      <c r="W148" s="5" t="s">
        <v>399</v>
      </c>
      <c r="X148" s="5" t="s">
        <v>399</v>
      </c>
      <c r="Y148" s="5"/>
      <c r="Z148" s="5" t="s">
        <v>399</v>
      </c>
      <c r="AA148" s="5" t="s">
        <v>399</v>
      </c>
      <c r="AB148" s="5" t="s">
        <v>399</v>
      </c>
      <c r="AC148" s="5"/>
      <c r="AD148" s="5" t="s">
        <v>399</v>
      </c>
      <c r="AE148" s="5"/>
      <c r="AF148" s="5"/>
      <c r="AG148" s="5"/>
      <c r="AH148" s="5" t="s">
        <v>399</v>
      </c>
      <c r="AI148" s="5" t="s">
        <v>399</v>
      </c>
      <c r="AJ148" s="5"/>
      <c r="AK148" s="5"/>
      <c r="AL148" s="5"/>
      <c r="AM148" s="17"/>
      <c r="AN148" s="3" t="s">
        <v>191</v>
      </c>
      <c r="AO148" s="42" t="s">
        <v>192</v>
      </c>
    </row>
    <row r="149" spans="2:41" ht="18.75" customHeight="1">
      <c r="B149" s="53" t="s">
        <v>42</v>
      </c>
      <c r="C149" s="14" t="s">
        <v>44</v>
      </c>
      <c r="D149" s="3" t="s">
        <v>185</v>
      </c>
      <c r="E149" s="3" t="s">
        <v>193</v>
      </c>
      <c r="F149" s="1">
        <v>2477</v>
      </c>
      <c r="G149" s="1">
        <v>22</v>
      </c>
      <c r="H149" s="1">
        <v>22</v>
      </c>
      <c r="I149" s="15"/>
      <c r="J149" s="1">
        <v>1</v>
      </c>
      <c r="K149" s="1"/>
      <c r="L149" s="1">
        <v>15000</v>
      </c>
      <c r="M149" s="1">
        <v>15000</v>
      </c>
      <c r="N149" s="1"/>
      <c r="O149" s="1"/>
      <c r="P149" s="1"/>
      <c r="Q149" s="1"/>
      <c r="R149" s="5" t="s">
        <v>399</v>
      </c>
      <c r="S149" s="5" t="s">
        <v>399</v>
      </c>
      <c r="T149" s="5" t="s">
        <v>399</v>
      </c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17"/>
      <c r="AN149" s="3" t="s">
        <v>187</v>
      </c>
      <c r="AO149" s="42" t="s">
        <v>188</v>
      </c>
    </row>
    <row r="150" spans="2:41" ht="18.75" customHeight="1">
      <c r="B150" s="53" t="s">
        <v>42</v>
      </c>
      <c r="C150" s="14" t="s">
        <v>44</v>
      </c>
      <c r="D150" s="3" t="s">
        <v>185</v>
      </c>
      <c r="E150" s="3" t="s">
        <v>194</v>
      </c>
      <c r="F150" s="1">
        <v>3276</v>
      </c>
      <c r="G150" s="1">
        <v>50</v>
      </c>
      <c r="H150" s="1">
        <v>50</v>
      </c>
      <c r="I150" s="15"/>
      <c r="J150" s="1">
        <v>1</v>
      </c>
      <c r="K150" s="1"/>
      <c r="L150" s="1">
        <v>22500</v>
      </c>
      <c r="M150" s="1">
        <v>15000</v>
      </c>
      <c r="N150" s="1"/>
      <c r="O150" s="1"/>
      <c r="P150" s="1"/>
      <c r="Q150" s="1"/>
      <c r="R150" s="5" t="s">
        <v>399</v>
      </c>
      <c r="S150" s="5" t="s">
        <v>400</v>
      </c>
      <c r="T150" s="5" t="s">
        <v>400</v>
      </c>
      <c r="U150" s="5"/>
      <c r="V150" s="5"/>
      <c r="W150" s="5" t="s">
        <v>399</v>
      </c>
      <c r="X150" s="5" t="s">
        <v>399</v>
      </c>
      <c r="Y150" s="5"/>
      <c r="Z150" s="5" t="s">
        <v>399</v>
      </c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17"/>
      <c r="AN150" s="3" t="s">
        <v>195</v>
      </c>
      <c r="AO150" s="42" t="s">
        <v>392</v>
      </c>
    </row>
    <row r="151" spans="2:41" ht="18.75" customHeight="1">
      <c r="B151" s="53" t="s">
        <v>42</v>
      </c>
      <c r="C151" s="14" t="s">
        <v>44</v>
      </c>
      <c r="D151" s="3" t="s">
        <v>185</v>
      </c>
      <c r="E151" s="3" t="s">
        <v>435</v>
      </c>
      <c r="F151" s="1">
        <v>2878</v>
      </c>
      <c r="G151" s="1">
        <v>15</v>
      </c>
      <c r="H151" s="1">
        <v>15</v>
      </c>
      <c r="I151" s="15"/>
      <c r="J151" s="1">
        <v>1</v>
      </c>
      <c r="K151" s="1"/>
      <c r="L151" s="1">
        <v>30000</v>
      </c>
      <c r="M151" s="1">
        <v>15000</v>
      </c>
      <c r="N151" s="1"/>
      <c r="O151" s="1"/>
      <c r="P151" s="1"/>
      <c r="Q151" s="1"/>
      <c r="R151" s="5" t="s">
        <v>399</v>
      </c>
      <c r="S151" s="5" t="s">
        <v>400</v>
      </c>
      <c r="T151" s="5" t="s">
        <v>400</v>
      </c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 t="s">
        <v>399</v>
      </c>
      <c r="AH151" s="5"/>
      <c r="AI151" s="5"/>
      <c r="AJ151" s="5"/>
      <c r="AK151" s="5"/>
      <c r="AL151" s="5"/>
      <c r="AM151" s="17"/>
      <c r="AN151" s="3" t="s">
        <v>196</v>
      </c>
      <c r="AO151" s="42" t="s">
        <v>197</v>
      </c>
    </row>
    <row r="152" spans="2:41" ht="18.75" customHeight="1">
      <c r="B152" s="53" t="s">
        <v>42</v>
      </c>
      <c r="C152" s="14" t="s">
        <v>44</v>
      </c>
      <c r="D152" s="3" t="s">
        <v>185</v>
      </c>
      <c r="E152" s="3" t="s">
        <v>436</v>
      </c>
      <c r="F152" s="1">
        <v>1378</v>
      </c>
      <c r="G152" s="1">
        <v>8</v>
      </c>
      <c r="H152" s="1">
        <v>8</v>
      </c>
      <c r="I152" s="15"/>
      <c r="J152" s="1">
        <v>1</v>
      </c>
      <c r="K152" s="1"/>
      <c r="L152" s="1">
        <v>19500</v>
      </c>
      <c r="M152" s="1">
        <v>19500</v>
      </c>
      <c r="N152" s="1"/>
      <c r="O152" s="1"/>
      <c r="P152" s="1"/>
      <c r="Q152" s="1"/>
      <c r="R152" s="5" t="s">
        <v>399</v>
      </c>
      <c r="S152" s="5" t="s">
        <v>400</v>
      </c>
      <c r="T152" s="5" t="s">
        <v>400</v>
      </c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17"/>
      <c r="AN152" s="3" t="s">
        <v>196</v>
      </c>
      <c r="AO152" s="42" t="s">
        <v>197</v>
      </c>
    </row>
    <row r="153" spans="2:41" ht="18.75" customHeight="1">
      <c r="B153" s="53" t="s">
        <v>42</v>
      </c>
      <c r="C153" s="14" t="s">
        <v>44</v>
      </c>
      <c r="D153" s="3" t="s">
        <v>185</v>
      </c>
      <c r="E153" s="3" t="s">
        <v>437</v>
      </c>
      <c r="F153" s="1">
        <v>1190</v>
      </c>
      <c r="G153" s="1">
        <v>5</v>
      </c>
      <c r="H153" s="1">
        <v>5</v>
      </c>
      <c r="I153" s="15"/>
      <c r="J153" s="1">
        <v>1</v>
      </c>
      <c r="K153" s="1"/>
      <c r="L153" s="1">
        <v>30000</v>
      </c>
      <c r="M153" s="1">
        <v>15000</v>
      </c>
      <c r="N153" s="1"/>
      <c r="O153" s="1"/>
      <c r="P153" s="1"/>
      <c r="Q153" s="1"/>
      <c r="R153" s="5" t="s">
        <v>399</v>
      </c>
      <c r="S153" s="5" t="s">
        <v>400</v>
      </c>
      <c r="T153" s="5" t="s">
        <v>400</v>
      </c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17"/>
      <c r="AN153" s="3" t="s">
        <v>196</v>
      </c>
      <c r="AO153" s="42" t="s">
        <v>197</v>
      </c>
    </row>
    <row r="154" spans="2:41" ht="18.75" customHeight="1">
      <c r="B154" s="53" t="s">
        <v>42</v>
      </c>
      <c r="C154" s="14" t="s">
        <v>44</v>
      </c>
      <c r="D154" s="3" t="s">
        <v>185</v>
      </c>
      <c r="E154" s="3" t="s">
        <v>198</v>
      </c>
      <c r="F154" s="1">
        <v>3961</v>
      </c>
      <c r="G154" s="1">
        <v>14</v>
      </c>
      <c r="H154" s="1">
        <v>14</v>
      </c>
      <c r="I154" s="15"/>
      <c r="J154" s="1">
        <v>3</v>
      </c>
      <c r="K154" s="1"/>
      <c r="L154" s="1">
        <v>50000</v>
      </c>
      <c r="M154" s="1">
        <v>50000</v>
      </c>
      <c r="N154" s="1"/>
      <c r="O154" s="1"/>
      <c r="P154" s="1"/>
      <c r="Q154" s="1"/>
      <c r="R154" s="5" t="s">
        <v>399</v>
      </c>
      <c r="S154" s="5" t="s">
        <v>399</v>
      </c>
      <c r="T154" s="5" t="s">
        <v>399</v>
      </c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17"/>
      <c r="AN154" s="3" t="s">
        <v>187</v>
      </c>
      <c r="AO154" s="42" t="s">
        <v>188</v>
      </c>
    </row>
    <row r="155" spans="2:41" ht="18.75" customHeight="1">
      <c r="B155" s="53" t="s">
        <v>42</v>
      </c>
      <c r="C155" s="14" t="s">
        <v>44</v>
      </c>
      <c r="D155" s="3" t="s">
        <v>185</v>
      </c>
      <c r="E155" s="3" t="s">
        <v>199</v>
      </c>
      <c r="F155" s="1">
        <v>1982</v>
      </c>
      <c r="G155" s="1">
        <v>10</v>
      </c>
      <c r="H155" s="1">
        <v>10</v>
      </c>
      <c r="I155" s="15"/>
      <c r="J155" s="1">
        <v>3</v>
      </c>
      <c r="K155" s="1"/>
      <c r="L155" s="1">
        <v>30000</v>
      </c>
      <c r="M155" s="1">
        <v>30000</v>
      </c>
      <c r="N155" s="1"/>
      <c r="O155" s="1"/>
      <c r="P155" s="1"/>
      <c r="Q155" s="1"/>
      <c r="R155" s="5" t="s">
        <v>399</v>
      </c>
      <c r="S155" s="5" t="s">
        <v>399</v>
      </c>
      <c r="T155" s="5" t="s">
        <v>399</v>
      </c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17"/>
      <c r="AN155" s="3" t="s">
        <v>187</v>
      </c>
      <c r="AO155" s="42" t="s">
        <v>188</v>
      </c>
    </row>
    <row r="156" spans="2:41" ht="18.75" customHeight="1">
      <c r="B156" s="53" t="s">
        <v>42</v>
      </c>
      <c r="C156" s="14" t="s">
        <v>44</v>
      </c>
      <c r="D156" s="3" t="s">
        <v>185</v>
      </c>
      <c r="E156" s="3" t="s">
        <v>438</v>
      </c>
      <c r="F156" s="1">
        <v>2409</v>
      </c>
      <c r="G156" s="1">
        <v>111</v>
      </c>
      <c r="H156" s="1">
        <v>111</v>
      </c>
      <c r="I156" s="15"/>
      <c r="J156" s="1">
        <v>1</v>
      </c>
      <c r="K156" s="1"/>
      <c r="L156" s="1">
        <v>102000</v>
      </c>
      <c r="M156" s="1">
        <v>102000</v>
      </c>
      <c r="N156" s="1"/>
      <c r="O156" s="1"/>
      <c r="P156" s="1"/>
      <c r="Q156" s="1"/>
      <c r="R156" s="5" t="s">
        <v>399</v>
      </c>
      <c r="S156" s="5" t="s">
        <v>399</v>
      </c>
      <c r="T156" s="5" t="s">
        <v>399</v>
      </c>
      <c r="U156" s="5" t="s">
        <v>399</v>
      </c>
      <c r="V156" s="5"/>
      <c r="W156" s="5" t="s">
        <v>399</v>
      </c>
      <c r="X156" s="5" t="s">
        <v>399</v>
      </c>
      <c r="Y156" s="5"/>
      <c r="Z156" s="5" t="s">
        <v>399</v>
      </c>
      <c r="AA156" s="5" t="s">
        <v>399</v>
      </c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17"/>
      <c r="AN156" s="3" t="s">
        <v>404</v>
      </c>
      <c r="AO156" s="42" t="s">
        <v>200</v>
      </c>
    </row>
    <row r="157" spans="2:41" ht="18.75" customHeight="1">
      <c r="B157" s="53" t="s">
        <v>42</v>
      </c>
      <c r="C157" s="14" t="s">
        <v>44</v>
      </c>
      <c r="D157" s="3" t="s">
        <v>185</v>
      </c>
      <c r="E157" s="3" t="s">
        <v>439</v>
      </c>
      <c r="F157" s="1">
        <v>1327</v>
      </c>
      <c r="G157" s="1">
        <v>47</v>
      </c>
      <c r="H157" s="1">
        <v>47</v>
      </c>
      <c r="I157" s="15"/>
      <c r="J157" s="1">
        <v>2</v>
      </c>
      <c r="K157" s="1">
        <v>11</v>
      </c>
      <c r="L157" s="1">
        <v>14000</v>
      </c>
      <c r="M157" s="1">
        <v>14000</v>
      </c>
      <c r="N157" s="1"/>
      <c r="O157" s="1"/>
      <c r="P157" s="1"/>
      <c r="Q157" s="1"/>
      <c r="R157" s="5" t="s">
        <v>400</v>
      </c>
      <c r="S157" s="5" t="s">
        <v>400</v>
      </c>
      <c r="T157" s="5" t="s">
        <v>400</v>
      </c>
      <c r="U157" s="5"/>
      <c r="V157" s="5"/>
      <c r="W157" s="5"/>
      <c r="X157" s="5"/>
      <c r="Y157" s="5"/>
      <c r="Z157" s="5"/>
      <c r="AA157" s="5"/>
      <c r="AB157" s="5"/>
      <c r="AC157" s="5" t="s">
        <v>399</v>
      </c>
      <c r="AD157" s="5"/>
      <c r="AE157" s="5"/>
      <c r="AF157" s="5"/>
      <c r="AG157" s="5"/>
      <c r="AH157" s="5"/>
      <c r="AI157" s="5"/>
      <c r="AJ157" s="5"/>
      <c r="AK157" s="5"/>
      <c r="AL157" s="5"/>
      <c r="AM157" s="13" t="str">
        <f t="shared" ref="AM157:AM176" si="4">HYPERLINK("#", "https://www.city.fujisawa.kanagawa.jp/kouen/kyoiku/leisure/koen/noen0201.html")</f>
        <v>https://www.city.fujisawa.kanagawa.jp/kouen/kyoiku/leisure/koen/noen0201.html</v>
      </c>
      <c r="AN157" s="3" t="s">
        <v>440</v>
      </c>
      <c r="AO157" s="42" t="s">
        <v>201</v>
      </c>
    </row>
    <row r="158" spans="2:41" ht="18.75" customHeight="1">
      <c r="B158" s="53" t="s">
        <v>42</v>
      </c>
      <c r="C158" s="14" t="s">
        <v>44</v>
      </c>
      <c r="D158" s="3" t="s">
        <v>185</v>
      </c>
      <c r="E158" s="3" t="s">
        <v>441</v>
      </c>
      <c r="F158" s="1">
        <v>1866</v>
      </c>
      <c r="G158" s="1">
        <v>67</v>
      </c>
      <c r="H158" s="1">
        <v>67</v>
      </c>
      <c r="I158" s="15"/>
      <c r="J158" s="1">
        <v>2</v>
      </c>
      <c r="K158" s="1">
        <v>11</v>
      </c>
      <c r="L158" s="1">
        <v>14000</v>
      </c>
      <c r="M158" s="1">
        <v>14000</v>
      </c>
      <c r="N158" s="1"/>
      <c r="O158" s="1"/>
      <c r="P158" s="1"/>
      <c r="Q158" s="1"/>
      <c r="R158" s="5" t="s">
        <v>400</v>
      </c>
      <c r="S158" s="5" t="s">
        <v>400</v>
      </c>
      <c r="T158" s="5" t="s">
        <v>400</v>
      </c>
      <c r="U158" s="5"/>
      <c r="V158" s="5"/>
      <c r="W158" s="5"/>
      <c r="X158" s="5"/>
      <c r="Y158" s="5"/>
      <c r="Z158" s="5"/>
      <c r="AA158" s="5"/>
      <c r="AB158" s="5"/>
      <c r="AC158" s="5" t="s">
        <v>399</v>
      </c>
      <c r="AD158" s="5"/>
      <c r="AE158" s="5"/>
      <c r="AF158" s="5"/>
      <c r="AG158" s="5"/>
      <c r="AH158" s="5"/>
      <c r="AI158" s="5"/>
      <c r="AJ158" s="5"/>
      <c r="AK158" s="5"/>
      <c r="AL158" s="5"/>
      <c r="AM158" s="13" t="str">
        <f t="shared" si="4"/>
        <v>https://www.city.fujisawa.kanagawa.jp/kouen/kyoiku/leisure/koen/noen0201.html</v>
      </c>
      <c r="AN158" s="3" t="s">
        <v>440</v>
      </c>
      <c r="AO158" s="42" t="s">
        <v>201</v>
      </c>
    </row>
    <row r="159" spans="2:41" ht="18.75" customHeight="1">
      <c r="B159" s="53" t="s">
        <v>42</v>
      </c>
      <c r="C159" s="14" t="s">
        <v>44</v>
      </c>
      <c r="D159" s="3" t="s">
        <v>185</v>
      </c>
      <c r="E159" s="3" t="s">
        <v>442</v>
      </c>
      <c r="F159" s="1">
        <v>600.05999999999995</v>
      </c>
      <c r="G159" s="1">
        <v>20</v>
      </c>
      <c r="H159" s="1">
        <v>20</v>
      </c>
      <c r="I159" s="15"/>
      <c r="J159" s="1">
        <v>2</v>
      </c>
      <c r="K159" s="1">
        <v>11</v>
      </c>
      <c r="L159" s="1">
        <v>14000</v>
      </c>
      <c r="M159" s="1">
        <v>14000</v>
      </c>
      <c r="N159" s="1"/>
      <c r="O159" s="1"/>
      <c r="P159" s="1"/>
      <c r="Q159" s="1"/>
      <c r="R159" s="5" t="s">
        <v>400</v>
      </c>
      <c r="S159" s="5" t="s">
        <v>400</v>
      </c>
      <c r="T159" s="5" t="s">
        <v>400</v>
      </c>
      <c r="U159" s="5"/>
      <c r="V159" s="5"/>
      <c r="W159" s="5"/>
      <c r="X159" s="5"/>
      <c r="Y159" s="5"/>
      <c r="Z159" s="5"/>
      <c r="AA159" s="5"/>
      <c r="AB159" s="5"/>
      <c r="AC159" s="5" t="s">
        <v>399</v>
      </c>
      <c r="AD159" s="5"/>
      <c r="AE159" s="5"/>
      <c r="AF159" s="5"/>
      <c r="AG159" s="5"/>
      <c r="AH159" s="5"/>
      <c r="AI159" s="5"/>
      <c r="AJ159" s="5"/>
      <c r="AK159" s="5"/>
      <c r="AL159" s="5"/>
      <c r="AM159" s="13" t="str">
        <f t="shared" si="4"/>
        <v>https://www.city.fujisawa.kanagawa.jp/kouen/kyoiku/leisure/koen/noen0201.html</v>
      </c>
      <c r="AN159" s="3" t="s">
        <v>440</v>
      </c>
      <c r="AO159" s="42" t="s">
        <v>201</v>
      </c>
    </row>
    <row r="160" spans="2:41" ht="18.75" customHeight="1">
      <c r="B160" s="53" t="s">
        <v>42</v>
      </c>
      <c r="C160" s="14" t="s">
        <v>44</v>
      </c>
      <c r="D160" s="3" t="s">
        <v>185</v>
      </c>
      <c r="E160" s="3" t="s">
        <v>443</v>
      </c>
      <c r="F160" s="1">
        <v>1587</v>
      </c>
      <c r="G160" s="1">
        <v>55</v>
      </c>
      <c r="H160" s="1">
        <v>55</v>
      </c>
      <c r="I160" s="15"/>
      <c r="J160" s="1">
        <v>2</v>
      </c>
      <c r="K160" s="1">
        <v>11</v>
      </c>
      <c r="L160" s="1">
        <v>14000</v>
      </c>
      <c r="M160" s="1">
        <v>14000</v>
      </c>
      <c r="N160" s="1"/>
      <c r="O160" s="1"/>
      <c r="P160" s="1"/>
      <c r="Q160" s="1"/>
      <c r="R160" s="5" t="s">
        <v>400</v>
      </c>
      <c r="S160" s="5" t="s">
        <v>400</v>
      </c>
      <c r="T160" s="5" t="s">
        <v>400</v>
      </c>
      <c r="U160" s="5"/>
      <c r="V160" s="5"/>
      <c r="W160" s="5"/>
      <c r="X160" s="5"/>
      <c r="Y160" s="5"/>
      <c r="Z160" s="5"/>
      <c r="AA160" s="5"/>
      <c r="AB160" s="5"/>
      <c r="AC160" s="5" t="s">
        <v>399</v>
      </c>
      <c r="AD160" s="5"/>
      <c r="AE160" s="5"/>
      <c r="AF160" s="5"/>
      <c r="AG160" s="5"/>
      <c r="AH160" s="5"/>
      <c r="AI160" s="5"/>
      <c r="AJ160" s="5"/>
      <c r="AK160" s="5"/>
      <c r="AL160" s="5"/>
      <c r="AM160" s="13" t="str">
        <f t="shared" si="4"/>
        <v>https://www.city.fujisawa.kanagawa.jp/kouen/kyoiku/leisure/koen/noen0201.html</v>
      </c>
      <c r="AN160" s="3" t="s">
        <v>440</v>
      </c>
      <c r="AO160" s="42" t="s">
        <v>201</v>
      </c>
    </row>
    <row r="161" spans="2:41" ht="18.75" customHeight="1">
      <c r="B161" s="53" t="s">
        <v>42</v>
      </c>
      <c r="C161" s="14" t="s">
        <v>44</v>
      </c>
      <c r="D161" s="3" t="s">
        <v>185</v>
      </c>
      <c r="E161" s="3" t="s">
        <v>444</v>
      </c>
      <c r="F161" s="1">
        <v>2691</v>
      </c>
      <c r="G161" s="1">
        <v>62</v>
      </c>
      <c r="H161" s="1">
        <v>62</v>
      </c>
      <c r="I161" s="15"/>
      <c r="J161" s="1">
        <v>2</v>
      </c>
      <c r="K161" s="1">
        <v>11</v>
      </c>
      <c r="L161" s="1">
        <v>14000</v>
      </c>
      <c r="M161" s="1">
        <v>14000</v>
      </c>
      <c r="N161" s="1"/>
      <c r="O161" s="1"/>
      <c r="P161" s="1"/>
      <c r="Q161" s="1"/>
      <c r="R161" s="5" t="s">
        <v>400</v>
      </c>
      <c r="S161" s="5" t="s">
        <v>400</v>
      </c>
      <c r="T161" s="5" t="s">
        <v>400</v>
      </c>
      <c r="U161" s="5"/>
      <c r="V161" s="5"/>
      <c r="W161" s="5"/>
      <c r="X161" s="5"/>
      <c r="Y161" s="5"/>
      <c r="Z161" s="5"/>
      <c r="AA161" s="5"/>
      <c r="AB161" s="5"/>
      <c r="AC161" s="5" t="s">
        <v>399</v>
      </c>
      <c r="AD161" s="5"/>
      <c r="AE161" s="5"/>
      <c r="AF161" s="5"/>
      <c r="AG161" s="5"/>
      <c r="AH161" s="5"/>
      <c r="AI161" s="5"/>
      <c r="AJ161" s="5"/>
      <c r="AK161" s="5"/>
      <c r="AL161" s="5"/>
      <c r="AM161" s="13" t="str">
        <f t="shared" si="4"/>
        <v>https://www.city.fujisawa.kanagawa.jp/kouen/kyoiku/leisure/koen/noen0201.html</v>
      </c>
      <c r="AN161" s="3" t="s">
        <v>440</v>
      </c>
      <c r="AO161" s="42" t="s">
        <v>201</v>
      </c>
    </row>
    <row r="162" spans="2:41" ht="18.75" customHeight="1">
      <c r="B162" s="53" t="s">
        <v>42</v>
      </c>
      <c r="C162" s="14" t="s">
        <v>44</v>
      </c>
      <c r="D162" s="3" t="s">
        <v>185</v>
      </c>
      <c r="E162" s="3" t="s">
        <v>445</v>
      </c>
      <c r="F162" s="1">
        <v>524</v>
      </c>
      <c r="G162" s="1">
        <v>13</v>
      </c>
      <c r="H162" s="1">
        <v>13</v>
      </c>
      <c r="I162" s="15"/>
      <c r="J162" s="1"/>
      <c r="K162" s="1"/>
      <c r="L162" s="1">
        <v>14000</v>
      </c>
      <c r="M162" s="1">
        <v>14000</v>
      </c>
      <c r="N162" s="1"/>
      <c r="O162" s="1"/>
      <c r="P162" s="1"/>
      <c r="Q162" s="1"/>
      <c r="R162" s="5" t="s">
        <v>400</v>
      </c>
      <c r="S162" s="5" t="s">
        <v>400</v>
      </c>
      <c r="T162" s="5" t="s">
        <v>400</v>
      </c>
      <c r="U162" s="5"/>
      <c r="V162" s="5"/>
      <c r="W162" s="5"/>
      <c r="X162" s="5"/>
      <c r="Y162" s="5"/>
      <c r="Z162" s="5"/>
      <c r="AA162" s="5"/>
      <c r="AB162" s="5"/>
      <c r="AC162" s="5" t="s">
        <v>399</v>
      </c>
      <c r="AD162" s="5"/>
      <c r="AE162" s="5"/>
      <c r="AF162" s="5"/>
      <c r="AG162" s="5"/>
      <c r="AH162" s="5"/>
      <c r="AI162" s="5"/>
      <c r="AJ162" s="5"/>
      <c r="AK162" s="5"/>
      <c r="AL162" s="5"/>
      <c r="AM162" s="13" t="str">
        <f t="shared" si="4"/>
        <v>https://www.city.fujisawa.kanagawa.jp/kouen/kyoiku/leisure/koen/noen0201.html</v>
      </c>
      <c r="AN162" s="3" t="s">
        <v>440</v>
      </c>
      <c r="AO162" s="42" t="s">
        <v>201</v>
      </c>
    </row>
    <row r="163" spans="2:41" ht="18.75" customHeight="1">
      <c r="B163" s="53" t="s">
        <v>42</v>
      </c>
      <c r="C163" s="14" t="s">
        <v>44</v>
      </c>
      <c r="D163" s="3" t="s">
        <v>185</v>
      </c>
      <c r="E163" s="3" t="s">
        <v>446</v>
      </c>
      <c r="F163" s="1">
        <v>343</v>
      </c>
      <c r="G163" s="2">
        <v>10</v>
      </c>
      <c r="H163" s="2">
        <v>10</v>
      </c>
      <c r="I163" s="15"/>
      <c r="J163" s="1"/>
      <c r="K163" s="1">
        <v>11</v>
      </c>
      <c r="L163" s="2">
        <v>14000</v>
      </c>
      <c r="M163" s="2">
        <v>14000</v>
      </c>
      <c r="N163" s="1"/>
      <c r="O163" s="1"/>
      <c r="P163" s="1"/>
      <c r="Q163" s="1"/>
      <c r="R163" s="5" t="s">
        <v>400</v>
      </c>
      <c r="S163" s="5" t="s">
        <v>400</v>
      </c>
      <c r="T163" s="5" t="s">
        <v>400</v>
      </c>
      <c r="U163" s="5"/>
      <c r="V163" s="5"/>
      <c r="W163" s="5"/>
      <c r="X163" s="5"/>
      <c r="Y163" s="5"/>
      <c r="Z163" s="5"/>
      <c r="AA163" s="5"/>
      <c r="AB163" s="5"/>
      <c r="AC163" s="5" t="s">
        <v>399</v>
      </c>
      <c r="AD163" s="5"/>
      <c r="AE163" s="5"/>
      <c r="AF163" s="5"/>
      <c r="AG163" s="5"/>
      <c r="AH163" s="5"/>
      <c r="AI163" s="5"/>
      <c r="AJ163" s="5"/>
      <c r="AK163" s="5"/>
      <c r="AL163" s="5"/>
      <c r="AM163" s="13" t="str">
        <f t="shared" si="4"/>
        <v>https://www.city.fujisawa.kanagawa.jp/kouen/kyoiku/leisure/koen/noen0201.html</v>
      </c>
      <c r="AN163" s="3" t="s">
        <v>440</v>
      </c>
      <c r="AO163" s="42" t="s">
        <v>201</v>
      </c>
    </row>
    <row r="164" spans="2:41" ht="18.75" customHeight="1">
      <c r="B164" s="53" t="s">
        <v>42</v>
      </c>
      <c r="C164" s="14" t="s">
        <v>44</v>
      </c>
      <c r="D164" s="3" t="s">
        <v>185</v>
      </c>
      <c r="E164" s="3" t="s">
        <v>447</v>
      </c>
      <c r="F164" s="1">
        <v>527</v>
      </c>
      <c r="G164" s="2">
        <v>16</v>
      </c>
      <c r="H164" s="2">
        <v>16</v>
      </c>
      <c r="I164" s="15"/>
      <c r="J164" s="1"/>
      <c r="K164" s="1">
        <v>11</v>
      </c>
      <c r="L164" s="2">
        <v>14000</v>
      </c>
      <c r="M164" s="2">
        <v>14000</v>
      </c>
      <c r="N164" s="1"/>
      <c r="O164" s="1"/>
      <c r="P164" s="1"/>
      <c r="Q164" s="1"/>
      <c r="R164" s="5" t="s">
        <v>400</v>
      </c>
      <c r="S164" s="5" t="s">
        <v>400</v>
      </c>
      <c r="T164" s="5" t="s">
        <v>400</v>
      </c>
      <c r="U164" s="5"/>
      <c r="V164" s="5"/>
      <c r="W164" s="5"/>
      <c r="X164" s="5"/>
      <c r="Y164" s="5"/>
      <c r="Z164" s="5"/>
      <c r="AA164" s="5"/>
      <c r="AB164" s="5"/>
      <c r="AC164" s="5" t="s">
        <v>399</v>
      </c>
      <c r="AD164" s="5"/>
      <c r="AE164" s="5"/>
      <c r="AF164" s="5"/>
      <c r="AG164" s="5"/>
      <c r="AH164" s="5"/>
      <c r="AI164" s="5"/>
      <c r="AJ164" s="5"/>
      <c r="AK164" s="5"/>
      <c r="AL164" s="5"/>
      <c r="AM164" s="13" t="str">
        <f t="shared" si="4"/>
        <v>https://www.city.fujisawa.kanagawa.jp/kouen/kyoiku/leisure/koen/noen0201.html</v>
      </c>
      <c r="AN164" s="3" t="s">
        <v>440</v>
      </c>
      <c r="AO164" s="42" t="s">
        <v>201</v>
      </c>
    </row>
    <row r="165" spans="2:41" ht="18.75" customHeight="1">
      <c r="B165" s="53" t="s">
        <v>42</v>
      </c>
      <c r="C165" s="14" t="s">
        <v>44</v>
      </c>
      <c r="D165" s="3" t="s">
        <v>185</v>
      </c>
      <c r="E165" s="3" t="s">
        <v>448</v>
      </c>
      <c r="F165" s="1">
        <v>578</v>
      </c>
      <c r="G165" s="2">
        <v>19</v>
      </c>
      <c r="H165" s="2">
        <v>19</v>
      </c>
      <c r="I165" s="15"/>
      <c r="J165" s="1"/>
      <c r="K165" s="1"/>
      <c r="L165" s="2">
        <v>28000</v>
      </c>
      <c r="M165" s="2">
        <v>14000</v>
      </c>
      <c r="N165" s="1"/>
      <c r="O165" s="1"/>
      <c r="P165" s="1"/>
      <c r="Q165" s="1"/>
      <c r="R165" s="5" t="s">
        <v>400</v>
      </c>
      <c r="S165" s="5" t="s">
        <v>400</v>
      </c>
      <c r="T165" s="5" t="s">
        <v>400</v>
      </c>
      <c r="U165" s="5"/>
      <c r="V165" s="5"/>
      <c r="W165" s="5"/>
      <c r="X165" s="5"/>
      <c r="Y165" s="5"/>
      <c r="Z165" s="5"/>
      <c r="AA165" s="5"/>
      <c r="AB165" s="5"/>
      <c r="AC165" s="5" t="s">
        <v>399</v>
      </c>
      <c r="AD165" s="5"/>
      <c r="AE165" s="5"/>
      <c r="AF165" s="5"/>
      <c r="AG165" s="5"/>
      <c r="AH165" s="5"/>
      <c r="AI165" s="5"/>
      <c r="AJ165" s="5"/>
      <c r="AK165" s="5"/>
      <c r="AL165" s="5"/>
      <c r="AM165" s="13" t="str">
        <f t="shared" si="4"/>
        <v>https://www.city.fujisawa.kanagawa.jp/kouen/kyoiku/leisure/koen/noen0201.html</v>
      </c>
      <c r="AN165" s="3" t="s">
        <v>440</v>
      </c>
      <c r="AO165" s="42" t="s">
        <v>201</v>
      </c>
    </row>
    <row r="166" spans="2:41" ht="18.75" customHeight="1">
      <c r="B166" s="53" t="s">
        <v>42</v>
      </c>
      <c r="C166" s="14" t="s">
        <v>44</v>
      </c>
      <c r="D166" s="3" t="s">
        <v>185</v>
      </c>
      <c r="E166" s="3" t="s">
        <v>449</v>
      </c>
      <c r="F166" s="1">
        <v>1791</v>
      </c>
      <c r="G166" s="2">
        <v>54</v>
      </c>
      <c r="H166" s="2">
        <v>54</v>
      </c>
      <c r="I166" s="15"/>
      <c r="J166" s="1"/>
      <c r="K166" s="1">
        <v>11</v>
      </c>
      <c r="L166" s="2">
        <v>28000</v>
      </c>
      <c r="M166" s="2">
        <v>14000</v>
      </c>
      <c r="N166" s="1"/>
      <c r="O166" s="1"/>
      <c r="P166" s="1"/>
      <c r="Q166" s="1"/>
      <c r="R166" s="5" t="s">
        <v>400</v>
      </c>
      <c r="S166" s="5" t="s">
        <v>400</v>
      </c>
      <c r="T166" s="5" t="s">
        <v>400</v>
      </c>
      <c r="U166" s="5"/>
      <c r="V166" s="5"/>
      <c r="W166" s="5"/>
      <c r="X166" s="5"/>
      <c r="Y166" s="5"/>
      <c r="Z166" s="5"/>
      <c r="AA166" s="5"/>
      <c r="AB166" s="5"/>
      <c r="AC166" s="5" t="s">
        <v>399</v>
      </c>
      <c r="AD166" s="5"/>
      <c r="AE166" s="5"/>
      <c r="AF166" s="5"/>
      <c r="AG166" s="5"/>
      <c r="AH166" s="5"/>
      <c r="AI166" s="5"/>
      <c r="AJ166" s="5"/>
      <c r="AK166" s="5"/>
      <c r="AL166" s="5"/>
      <c r="AM166" s="13" t="str">
        <f t="shared" si="4"/>
        <v>https://www.city.fujisawa.kanagawa.jp/kouen/kyoiku/leisure/koen/noen0201.html</v>
      </c>
      <c r="AN166" s="3" t="s">
        <v>440</v>
      </c>
      <c r="AO166" s="42" t="s">
        <v>201</v>
      </c>
    </row>
    <row r="167" spans="2:41" ht="18.75" customHeight="1">
      <c r="B167" s="53" t="s">
        <v>42</v>
      </c>
      <c r="C167" s="14" t="s">
        <v>44</v>
      </c>
      <c r="D167" s="3" t="s">
        <v>185</v>
      </c>
      <c r="E167" s="3" t="s">
        <v>450</v>
      </c>
      <c r="F167" s="1">
        <v>853</v>
      </c>
      <c r="G167" s="2">
        <v>31</v>
      </c>
      <c r="H167" s="2">
        <v>31</v>
      </c>
      <c r="I167" s="15"/>
      <c r="J167" s="1"/>
      <c r="K167" s="1">
        <v>11</v>
      </c>
      <c r="L167" s="2">
        <v>14000</v>
      </c>
      <c r="M167" s="2">
        <v>14000</v>
      </c>
      <c r="N167" s="1"/>
      <c r="O167" s="1"/>
      <c r="P167" s="1"/>
      <c r="Q167" s="1"/>
      <c r="R167" s="5" t="s">
        <v>400</v>
      </c>
      <c r="S167" s="5" t="s">
        <v>400</v>
      </c>
      <c r="T167" s="5" t="s">
        <v>400</v>
      </c>
      <c r="U167" s="5"/>
      <c r="V167" s="5"/>
      <c r="W167" s="5"/>
      <c r="X167" s="5"/>
      <c r="Y167" s="5"/>
      <c r="Z167" s="5"/>
      <c r="AA167" s="5"/>
      <c r="AB167" s="5"/>
      <c r="AC167" s="5" t="s">
        <v>399</v>
      </c>
      <c r="AD167" s="5"/>
      <c r="AE167" s="5"/>
      <c r="AF167" s="5"/>
      <c r="AG167" s="5"/>
      <c r="AH167" s="5"/>
      <c r="AI167" s="5"/>
      <c r="AJ167" s="5"/>
      <c r="AK167" s="5"/>
      <c r="AL167" s="5"/>
      <c r="AM167" s="13" t="str">
        <f t="shared" si="4"/>
        <v>https://www.city.fujisawa.kanagawa.jp/kouen/kyoiku/leisure/koen/noen0201.html</v>
      </c>
      <c r="AN167" s="3" t="s">
        <v>440</v>
      </c>
      <c r="AO167" s="42" t="s">
        <v>201</v>
      </c>
    </row>
    <row r="168" spans="2:41" ht="18.75" customHeight="1">
      <c r="B168" s="53" t="s">
        <v>42</v>
      </c>
      <c r="C168" s="14" t="s">
        <v>44</v>
      </c>
      <c r="D168" s="3" t="s">
        <v>185</v>
      </c>
      <c r="E168" s="3" t="s">
        <v>451</v>
      </c>
      <c r="F168" s="1">
        <v>1844</v>
      </c>
      <c r="G168" s="2">
        <v>67</v>
      </c>
      <c r="H168" s="2">
        <v>67</v>
      </c>
      <c r="I168" s="15"/>
      <c r="J168" s="1"/>
      <c r="K168" s="1">
        <v>11</v>
      </c>
      <c r="L168" s="2">
        <v>28000</v>
      </c>
      <c r="M168" s="2">
        <v>14000</v>
      </c>
      <c r="N168" s="1"/>
      <c r="O168" s="1"/>
      <c r="P168" s="1"/>
      <c r="Q168" s="1"/>
      <c r="R168" s="5" t="s">
        <v>400</v>
      </c>
      <c r="S168" s="5" t="s">
        <v>400</v>
      </c>
      <c r="T168" s="5" t="s">
        <v>400</v>
      </c>
      <c r="U168" s="5"/>
      <c r="V168" s="5"/>
      <c r="W168" s="5"/>
      <c r="X168" s="5"/>
      <c r="Y168" s="5"/>
      <c r="Z168" s="5"/>
      <c r="AA168" s="5"/>
      <c r="AB168" s="5"/>
      <c r="AC168" s="5" t="s">
        <v>399</v>
      </c>
      <c r="AD168" s="5"/>
      <c r="AE168" s="5"/>
      <c r="AF168" s="5"/>
      <c r="AG168" s="5"/>
      <c r="AH168" s="5"/>
      <c r="AI168" s="5"/>
      <c r="AJ168" s="5"/>
      <c r="AK168" s="5"/>
      <c r="AL168" s="5"/>
      <c r="AM168" s="13" t="str">
        <f t="shared" si="4"/>
        <v>https://www.city.fujisawa.kanagawa.jp/kouen/kyoiku/leisure/koen/noen0201.html</v>
      </c>
      <c r="AN168" s="3" t="s">
        <v>440</v>
      </c>
      <c r="AO168" s="42" t="s">
        <v>201</v>
      </c>
    </row>
    <row r="169" spans="2:41" ht="18.75" customHeight="1">
      <c r="B169" s="53" t="s">
        <v>42</v>
      </c>
      <c r="C169" s="14" t="s">
        <v>44</v>
      </c>
      <c r="D169" s="3" t="s">
        <v>185</v>
      </c>
      <c r="E169" s="3" t="s">
        <v>452</v>
      </c>
      <c r="F169" s="1">
        <v>360</v>
      </c>
      <c r="G169" s="2">
        <v>14</v>
      </c>
      <c r="H169" s="2">
        <v>14</v>
      </c>
      <c r="I169" s="15"/>
      <c r="J169" s="1"/>
      <c r="K169" s="1">
        <v>11</v>
      </c>
      <c r="L169" s="2">
        <v>14000</v>
      </c>
      <c r="M169" s="2">
        <v>14000</v>
      </c>
      <c r="N169" s="1"/>
      <c r="O169" s="1"/>
      <c r="P169" s="1"/>
      <c r="Q169" s="1"/>
      <c r="R169" s="5" t="s">
        <v>400</v>
      </c>
      <c r="S169" s="5" t="s">
        <v>400</v>
      </c>
      <c r="T169" s="5" t="s">
        <v>400</v>
      </c>
      <c r="U169" s="5"/>
      <c r="V169" s="5"/>
      <c r="W169" s="5"/>
      <c r="X169" s="5"/>
      <c r="Y169" s="5"/>
      <c r="Z169" s="5"/>
      <c r="AA169" s="5"/>
      <c r="AB169" s="5"/>
      <c r="AC169" s="5" t="s">
        <v>399</v>
      </c>
      <c r="AD169" s="5"/>
      <c r="AE169" s="5"/>
      <c r="AF169" s="5"/>
      <c r="AG169" s="5"/>
      <c r="AH169" s="5"/>
      <c r="AI169" s="5"/>
      <c r="AJ169" s="5"/>
      <c r="AK169" s="5"/>
      <c r="AL169" s="5"/>
      <c r="AM169" s="13" t="str">
        <f t="shared" si="4"/>
        <v>https://www.city.fujisawa.kanagawa.jp/kouen/kyoiku/leisure/koen/noen0201.html</v>
      </c>
      <c r="AN169" s="3" t="s">
        <v>440</v>
      </c>
      <c r="AO169" s="42" t="s">
        <v>201</v>
      </c>
    </row>
    <row r="170" spans="2:41" ht="18.75" customHeight="1">
      <c r="B170" s="53" t="s">
        <v>42</v>
      </c>
      <c r="C170" s="14" t="s">
        <v>44</v>
      </c>
      <c r="D170" s="3" t="s">
        <v>185</v>
      </c>
      <c r="E170" s="3" t="s">
        <v>453</v>
      </c>
      <c r="F170" s="1">
        <v>1261</v>
      </c>
      <c r="G170" s="2">
        <v>40</v>
      </c>
      <c r="H170" s="2">
        <v>40</v>
      </c>
      <c r="I170" s="15"/>
      <c r="J170" s="1"/>
      <c r="K170" s="1">
        <v>11</v>
      </c>
      <c r="L170" s="2">
        <v>14000</v>
      </c>
      <c r="M170" s="2">
        <v>14000</v>
      </c>
      <c r="N170" s="1"/>
      <c r="O170" s="1"/>
      <c r="P170" s="1"/>
      <c r="Q170" s="1"/>
      <c r="R170" s="5" t="s">
        <v>400</v>
      </c>
      <c r="S170" s="5" t="s">
        <v>400</v>
      </c>
      <c r="T170" s="5" t="s">
        <v>400</v>
      </c>
      <c r="U170" s="5"/>
      <c r="V170" s="5"/>
      <c r="W170" s="5"/>
      <c r="X170" s="5"/>
      <c r="Y170" s="5"/>
      <c r="Z170" s="5"/>
      <c r="AA170" s="5"/>
      <c r="AB170" s="5"/>
      <c r="AC170" s="5" t="s">
        <v>399</v>
      </c>
      <c r="AD170" s="5"/>
      <c r="AE170" s="5"/>
      <c r="AF170" s="5"/>
      <c r="AG170" s="5"/>
      <c r="AH170" s="5"/>
      <c r="AI170" s="5"/>
      <c r="AJ170" s="5"/>
      <c r="AK170" s="5"/>
      <c r="AL170" s="5"/>
      <c r="AM170" s="13" t="str">
        <f t="shared" si="4"/>
        <v>https://www.city.fujisawa.kanagawa.jp/kouen/kyoiku/leisure/koen/noen0201.html</v>
      </c>
      <c r="AN170" s="3" t="s">
        <v>440</v>
      </c>
      <c r="AO170" s="42" t="s">
        <v>201</v>
      </c>
    </row>
    <row r="171" spans="2:41" ht="18.75" customHeight="1">
      <c r="B171" s="53" t="s">
        <v>42</v>
      </c>
      <c r="C171" s="14" t="s">
        <v>44</v>
      </c>
      <c r="D171" s="3" t="s">
        <v>185</v>
      </c>
      <c r="E171" s="3" t="s">
        <v>454</v>
      </c>
      <c r="F171" s="1">
        <v>2000</v>
      </c>
      <c r="G171" s="2">
        <v>51</v>
      </c>
      <c r="H171" s="2">
        <v>51</v>
      </c>
      <c r="I171" s="15"/>
      <c r="J171" s="1"/>
      <c r="K171" s="1">
        <v>11</v>
      </c>
      <c r="L171" s="2">
        <v>14000</v>
      </c>
      <c r="M171" s="2">
        <v>14000</v>
      </c>
      <c r="N171" s="1"/>
      <c r="O171" s="1"/>
      <c r="P171" s="1"/>
      <c r="Q171" s="1"/>
      <c r="R171" s="5" t="s">
        <v>400</v>
      </c>
      <c r="S171" s="5" t="s">
        <v>400</v>
      </c>
      <c r="T171" s="5" t="s">
        <v>400</v>
      </c>
      <c r="U171" s="5"/>
      <c r="V171" s="5"/>
      <c r="W171" s="5"/>
      <c r="X171" s="5"/>
      <c r="Y171" s="5"/>
      <c r="Z171" s="5"/>
      <c r="AA171" s="5"/>
      <c r="AB171" s="5"/>
      <c r="AC171" s="5" t="s">
        <v>399</v>
      </c>
      <c r="AD171" s="5"/>
      <c r="AE171" s="5"/>
      <c r="AF171" s="5"/>
      <c r="AG171" s="5"/>
      <c r="AH171" s="5"/>
      <c r="AI171" s="5"/>
      <c r="AJ171" s="5"/>
      <c r="AK171" s="5"/>
      <c r="AL171" s="5"/>
      <c r="AM171" s="13" t="str">
        <f t="shared" si="4"/>
        <v>https://www.city.fujisawa.kanagawa.jp/kouen/kyoiku/leisure/koen/noen0201.html</v>
      </c>
      <c r="AN171" s="3" t="s">
        <v>440</v>
      </c>
      <c r="AO171" s="42" t="s">
        <v>201</v>
      </c>
    </row>
    <row r="172" spans="2:41" ht="18.75" customHeight="1">
      <c r="B172" s="53" t="s">
        <v>42</v>
      </c>
      <c r="C172" s="14" t="s">
        <v>44</v>
      </c>
      <c r="D172" s="3" t="s">
        <v>185</v>
      </c>
      <c r="E172" s="3" t="s">
        <v>455</v>
      </c>
      <c r="F172" s="1">
        <v>1365</v>
      </c>
      <c r="G172" s="2">
        <v>52</v>
      </c>
      <c r="H172" s="2">
        <v>52</v>
      </c>
      <c r="I172" s="15"/>
      <c r="J172" s="1"/>
      <c r="K172" s="1">
        <v>11</v>
      </c>
      <c r="L172" s="2">
        <v>14000</v>
      </c>
      <c r="M172" s="2">
        <v>14000</v>
      </c>
      <c r="N172" s="1"/>
      <c r="O172" s="1"/>
      <c r="P172" s="1"/>
      <c r="Q172" s="1"/>
      <c r="R172" s="5" t="s">
        <v>400</v>
      </c>
      <c r="S172" s="5" t="s">
        <v>400</v>
      </c>
      <c r="T172" s="5" t="s">
        <v>400</v>
      </c>
      <c r="U172" s="5"/>
      <c r="V172" s="5"/>
      <c r="W172" s="5"/>
      <c r="X172" s="5"/>
      <c r="Y172" s="5"/>
      <c r="Z172" s="5"/>
      <c r="AA172" s="5"/>
      <c r="AB172" s="5"/>
      <c r="AC172" s="5" t="s">
        <v>399</v>
      </c>
      <c r="AD172" s="5"/>
      <c r="AE172" s="5"/>
      <c r="AF172" s="5"/>
      <c r="AG172" s="5"/>
      <c r="AH172" s="5"/>
      <c r="AI172" s="5"/>
      <c r="AJ172" s="5"/>
      <c r="AK172" s="5"/>
      <c r="AL172" s="5"/>
      <c r="AM172" s="13" t="str">
        <f t="shared" si="4"/>
        <v>https://www.city.fujisawa.kanagawa.jp/kouen/kyoiku/leisure/koen/noen0201.html</v>
      </c>
      <c r="AN172" s="3" t="s">
        <v>440</v>
      </c>
      <c r="AO172" s="42" t="s">
        <v>201</v>
      </c>
    </row>
    <row r="173" spans="2:41" ht="18.75" customHeight="1">
      <c r="B173" s="53" t="s">
        <v>42</v>
      </c>
      <c r="C173" s="14" t="s">
        <v>44</v>
      </c>
      <c r="D173" s="3" t="s">
        <v>185</v>
      </c>
      <c r="E173" s="3" t="s">
        <v>456</v>
      </c>
      <c r="F173" s="1">
        <v>537.47</v>
      </c>
      <c r="G173" s="2">
        <v>17</v>
      </c>
      <c r="H173" s="2">
        <v>17</v>
      </c>
      <c r="I173" s="15"/>
      <c r="J173" s="1"/>
      <c r="K173" s="1">
        <v>11</v>
      </c>
      <c r="L173" s="2">
        <v>14000</v>
      </c>
      <c r="M173" s="2">
        <v>14000</v>
      </c>
      <c r="N173" s="1"/>
      <c r="O173" s="1"/>
      <c r="P173" s="1"/>
      <c r="Q173" s="1"/>
      <c r="R173" s="5" t="s">
        <v>400</v>
      </c>
      <c r="S173" s="5" t="s">
        <v>400</v>
      </c>
      <c r="T173" s="5" t="s">
        <v>400</v>
      </c>
      <c r="U173" s="5"/>
      <c r="V173" s="5"/>
      <c r="W173" s="5"/>
      <c r="X173" s="5"/>
      <c r="Y173" s="5"/>
      <c r="Z173" s="5"/>
      <c r="AA173" s="5"/>
      <c r="AB173" s="5"/>
      <c r="AC173" s="5" t="s">
        <v>399</v>
      </c>
      <c r="AD173" s="5"/>
      <c r="AE173" s="5"/>
      <c r="AF173" s="5"/>
      <c r="AG173" s="5"/>
      <c r="AH173" s="5"/>
      <c r="AI173" s="5"/>
      <c r="AJ173" s="5"/>
      <c r="AK173" s="5"/>
      <c r="AL173" s="5"/>
      <c r="AM173" s="13" t="str">
        <f t="shared" si="4"/>
        <v>https://www.city.fujisawa.kanagawa.jp/kouen/kyoiku/leisure/koen/noen0201.html</v>
      </c>
      <c r="AN173" s="3" t="s">
        <v>440</v>
      </c>
      <c r="AO173" s="42" t="s">
        <v>201</v>
      </c>
    </row>
    <row r="174" spans="2:41" ht="18.75" customHeight="1">
      <c r="B174" s="53" t="s">
        <v>42</v>
      </c>
      <c r="C174" s="14" t="s">
        <v>44</v>
      </c>
      <c r="D174" s="3" t="s">
        <v>185</v>
      </c>
      <c r="E174" s="3" t="s">
        <v>457</v>
      </c>
      <c r="F174" s="1">
        <v>473</v>
      </c>
      <c r="G174" s="2">
        <v>11</v>
      </c>
      <c r="H174" s="2">
        <v>11</v>
      </c>
      <c r="I174" s="15"/>
      <c r="J174" s="1"/>
      <c r="K174" s="1">
        <v>11</v>
      </c>
      <c r="L174" s="2">
        <v>14000</v>
      </c>
      <c r="M174" s="2">
        <v>14000</v>
      </c>
      <c r="N174" s="1"/>
      <c r="O174" s="1"/>
      <c r="P174" s="1"/>
      <c r="Q174" s="1"/>
      <c r="R174" s="5" t="s">
        <v>400</v>
      </c>
      <c r="S174" s="5" t="s">
        <v>400</v>
      </c>
      <c r="T174" s="5" t="s">
        <v>400</v>
      </c>
      <c r="U174" s="5"/>
      <c r="V174" s="5"/>
      <c r="W174" s="5"/>
      <c r="X174" s="5"/>
      <c r="Y174" s="5"/>
      <c r="Z174" s="5"/>
      <c r="AA174" s="5"/>
      <c r="AB174" s="5"/>
      <c r="AC174" s="5" t="s">
        <v>399</v>
      </c>
      <c r="AD174" s="5"/>
      <c r="AE174" s="5"/>
      <c r="AF174" s="5"/>
      <c r="AG174" s="5"/>
      <c r="AH174" s="5"/>
      <c r="AI174" s="5"/>
      <c r="AJ174" s="5"/>
      <c r="AK174" s="5"/>
      <c r="AL174" s="5"/>
      <c r="AM174" s="13" t="str">
        <f t="shared" si="4"/>
        <v>https://www.city.fujisawa.kanagawa.jp/kouen/kyoiku/leisure/koen/noen0201.html</v>
      </c>
      <c r="AN174" s="3" t="s">
        <v>440</v>
      </c>
      <c r="AO174" s="42" t="s">
        <v>201</v>
      </c>
    </row>
    <row r="175" spans="2:41" ht="18.75" customHeight="1">
      <c r="B175" s="53" t="s">
        <v>42</v>
      </c>
      <c r="C175" s="14" t="s">
        <v>44</v>
      </c>
      <c r="D175" s="3" t="s">
        <v>185</v>
      </c>
      <c r="E175" s="3" t="s">
        <v>458</v>
      </c>
      <c r="F175" s="1">
        <v>481.33</v>
      </c>
      <c r="G175" s="2">
        <v>13</v>
      </c>
      <c r="H175" s="2">
        <v>13</v>
      </c>
      <c r="I175" s="15"/>
      <c r="J175" s="1"/>
      <c r="K175" s="1">
        <v>11</v>
      </c>
      <c r="L175" s="2">
        <v>14000</v>
      </c>
      <c r="M175" s="2">
        <v>14000</v>
      </c>
      <c r="N175" s="1"/>
      <c r="O175" s="1"/>
      <c r="P175" s="1"/>
      <c r="Q175" s="1"/>
      <c r="R175" s="5" t="s">
        <v>400</v>
      </c>
      <c r="S175" s="5" t="s">
        <v>400</v>
      </c>
      <c r="T175" s="5" t="s">
        <v>400</v>
      </c>
      <c r="U175" s="5"/>
      <c r="V175" s="5"/>
      <c r="W175" s="5"/>
      <c r="X175" s="5"/>
      <c r="Y175" s="5"/>
      <c r="Z175" s="5"/>
      <c r="AA175" s="5"/>
      <c r="AB175" s="5"/>
      <c r="AC175" s="5" t="s">
        <v>399</v>
      </c>
      <c r="AD175" s="5"/>
      <c r="AE175" s="5"/>
      <c r="AF175" s="5"/>
      <c r="AG175" s="5"/>
      <c r="AH175" s="5"/>
      <c r="AI175" s="5"/>
      <c r="AJ175" s="5"/>
      <c r="AK175" s="5"/>
      <c r="AL175" s="5"/>
      <c r="AM175" s="13" t="str">
        <f t="shared" si="4"/>
        <v>https://www.city.fujisawa.kanagawa.jp/kouen/kyoiku/leisure/koen/noen0201.html</v>
      </c>
      <c r="AN175" s="3" t="s">
        <v>440</v>
      </c>
      <c r="AO175" s="42" t="s">
        <v>201</v>
      </c>
    </row>
    <row r="176" spans="2:41" ht="18.75" customHeight="1">
      <c r="B176" s="53" t="s">
        <v>42</v>
      </c>
      <c r="C176" s="14" t="s">
        <v>44</v>
      </c>
      <c r="D176" s="3" t="s">
        <v>185</v>
      </c>
      <c r="E176" s="3" t="s">
        <v>459</v>
      </c>
      <c r="F176" s="1">
        <v>2097</v>
      </c>
      <c r="G176" s="2">
        <v>81</v>
      </c>
      <c r="H176" s="2">
        <v>81</v>
      </c>
      <c r="I176" s="15"/>
      <c r="J176" s="1"/>
      <c r="K176" s="1">
        <v>11</v>
      </c>
      <c r="L176" s="2">
        <v>14000</v>
      </c>
      <c r="M176" s="2">
        <v>14000</v>
      </c>
      <c r="N176" s="1"/>
      <c r="O176" s="1"/>
      <c r="P176" s="1"/>
      <c r="Q176" s="1"/>
      <c r="R176" s="5" t="s">
        <v>400</v>
      </c>
      <c r="S176" s="5" t="s">
        <v>400</v>
      </c>
      <c r="T176" s="5" t="s">
        <v>400</v>
      </c>
      <c r="U176" s="5"/>
      <c r="V176" s="5"/>
      <c r="W176" s="5"/>
      <c r="X176" s="5"/>
      <c r="Y176" s="5"/>
      <c r="Z176" s="5"/>
      <c r="AA176" s="5"/>
      <c r="AB176" s="5"/>
      <c r="AC176" s="5" t="s">
        <v>399</v>
      </c>
      <c r="AD176" s="5"/>
      <c r="AE176" s="5"/>
      <c r="AF176" s="5"/>
      <c r="AG176" s="5"/>
      <c r="AH176" s="5"/>
      <c r="AI176" s="5"/>
      <c r="AJ176" s="5"/>
      <c r="AK176" s="5"/>
      <c r="AL176" s="5"/>
      <c r="AM176" s="13" t="str">
        <f t="shared" si="4"/>
        <v>https://www.city.fujisawa.kanagawa.jp/kouen/kyoiku/leisure/koen/noen0201.html</v>
      </c>
      <c r="AN176" s="3" t="s">
        <v>440</v>
      </c>
      <c r="AO176" s="42" t="s">
        <v>201</v>
      </c>
    </row>
    <row r="177" spans="2:41" ht="18.75" customHeight="1">
      <c r="B177" s="53" t="s">
        <v>42</v>
      </c>
      <c r="C177" s="14" t="s">
        <v>44</v>
      </c>
      <c r="D177" s="3" t="s">
        <v>202</v>
      </c>
      <c r="E177" s="3" t="s">
        <v>460</v>
      </c>
      <c r="F177" s="1">
        <v>7056</v>
      </c>
      <c r="G177" s="1">
        <v>146</v>
      </c>
      <c r="H177" s="1">
        <v>146</v>
      </c>
      <c r="I177" s="15"/>
      <c r="J177" s="1">
        <v>3</v>
      </c>
      <c r="K177" s="1"/>
      <c r="L177" s="1">
        <v>20000</v>
      </c>
      <c r="M177" s="1">
        <v>20000</v>
      </c>
      <c r="N177" s="1"/>
      <c r="O177" s="1"/>
      <c r="P177" s="1"/>
      <c r="Q177" s="1"/>
      <c r="R177" s="5" t="s">
        <v>399</v>
      </c>
      <c r="S177" s="5" t="s">
        <v>399</v>
      </c>
      <c r="T177" s="5" t="s">
        <v>399</v>
      </c>
      <c r="U177" s="5" t="s">
        <v>399</v>
      </c>
      <c r="V177" s="5"/>
      <c r="W177" s="5" t="s">
        <v>399</v>
      </c>
      <c r="X177" s="5"/>
      <c r="Y177" s="5"/>
      <c r="Z177" s="5" t="s">
        <v>399</v>
      </c>
      <c r="AA177" s="5" t="s">
        <v>399</v>
      </c>
      <c r="AB177" s="5" t="s">
        <v>399</v>
      </c>
      <c r="AC177" s="5" t="s">
        <v>399</v>
      </c>
      <c r="AD177" s="5" t="s">
        <v>399</v>
      </c>
      <c r="AE177" s="5"/>
      <c r="AF177" s="5"/>
      <c r="AG177" s="5"/>
      <c r="AH177" s="5"/>
      <c r="AI177" s="5"/>
      <c r="AJ177" s="5"/>
      <c r="AK177" s="5"/>
      <c r="AL177" s="5"/>
      <c r="AM177" s="13" t="str">
        <f>HYPERLINK("#", "http://www.city.odawara.kanagawa.jp/municipality/industry/agricult/a_g/")</f>
        <v>http://www.city.odawara.kanagawa.jp/municipality/industry/agricult/a_g/</v>
      </c>
      <c r="AN177" s="3" t="s">
        <v>203</v>
      </c>
      <c r="AO177" s="42" t="s">
        <v>204</v>
      </c>
    </row>
    <row r="178" spans="2:41" ht="18.75" customHeight="1">
      <c r="B178" s="53" t="s">
        <v>42</v>
      </c>
      <c r="C178" s="14" t="s">
        <v>44</v>
      </c>
      <c r="D178" s="3" t="s">
        <v>202</v>
      </c>
      <c r="E178" s="3" t="s">
        <v>205</v>
      </c>
      <c r="F178" s="1">
        <v>7185</v>
      </c>
      <c r="G178" s="1">
        <v>44</v>
      </c>
      <c r="H178" s="1">
        <v>44</v>
      </c>
      <c r="I178" s="15"/>
      <c r="J178" s="1">
        <v>1</v>
      </c>
      <c r="K178" s="1"/>
      <c r="L178" s="1">
        <v>7000</v>
      </c>
      <c r="M178" s="1">
        <v>7000</v>
      </c>
      <c r="N178" s="1"/>
      <c r="O178" s="1"/>
      <c r="P178" s="1"/>
      <c r="Q178" s="1"/>
      <c r="R178" s="5" t="s">
        <v>399</v>
      </c>
      <c r="S178" s="5" t="s">
        <v>399</v>
      </c>
      <c r="T178" s="5" t="s">
        <v>399</v>
      </c>
      <c r="U178" s="5"/>
      <c r="V178" s="5"/>
      <c r="W178" s="5" t="s">
        <v>399</v>
      </c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13" t="str">
        <f>HYPERLINK("#", "http://www.city.odawara.kanagawa.jp/municipality/industry/agricult/a_g/")</f>
        <v>http://www.city.odawara.kanagawa.jp/municipality/industry/agricult/a_g/</v>
      </c>
      <c r="AN178" s="3" t="s">
        <v>203</v>
      </c>
      <c r="AO178" s="42" t="s">
        <v>204</v>
      </c>
    </row>
    <row r="179" spans="2:41" ht="18.75" customHeight="1">
      <c r="B179" s="53" t="s">
        <v>42</v>
      </c>
      <c r="C179" s="14" t="s">
        <v>44</v>
      </c>
      <c r="D179" s="3" t="s">
        <v>206</v>
      </c>
      <c r="E179" s="3" t="s">
        <v>209</v>
      </c>
      <c r="F179" s="1">
        <v>2892</v>
      </c>
      <c r="G179" s="1">
        <v>70</v>
      </c>
      <c r="H179" s="1">
        <v>70</v>
      </c>
      <c r="I179" s="15"/>
      <c r="J179" s="1">
        <v>3</v>
      </c>
      <c r="K179" s="1"/>
      <c r="L179" s="1">
        <v>9000</v>
      </c>
      <c r="M179" s="1">
        <v>9000</v>
      </c>
      <c r="N179" s="1"/>
      <c r="O179" s="1"/>
      <c r="P179" s="1"/>
      <c r="Q179" s="1"/>
      <c r="R179" s="5" t="s">
        <v>400</v>
      </c>
      <c r="S179" s="5" t="s">
        <v>400</v>
      </c>
      <c r="T179" s="5" t="s">
        <v>400</v>
      </c>
      <c r="U179" s="5"/>
      <c r="V179" s="5"/>
      <c r="W179" s="5"/>
      <c r="X179" s="5"/>
      <c r="Y179" s="5"/>
      <c r="Z179" s="5"/>
      <c r="AA179" s="5"/>
      <c r="AB179" s="5" t="s">
        <v>399</v>
      </c>
      <c r="AC179" s="5" t="s">
        <v>399</v>
      </c>
      <c r="AD179" s="5"/>
      <c r="AE179" s="5"/>
      <c r="AF179" s="5"/>
      <c r="AG179" s="5"/>
      <c r="AH179" s="5"/>
      <c r="AI179" s="5"/>
      <c r="AJ179" s="5"/>
      <c r="AK179" s="5"/>
      <c r="AL179" s="5"/>
      <c r="AM179" s="13" t="str">
        <f>HYPERLINK("#", "http://www.city.chigasaki.kanagawa.jp/nousui_nogyo/katei/index.html")</f>
        <v>http://www.city.chigasaki.kanagawa.jp/nousui_nogyo/katei/index.html</v>
      </c>
      <c r="AN179" s="3" t="s">
        <v>207</v>
      </c>
      <c r="AO179" s="42" t="s">
        <v>208</v>
      </c>
    </row>
    <row r="180" spans="2:41" ht="18.75" customHeight="1">
      <c r="B180" s="53" t="s">
        <v>42</v>
      </c>
      <c r="C180" s="14" t="s">
        <v>44</v>
      </c>
      <c r="D180" s="3" t="s">
        <v>206</v>
      </c>
      <c r="E180" s="3" t="s">
        <v>210</v>
      </c>
      <c r="F180" s="1">
        <v>842</v>
      </c>
      <c r="G180" s="1">
        <v>46</v>
      </c>
      <c r="H180" s="1">
        <v>46</v>
      </c>
      <c r="I180" s="15"/>
      <c r="J180" s="1">
        <v>3</v>
      </c>
      <c r="K180" s="1"/>
      <c r="L180" s="1">
        <v>3000</v>
      </c>
      <c r="M180" s="1">
        <v>3000</v>
      </c>
      <c r="N180" s="1"/>
      <c r="O180" s="1"/>
      <c r="P180" s="1"/>
      <c r="Q180" s="1"/>
      <c r="R180" s="5" t="s">
        <v>400</v>
      </c>
      <c r="S180" s="5" t="s">
        <v>400</v>
      </c>
      <c r="T180" s="5" t="s">
        <v>400</v>
      </c>
      <c r="U180" s="5"/>
      <c r="V180" s="5"/>
      <c r="W180" s="5"/>
      <c r="X180" s="5"/>
      <c r="Y180" s="5"/>
      <c r="Z180" s="5"/>
      <c r="AA180" s="5"/>
      <c r="AB180" s="5"/>
      <c r="AC180" s="5" t="s">
        <v>399</v>
      </c>
      <c r="AD180" s="5"/>
      <c r="AE180" s="5"/>
      <c r="AF180" s="5"/>
      <c r="AG180" s="5"/>
      <c r="AH180" s="5"/>
      <c r="AI180" s="5"/>
      <c r="AJ180" s="5"/>
      <c r="AK180" s="5"/>
      <c r="AL180" s="5"/>
      <c r="AM180" s="13" t="str">
        <f>HYPERLINK("#", "http://www.city.chigasaki.kanagawa.jp/nousui_nogyo/katei/index.html")</f>
        <v>http://www.city.chigasaki.kanagawa.jp/nousui_nogyo/katei/index.html</v>
      </c>
      <c r="AN180" s="3" t="s">
        <v>461</v>
      </c>
      <c r="AO180" s="42" t="s">
        <v>208</v>
      </c>
    </row>
    <row r="181" spans="2:41" ht="18.75" customHeight="1">
      <c r="B181" s="53" t="s">
        <v>42</v>
      </c>
      <c r="C181" s="14" t="s">
        <v>44</v>
      </c>
      <c r="D181" s="3" t="s">
        <v>206</v>
      </c>
      <c r="E181" s="3" t="s">
        <v>211</v>
      </c>
      <c r="F181" s="1">
        <v>9075</v>
      </c>
      <c r="G181" s="1">
        <v>167</v>
      </c>
      <c r="H181" s="1">
        <v>167</v>
      </c>
      <c r="I181" s="15"/>
      <c r="J181" s="1">
        <v>3</v>
      </c>
      <c r="K181" s="1"/>
      <c r="L181" s="1">
        <v>35000</v>
      </c>
      <c r="M181" s="1">
        <v>35000</v>
      </c>
      <c r="N181" s="1"/>
      <c r="O181" s="1"/>
      <c r="P181" s="1"/>
      <c r="Q181" s="1"/>
      <c r="R181" s="5" t="s">
        <v>400</v>
      </c>
      <c r="S181" s="5" t="s">
        <v>399</v>
      </c>
      <c r="T181" s="5" t="s">
        <v>399</v>
      </c>
      <c r="U181" s="5" t="s">
        <v>399</v>
      </c>
      <c r="V181" s="5"/>
      <c r="W181" s="5" t="s">
        <v>399</v>
      </c>
      <c r="X181" s="5" t="s">
        <v>399</v>
      </c>
      <c r="Y181" s="5"/>
      <c r="Z181" s="5" t="s">
        <v>399</v>
      </c>
      <c r="AA181" s="5" t="s">
        <v>399</v>
      </c>
      <c r="AB181" s="5" t="s">
        <v>399</v>
      </c>
      <c r="AC181" s="5" t="s">
        <v>399</v>
      </c>
      <c r="AD181" s="5" t="s">
        <v>399</v>
      </c>
      <c r="AE181" s="5"/>
      <c r="AF181" s="5"/>
      <c r="AG181" s="5"/>
      <c r="AH181" s="5" t="s">
        <v>399</v>
      </c>
      <c r="AI181" s="5" t="s">
        <v>399</v>
      </c>
      <c r="AJ181" s="5" t="s">
        <v>399</v>
      </c>
      <c r="AK181" s="5" t="s">
        <v>399</v>
      </c>
      <c r="AL181" s="5"/>
      <c r="AM181" s="17"/>
      <c r="AN181" s="3" t="s">
        <v>462</v>
      </c>
      <c r="AO181" s="42" t="s">
        <v>212</v>
      </c>
    </row>
    <row r="182" spans="2:41" ht="18.75" customHeight="1">
      <c r="B182" s="53" t="s">
        <v>42</v>
      </c>
      <c r="C182" s="14" t="s">
        <v>44</v>
      </c>
      <c r="D182" s="3" t="s">
        <v>214</v>
      </c>
      <c r="E182" s="3" t="s">
        <v>215</v>
      </c>
      <c r="F182" s="1">
        <v>401</v>
      </c>
      <c r="G182" s="1">
        <v>14</v>
      </c>
      <c r="H182" s="1">
        <v>14</v>
      </c>
      <c r="I182" s="15"/>
      <c r="J182" s="1">
        <v>1</v>
      </c>
      <c r="K182" s="1">
        <v>11</v>
      </c>
      <c r="L182" s="1">
        <v>9000</v>
      </c>
      <c r="M182" s="1">
        <v>9000</v>
      </c>
      <c r="N182" s="1"/>
      <c r="O182" s="1"/>
      <c r="P182" s="1"/>
      <c r="Q182" s="1"/>
      <c r="R182" s="5" t="s">
        <v>400</v>
      </c>
      <c r="S182" s="5" t="s">
        <v>400</v>
      </c>
      <c r="T182" s="5" t="s">
        <v>400</v>
      </c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13" t="str">
        <f>HYPERLINK("#", "https://www.city.zushi.kanagawa.jp/jigyosha/suisangyo/1005015/1005019/index.html")</f>
        <v>https://www.city.zushi.kanagawa.jp/jigyosha/suisangyo/1005015/1005019/index.html</v>
      </c>
      <c r="AN182" s="3" t="s">
        <v>216</v>
      </c>
      <c r="AO182" s="42" t="s">
        <v>217</v>
      </c>
    </row>
    <row r="183" spans="2:41" ht="18.75" customHeight="1">
      <c r="B183" s="53" t="s">
        <v>42</v>
      </c>
      <c r="C183" s="14" t="s">
        <v>44</v>
      </c>
      <c r="D183" s="3" t="s">
        <v>214</v>
      </c>
      <c r="E183" s="3" t="s">
        <v>218</v>
      </c>
      <c r="F183" s="1">
        <v>696</v>
      </c>
      <c r="G183" s="1">
        <v>31</v>
      </c>
      <c r="H183" s="1">
        <v>31</v>
      </c>
      <c r="I183" s="15"/>
      <c r="J183" s="1">
        <v>1</v>
      </c>
      <c r="K183" s="1">
        <v>11</v>
      </c>
      <c r="L183" s="1">
        <v>9000</v>
      </c>
      <c r="M183" s="1">
        <v>9000</v>
      </c>
      <c r="N183" s="1"/>
      <c r="O183" s="1"/>
      <c r="P183" s="1"/>
      <c r="Q183" s="1"/>
      <c r="R183" s="5" t="s">
        <v>400</v>
      </c>
      <c r="S183" s="5" t="s">
        <v>400</v>
      </c>
      <c r="T183" s="5" t="s">
        <v>400</v>
      </c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13" t="str">
        <f>HYPERLINK("#", "https://www.city.zushi.kanagawa.jp/jigyosha/suisangyo/1005015/1005019/index.html")</f>
        <v>https://www.city.zushi.kanagawa.jp/jigyosha/suisangyo/1005015/1005019/index.html</v>
      </c>
      <c r="AN183" s="3" t="s">
        <v>216</v>
      </c>
      <c r="AO183" s="42" t="s">
        <v>217</v>
      </c>
    </row>
    <row r="184" spans="2:41" ht="18.75" customHeight="1">
      <c r="B184" s="53" t="s">
        <v>42</v>
      </c>
      <c r="C184" s="14" t="s">
        <v>44</v>
      </c>
      <c r="D184" s="3" t="s">
        <v>219</v>
      </c>
      <c r="E184" s="3" t="s">
        <v>220</v>
      </c>
      <c r="F184" s="1">
        <v>423</v>
      </c>
      <c r="G184" s="1">
        <v>18</v>
      </c>
      <c r="H184" s="1">
        <v>18</v>
      </c>
      <c r="I184" s="15"/>
      <c r="J184" s="1">
        <v>1</v>
      </c>
      <c r="K184" s="1">
        <v>11</v>
      </c>
      <c r="L184" s="1">
        <v>9000</v>
      </c>
      <c r="M184" s="1">
        <v>9000</v>
      </c>
      <c r="N184" s="1"/>
      <c r="O184" s="1"/>
      <c r="P184" s="1"/>
      <c r="Q184" s="1"/>
      <c r="R184" s="5" t="s">
        <v>400</v>
      </c>
      <c r="S184" s="5" t="s">
        <v>400</v>
      </c>
      <c r="T184" s="5" t="s">
        <v>400</v>
      </c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13" t="str">
        <f>HYPERLINK("#", "https://www.city.zushi.kanagawa.jp/jigyosha/suisangyo/1005015/1005019/index.html")</f>
        <v>https://www.city.zushi.kanagawa.jp/jigyosha/suisangyo/1005015/1005019/index.html</v>
      </c>
      <c r="AN184" s="3" t="s">
        <v>216</v>
      </c>
      <c r="AO184" s="42" t="s">
        <v>217</v>
      </c>
    </row>
    <row r="185" spans="2:41" ht="18.75" customHeight="1">
      <c r="B185" s="53" t="s">
        <v>42</v>
      </c>
      <c r="C185" s="14" t="s">
        <v>44</v>
      </c>
      <c r="D185" s="3" t="s">
        <v>219</v>
      </c>
      <c r="E185" s="3" t="s">
        <v>221</v>
      </c>
      <c r="F185" s="1">
        <v>254</v>
      </c>
      <c r="G185" s="1">
        <v>10</v>
      </c>
      <c r="H185" s="1">
        <v>10</v>
      </c>
      <c r="I185" s="15"/>
      <c r="J185" s="1">
        <v>1</v>
      </c>
      <c r="K185" s="1">
        <v>11</v>
      </c>
      <c r="L185" s="1">
        <v>9000</v>
      </c>
      <c r="M185" s="1">
        <v>9000</v>
      </c>
      <c r="N185" s="1"/>
      <c r="O185" s="1"/>
      <c r="P185" s="1"/>
      <c r="Q185" s="1"/>
      <c r="R185" s="5" t="s">
        <v>400</v>
      </c>
      <c r="S185" s="5" t="s">
        <v>400</v>
      </c>
      <c r="T185" s="5" t="s">
        <v>400</v>
      </c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13" t="str">
        <f>HYPERLINK("#", "https://www.city.zushi.kanagawa.jp/jigyosha/suisangyo/1005015/1005019/index.html")</f>
        <v>https://www.city.zushi.kanagawa.jp/jigyosha/suisangyo/1005015/1005019/index.html</v>
      </c>
      <c r="AN185" s="3" t="s">
        <v>216</v>
      </c>
      <c r="AO185" s="42" t="s">
        <v>217</v>
      </c>
    </row>
    <row r="186" spans="2:41" ht="18.75" customHeight="1">
      <c r="B186" s="53" t="s">
        <v>42</v>
      </c>
      <c r="C186" s="14" t="s">
        <v>44</v>
      </c>
      <c r="D186" s="3" t="s">
        <v>219</v>
      </c>
      <c r="E186" s="3" t="s">
        <v>463</v>
      </c>
      <c r="F186" s="1">
        <v>1772</v>
      </c>
      <c r="G186" s="1">
        <v>26</v>
      </c>
      <c r="H186" s="1">
        <v>26</v>
      </c>
      <c r="I186" s="15"/>
      <c r="J186" s="1">
        <v>1</v>
      </c>
      <c r="K186" s="1">
        <v>11</v>
      </c>
      <c r="L186" s="1">
        <v>9000</v>
      </c>
      <c r="M186" s="1">
        <v>9000</v>
      </c>
      <c r="N186" s="1"/>
      <c r="O186" s="1"/>
      <c r="P186" s="1"/>
      <c r="Q186" s="1"/>
      <c r="R186" s="5" t="s">
        <v>400</v>
      </c>
      <c r="S186" s="5" t="s">
        <v>400</v>
      </c>
      <c r="T186" s="5" t="s">
        <v>400</v>
      </c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13" t="str">
        <f>HYPERLINK("#", "https://www.city.zushi.kanagawa.jp/jigyosha/suisangyo/1005015/1005019/index.html")</f>
        <v>https://www.city.zushi.kanagawa.jp/jigyosha/suisangyo/1005015/1005019/index.html</v>
      </c>
      <c r="AN186" s="3" t="s">
        <v>216</v>
      </c>
      <c r="AO186" s="42" t="s">
        <v>217</v>
      </c>
    </row>
    <row r="187" spans="2:41" ht="18.75" customHeight="1">
      <c r="B187" s="53" t="s">
        <v>42</v>
      </c>
      <c r="C187" s="14" t="s">
        <v>44</v>
      </c>
      <c r="D187" s="3" t="s">
        <v>222</v>
      </c>
      <c r="E187" s="3" t="s">
        <v>223</v>
      </c>
      <c r="F187" s="1">
        <v>669</v>
      </c>
      <c r="G187" s="1">
        <v>30</v>
      </c>
      <c r="H187" s="1">
        <v>30</v>
      </c>
      <c r="I187" s="15"/>
      <c r="J187" s="1">
        <v>1</v>
      </c>
      <c r="K187" s="1"/>
      <c r="L187" s="1">
        <v>3000</v>
      </c>
      <c r="M187" s="1">
        <v>3000</v>
      </c>
      <c r="N187" s="1"/>
      <c r="O187" s="1"/>
      <c r="P187" s="1"/>
      <c r="Q187" s="1"/>
      <c r="R187" s="5" t="s">
        <v>400</v>
      </c>
      <c r="S187" s="5" t="s">
        <v>399</v>
      </c>
      <c r="T187" s="5" t="s">
        <v>400</v>
      </c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13" t="str">
        <f>HYPERLINK("#", "http://www.city.hadano.kanagawa.jp/www/contents/1001000001747/index.html")</f>
        <v>http://www.city.hadano.kanagawa.jp/www/contents/1001000001747/index.html</v>
      </c>
      <c r="AN187" s="3" t="s">
        <v>224</v>
      </c>
      <c r="AO187" s="42" t="s">
        <v>225</v>
      </c>
    </row>
    <row r="188" spans="2:41" ht="18.75" customHeight="1">
      <c r="B188" s="53" t="s">
        <v>42</v>
      </c>
      <c r="C188" s="14" t="s">
        <v>44</v>
      </c>
      <c r="D188" s="3" t="s">
        <v>222</v>
      </c>
      <c r="E188" s="3" t="s">
        <v>226</v>
      </c>
      <c r="F188" s="1">
        <v>2090</v>
      </c>
      <c r="G188" s="1">
        <v>85</v>
      </c>
      <c r="H188" s="1">
        <v>85</v>
      </c>
      <c r="I188" s="15"/>
      <c r="J188" s="1">
        <v>1</v>
      </c>
      <c r="K188" s="1"/>
      <c r="L188" s="1">
        <v>3000</v>
      </c>
      <c r="M188" s="1">
        <v>3000</v>
      </c>
      <c r="N188" s="1"/>
      <c r="O188" s="1"/>
      <c r="P188" s="1"/>
      <c r="Q188" s="1"/>
      <c r="R188" s="5" t="s">
        <v>400</v>
      </c>
      <c r="S188" s="5" t="s">
        <v>399</v>
      </c>
      <c r="T188" s="5" t="s">
        <v>400</v>
      </c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13" t="str">
        <f>HYPERLINK("#", "http://www.city.hadano.kanagawa.jp/www/contents/1001000001747/index.html")</f>
        <v>http://www.city.hadano.kanagawa.jp/www/contents/1001000001747/index.html</v>
      </c>
      <c r="AN188" s="3" t="s">
        <v>224</v>
      </c>
      <c r="AO188" s="42" t="s">
        <v>225</v>
      </c>
    </row>
    <row r="189" spans="2:41" ht="18.75" customHeight="1">
      <c r="B189" s="53" t="s">
        <v>42</v>
      </c>
      <c r="C189" s="14" t="s">
        <v>44</v>
      </c>
      <c r="D189" s="3" t="s">
        <v>222</v>
      </c>
      <c r="E189" s="3" t="s">
        <v>227</v>
      </c>
      <c r="F189" s="1">
        <v>885</v>
      </c>
      <c r="G189" s="1">
        <v>2</v>
      </c>
      <c r="H189" s="1">
        <v>2</v>
      </c>
      <c r="I189" s="15"/>
      <c r="J189" s="1">
        <v>1</v>
      </c>
      <c r="K189" s="1"/>
      <c r="L189" s="1">
        <v>17500</v>
      </c>
      <c r="M189" s="1">
        <v>6000</v>
      </c>
      <c r="N189" s="1"/>
      <c r="O189" s="1"/>
      <c r="P189" s="1"/>
      <c r="Q189" s="1"/>
      <c r="R189" s="5" t="s">
        <v>399</v>
      </c>
      <c r="S189" s="5" t="s">
        <v>400</v>
      </c>
      <c r="T189" s="5" t="s">
        <v>400</v>
      </c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13" t="str">
        <f t="shared" ref="AM189:AM231" si="5">HYPERLINK("#", "http://www.city.hadano.kanagawa.jp/www/contents/1001000001220/index.html")</f>
        <v>http://www.city.hadano.kanagawa.jp/www/contents/1001000001220/index.html</v>
      </c>
      <c r="AN189" s="3" t="s">
        <v>228</v>
      </c>
      <c r="AO189" s="42" t="s">
        <v>229</v>
      </c>
    </row>
    <row r="190" spans="2:41" ht="18.75" customHeight="1">
      <c r="B190" s="53" t="s">
        <v>42</v>
      </c>
      <c r="C190" s="14" t="s">
        <v>44</v>
      </c>
      <c r="D190" s="3" t="s">
        <v>222</v>
      </c>
      <c r="E190" s="3" t="s">
        <v>230</v>
      </c>
      <c r="F190" s="1">
        <v>600</v>
      </c>
      <c r="G190" s="1">
        <v>1</v>
      </c>
      <c r="H190" s="1">
        <v>1</v>
      </c>
      <c r="I190" s="15"/>
      <c r="J190" s="1">
        <v>1</v>
      </c>
      <c r="K190" s="1"/>
      <c r="L190" s="1">
        <v>20000</v>
      </c>
      <c r="M190" s="1">
        <v>6000</v>
      </c>
      <c r="N190" s="1"/>
      <c r="O190" s="1"/>
      <c r="P190" s="1"/>
      <c r="Q190" s="1"/>
      <c r="R190" s="5" t="s">
        <v>399</v>
      </c>
      <c r="S190" s="5" t="s">
        <v>400</v>
      </c>
      <c r="T190" s="5" t="s">
        <v>400</v>
      </c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13" t="str">
        <f t="shared" si="5"/>
        <v>http://www.city.hadano.kanagawa.jp/www/contents/1001000001220/index.html</v>
      </c>
      <c r="AN190" s="3" t="s">
        <v>228</v>
      </c>
      <c r="AO190" s="42" t="s">
        <v>229</v>
      </c>
    </row>
    <row r="191" spans="2:41" ht="18.75" customHeight="1">
      <c r="B191" s="53" t="s">
        <v>42</v>
      </c>
      <c r="C191" s="14" t="s">
        <v>44</v>
      </c>
      <c r="D191" s="3" t="s">
        <v>222</v>
      </c>
      <c r="E191" s="3" t="s">
        <v>231</v>
      </c>
      <c r="F191" s="1">
        <v>3034</v>
      </c>
      <c r="G191" s="1">
        <v>8</v>
      </c>
      <c r="H191" s="1">
        <v>8</v>
      </c>
      <c r="I191" s="15"/>
      <c r="J191" s="1">
        <v>1</v>
      </c>
      <c r="K191" s="1"/>
      <c r="L191" s="1">
        <v>22750</v>
      </c>
      <c r="M191" s="1">
        <v>6000</v>
      </c>
      <c r="N191" s="1"/>
      <c r="O191" s="1"/>
      <c r="P191" s="1"/>
      <c r="Q191" s="1"/>
      <c r="R191" s="5" t="s">
        <v>399</v>
      </c>
      <c r="S191" s="5" t="s">
        <v>400</v>
      </c>
      <c r="T191" s="5" t="s">
        <v>400</v>
      </c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13" t="str">
        <f t="shared" si="5"/>
        <v>http://www.city.hadano.kanagawa.jp/www/contents/1001000001220/index.html</v>
      </c>
      <c r="AN191" s="3" t="s">
        <v>228</v>
      </c>
      <c r="AO191" s="42" t="s">
        <v>229</v>
      </c>
    </row>
    <row r="192" spans="2:41" ht="18.75" customHeight="1">
      <c r="B192" s="53" t="s">
        <v>42</v>
      </c>
      <c r="C192" s="14" t="s">
        <v>44</v>
      </c>
      <c r="D192" s="3" t="s">
        <v>222</v>
      </c>
      <c r="E192" s="3" t="s">
        <v>232</v>
      </c>
      <c r="F192" s="1">
        <v>1609</v>
      </c>
      <c r="G192" s="1">
        <v>6</v>
      </c>
      <c r="H192" s="1">
        <v>6</v>
      </c>
      <c r="I192" s="15"/>
      <c r="J192" s="1">
        <v>1</v>
      </c>
      <c r="K192" s="1"/>
      <c r="L192" s="1">
        <v>26770</v>
      </c>
      <c r="M192" s="1">
        <v>6000</v>
      </c>
      <c r="N192" s="1"/>
      <c r="O192" s="1"/>
      <c r="P192" s="1"/>
      <c r="Q192" s="1"/>
      <c r="R192" s="5" t="s">
        <v>399</v>
      </c>
      <c r="S192" s="5" t="s">
        <v>400</v>
      </c>
      <c r="T192" s="5" t="s">
        <v>400</v>
      </c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13" t="str">
        <f t="shared" si="5"/>
        <v>http://www.city.hadano.kanagawa.jp/www/contents/1001000001220/index.html</v>
      </c>
      <c r="AN192" s="3" t="s">
        <v>228</v>
      </c>
      <c r="AO192" s="42" t="s">
        <v>229</v>
      </c>
    </row>
    <row r="193" spans="2:41" ht="18.75" customHeight="1">
      <c r="B193" s="53" t="s">
        <v>42</v>
      </c>
      <c r="C193" s="14" t="s">
        <v>44</v>
      </c>
      <c r="D193" s="3" t="s">
        <v>222</v>
      </c>
      <c r="E193" s="3" t="s">
        <v>233</v>
      </c>
      <c r="F193" s="1">
        <v>1167</v>
      </c>
      <c r="G193" s="1">
        <v>3</v>
      </c>
      <c r="H193" s="1">
        <v>3</v>
      </c>
      <c r="I193" s="15"/>
      <c r="J193" s="1">
        <v>1</v>
      </c>
      <c r="K193" s="1"/>
      <c r="L193" s="1">
        <v>33600</v>
      </c>
      <c r="M193" s="1">
        <v>6000</v>
      </c>
      <c r="N193" s="1"/>
      <c r="O193" s="1"/>
      <c r="P193" s="1"/>
      <c r="Q193" s="1"/>
      <c r="R193" s="5" t="s">
        <v>399</v>
      </c>
      <c r="S193" s="5" t="s">
        <v>400</v>
      </c>
      <c r="T193" s="5" t="s">
        <v>400</v>
      </c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13" t="str">
        <f t="shared" si="5"/>
        <v>http://www.city.hadano.kanagawa.jp/www/contents/1001000001220/index.html</v>
      </c>
      <c r="AN193" s="3" t="s">
        <v>228</v>
      </c>
      <c r="AO193" s="42" t="s">
        <v>229</v>
      </c>
    </row>
    <row r="194" spans="2:41" ht="18.75" customHeight="1">
      <c r="B194" s="53" t="s">
        <v>42</v>
      </c>
      <c r="C194" s="14" t="s">
        <v>44</v>
      </c>
      <c r="D194" s="3" t="s">
        <v>222</v>
      </c>
      <c r="E194" s="3" t="s">
        <v>234</v>
      </c>
      <c r="F194" s="1">
        <v>1892</v>
      </c>
      <c r="G194" s="1">
        <v>16</v>
      </c>
      <c r="H194" s="1">
        <v>16</v>
      </c>
      <c r="I194" s="15"/>
      <c r="J194" s="1">
        <v>1</v>
      </c>
      <c r="K194" s="1"/>
      <c r="L194" s="1">
        <v>6000</v>
      </c>
      <c r="M194" s="1">
        <v>6000</v>
      </c>
      <c r="N194" s="1"/>
      <c r="O194" s="1"/>
      <c r="P194" s="1"/>
      <c r="Q194" s="1"/>
      <c r="R194" s="5" t="s">
        <v>399</v>
      </c>
      <c r="S194" s="5" t="s">
        <v>400</v>
      </c>
      <c r="T194" s="5" t="s">
        <v>400</v>
      </c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13" t="str">
        <f t="shared" si="5"/>
        <v>http://www.city.hadano.kanagawa.jp/www/contents/1001000001220/index.html</v>
      </c>
      <c r="AN194" s="3" t="s">
        <v>228</v>
      </c>
      <c r="AO194" s="42" t="s">
        <v>229</v>
      </c>
    </row>
    <row r="195" spans="2:41" ht="18.75" customHeight="1">
      <c r="B195" s="53" t="s">
        <v>42</v>
      </c>
      <c r="C195" s="14" t="s">
        <v>44</v>
      </c>
      <c r="D195" s="3" t="s">
        <v>222</v>
      </c>
      <c r="E195" s="3" t="s">
        <v>235</v>
      </c>
      <c r="F195" s="1">
        <v>2012</v>
      </c>
      <c r="G195" s="1">
        <v>15</v>
      </c>
      <c r="H195" s="1">
        <v>15</v>
      </c>
      <c r="I195" s="15"/>
      <c r="J195" s="1">
        <v>1</v>
      </c>
      <c r="K195" s="1"/>
      <c r="L195" s="1">
        <v>11000</v>
      </c>
      <c r="M195" s="1">
        <v>6000</v>
      </c>
      <c r="N195" s="1"/>
      <c r="O195" s="1"/>
      <c r="P195" s="1"/>
      <c r="Q195" s="1"/>
      <c r="R195" s="5" t="s">
        <v>399</v>
      </c>
      <c r="S195" s="5" t="s">
        <v>400</v>
      </c>
      <c r="T195" s="5" t="s">
        <v>400</v>
      </c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13" t="str">
        <f t="shared" si="5"/>
        <v>http://www.city.hadano.kanagawa.jp/www/contents/1001000001220/index.html</v>
      </c>
      <c r="AN195" s="3" t="s">
        <v>228</v>
      </c>
      <c r="AO195" s="42" t="s">
        <v>229</v>
      </c>
    </row>
    <row r="196" spans="2:41" ht="18.75" customHeight="1">
      <c r="B196" s="53" t="s">
        <v>42</v>
      </c>
      <c r="C196" s="14" t="s">
        <v>44</v>
      </c>
      <c r="D196" s="3" t="s">
        <v>222</v>
      </c>
      <c r="E196" s="3" t="s">
        <v>236</v>
      </c>
      <c r="F196" s="1">
        <v>2226</v>
      </c>
      <c r="G196" s="1">
        <v>16</v>
      </c>
      <c r="H196" s="1">
        <v>16</v>
      </c>
      <c r="I196" s="15"/>
      <c r="J196" s="1">
        <v>1</v>
      </c>
      <c r="K196" s="1"/>
      <c r="L196" s="1">
        <v>11000</v>
      </c>
      <c r="M196" s="1">
        <v>6000</v>
      </c>
      <c r="N196" s="1"/>
      <c r="O196" s="1"/>
      <c r="P196" s="1"/>
      <c r="Q196" s="1"/>
      <c r="R196" s="5" t="s">
        <v>399</v>
      </c>
      <c r="S196" s="5" t="s">
        <v>400</v>
      </c>
      <c r="T196" s="5" t="s">
        <v>400</v>
      </c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13" t="str">
        <f t="shared" si="5"/>
        <v>http://www.city.hadano.kanagawa.jp/www/contents/1001000001220/index.html</v>
      </c>
      <c r="AN196" s="3" t="s">
        <v>228</v>
      </c>
      <c r="AO196" s="42" t="s">
        <v>229</v>
      </c>
    </row>
    <row r="197" spans="2:41" ht="18.75" customHeight="1">
      <c r="B197" s="53" t="s">
        <v>42</v>
      </c>
      <c r="C197" s="14" t="s">
        <v>44</v>
      </c>
      <c r="D197" s="3" t="s">
        <v>222</v>
      </c>
      <c r="E197" s="3" t="s">
        <v>237</v>
      </c>
      <c r="F197" s="1">
        <v>1656</v>
      </c>
      <c r="G197" s="1">
        <v>9</v>
      </c>
      <c r="H197" s="1">
        <v>9</v>
      </c>
      <c r="I197" s="15"/>
      <c r="J197" s="1">
        <v>1</v>
      </c>
      <c r="K197" s="1"/>
      <c r="L197" s="1">
        <v>16500</v>
      </c>
      <c r="M197" s="1">
        <v>6000</v>
      </c>
      <c r="N197" s="1"/>
      <c r="O197" s="1"/>
      <c r="P197" s="1"/>
      <c r="Q197" s="1"/>
      <c r="R197" s="5" t="s">
        <v>399</v>
      </c>
      <c r="S197" s="5" t="s">
        <v>400</v>
      </c>
      <c r="T197" s="5" t="s">
        <v>400</v>
      </c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13" t="str">
        <f t="shared" si="5"/>
        <v>http://www.city.hadano.kanagawa.jp/www/contents/1001000001220/index.html</v>
      </c>
      <c r="AN197" s="3" t="s">
        <v>228</v>
      </c>
      <c r="AO197" s="42" t="s">
        <v>229</v>
      </c>
    </row>
    <row r="198" spans="2:41" ht="18.75" customHeight="1">
      <c r="B198" s="53" t="s">
        <v>42</v>
      </c>
      <c r="C198" s="14" t="s">
        <v>44</v>
      </c>
      <c r="D198" s="3" t="s">
        <v>222</v>
      </c>
      <c r="E198" s="3" t="s">
        <v>238</v>
      </c>
      <c r="F198" s="1">
        <v>2330</v>
      </c>
      <c r="G198" s="1">
        <v>6</v>
      </c>
      <c r="H198" s="1">
        <v>6</v>
      </c>
      <c r="I198" s="15"/>
      <c r="J198" s="1">
        <v>1</v>
      </c>
      <c r="K198" s="1"/>
      <c r="L198" s="1">
        <v>29600</v>
      </c>
      <c r="M198" s="1">
        <v>6000</v>
      </c>
      <c r="N198" s="1"/>
      <c r="O198" s="1"/>
      <c r="P198" s="1"/>
      <c r="Q198" s="1"/>
      <c r="R198" s="5" t="s">
        <v>399</v>
      </c>
      <c r="S198" s="5" t="s">
        <v>400</v>
      </c>
      <c r="T198" s="5" t="s">
        <v>400</v>
      </c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13" t="str">
        <f t="shared" si="5"/>
        <v>http://www.city.hadano.kanagawa.jp/www/contents/1001000001220/index.html</v>
      </c>
      <c r="AN198" s="3" t="s">
        <v>228</v>
      </c>
      <c r="AO198" s="42" t="s">
        <v>229</v>
      </c>
    </row>
    <row r="199" spans="2:41" ht="18.75" customHeight="1">
      <c r="B199" s="53" t="s">
        <v>42</v>
      </c>
      <c r="C199" s="14" t="s">
        <v>44</v>
      </c>
      <c r="D199" s="3" t="s">
        <v>222</v>
      </c>
      <c r="E199" s="3" t="s">
        <v>239</v>
      </c>
      <c r="F199" s="1">
        <v>2008</v>
      </c>
      <c r="G199" s="1">
        <v>14</v>
      </c>
      <c r="H199" s="1">
        <v>14</v>
      </c>
      <c r="I199" s="15"/>
      <c r="J199" s="1">
        <v>1</v>
      </c>
      <c r="K199" s="1"/>
      <c r="L199" s="1">
        <v>11000</v>
      </c>
      <c r="M199" s="1">
        <v>6000</v>
      </c>
      <c r="N199" s="1"/>
      <c r="O199" s="1"/>
      <c r="P199" s="1"/>
      <c r="Q199" s="1"/>
      <c r="R199" s="5" t="s">
        <v>399</v>
      </c>
      <c r="S199" s="5" t="s">
        <v>400</v>
      </c>
      <c r="T199" s="5" t="s">
        <v>400</v>
      </c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13" t="str">
        <f t="shared" si="5"/>
        <v>http://www.city.hadano.kanagawa.jp/www/contents/1001000001220/index.html</v>
      </c>
      <c r="AN199" s="3" t="s">
        <v>228</v>
      </c>
      <c r="AO199" s="42" t="s">
        <v>229</v>
      </c>
    </row>
    <row r="200" spans="2:41" ht="18.75" customHeight="1">
      <c r="B200" s="53" t="s">
        <v>42</v>
      </c>
      <c r="C200" s="14" t="s">
        <v>44</v>
      </c>
      <c r="D200" s="3" t="s">
        <v>222</v>
      </c>
      <c r="E200" s="3" t="s">
        <v>240</v>
      </c>
      <c r="F200" s="1">
        <v>268</v>
      </c>
      <c r="G200" s="1">
        <v>1</v>
      </c>
      <c r="H200" s="1">
        <v>1</v>
      </c>
      <c r="I200" s="15"/>
      <c r="J200" s="1">
        <v>1</v>
      </c>
      <c r="K200" s="1"/>
      <c r="L200" s="1">
        <v>14740</v>
      </c>
      <c r="M200" s="1">
        <v>14740</v>
      </c>
      <c r="N200" s="1"/>
      <c r="O200" s="1"/>
      <c r="P200" s="1"/>
      <c r="Q200" s="1"/>
      <c r="R200" s="5" t="s">
        <v>399</v>
      </c>
      <c r="S200" s="5" t="s">
        <v>400</v>
      </c>
      <c r="T200" s="5" t="s">
        <v>400</v>
      </c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13" t="str">
        <f t="shared" si="5"/>
        <v>http://www.city.hadano.kanagawa.jp/www/contents/1001000001220/index.html</v>
      </c>
      <c r="AN200" s="3" t="s">
        <v>228</v>
      </c>
      <c r="AO200" s="42" t="s">
        <v>229</v>
      </c>
    </row>
    <row r="201" spans="2:41" ht="18.75" customHeight="1">
      <c r="B201" s="53" t="s">
        <v>42</v>
      </c>
      <c r="C201" s="14" t="s">
        <v>44</v>
      </c>
      <c r="D201" s="3" t="s">
        <v>222</v>
      </c>
      <c r="E201" s="3" t="s">
        <v>241</v>
      </c>
      <c r="F201" s="1">
        <v>1683</v>
      </c>
      <c r="G201" s="1">
        <v>3</v>
      </c>
      <c r="H201" s="1">
        <v>3</v>
      </c>
      <c r="I201" s="15"/>
      <c r="J201" s="1">
        <v>1</v>
      </c>
      <c r="K201" s="1"/>
      <c r="L201" s="1">
        <v>33250</v>
      </c>
      <c r="M201" s="1">
        <v>6000</v>
      </c>
      <c r="N201" s="1"/>
      <c r="O201" s="1"/>
      <c r="P201" s="1"/>
      <c r="Q201" s="1"/>
      <c r="R201" s="5" t="s">
        <v>399</v>
      </c>
      <c r="S201" s="5" t="s">
        <v>400</v>
      </c>
      <c r="T201" s="5" t="s">
        <v>400</v>
      </c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13" t="str">
        <f t="shared" si="5"/>
        <v>http://www.city.hadano.kanagawa.jp/www/contents/1001000001220/index.html</v>
      </c>
      <c r="AN201" s="3" t="s">
        <v>228</v>
      </c>
      <c r="AO201" s="42" t="s">
        <v>229</v>
      </c>
    </row>
    <row r="202" spans="2:41" ht="18.75" customHeight="1">
      <c r="B202" s="53" t="s">
        <v>42</v>
      </c>
      <c r="C202" s="14" t="s">
        <v>44</v>
      </c>
      <c r="D202" s="3" t="s">
        <v>222</v>
      </c>
      <c r="E202" s="3" t="s">
        <v>242</v>
      </c>
      <c r="F202" s="1">
        <v>3104</v>
      </c>
      <c r="G202" s="1">
        <v>11</v>
      </c>
      <c r="H202" s="1">
        <v>11</v>
      </c>
      <c r="I202" s="15"/>
      <c r="J202" s="1">
        <v>1</v>
      </c>
      <c r="K202" s="1"/>
      <c r="L202" s="1">
        <v>23940</v>
      </c>
      <c r="M202" s="1">
        <v>6000</v>
      </c>
      <c r="N202" s="1"/>
      <c r="O202" s="1"/>
      <c r="P202" s="1"/>
      <c r="Q202" s="1"/>
      <c r="R202" s="5" t="s">
        <v>399</v>
      </c>
      <c r="S202" s="5" t="s">
        <v>400</v>
      </c>
      <c r="T202" s="5" t="s">
        <v>400</v>
      </c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13" t="str">
        <f t="shared" si="5"/>
        <v>http://www.city.hadano.kanagawa.jp/www/contents/1001000001220/index.html</v>
      </c>
      <c r="AN202" s="3" t="s">
        <v>228</v>
      </c>
      <c r="AO202" s="42" t="s">
        <v>229</v>
      </c>
    </row>
    <row r="203" spans="2:41" ht="18.75" customHeight="1">
      <c r="B203" s="53" t="s">
        <v>42</v>
      </c>
      <c r="C203" s="14" t="s">
        <v>44</v>
      </c>
      <c r="D203" s="3" t="s">
        <v>222</v>
      </c>
      <c r="E203" s="3" t="s">
        <v>243</v>
      </c>
      <c r="F203" s="1">
        <v>1281</v>
      </c>
      <c r="G203" s="1">
        <v>3</v>
      </c>
      <c r="H203" s="1">
        <v>3</v>
      </c>
      <c r="I203" s="15"/>
      <c r="J203" s="1">
        <v>1</v>
      </c>
      <c r="K203" s="1"/>
      <c r="L203" s="1">
        <v>20500</v>
      </c>
      <c r="M203" s="1">
        <v>6000</v>
      </c>
      <c r="N203" s="1"/>
      <c r="O203" s="1"/>
      <c r="P203" s="1"/>
      <c r="Q203" s="1"/>
      <c r="R203" s="5" t="s">
        <v>399</v>
      </c>
      <c r="S203" s="5" t="s">
        <v>400</v>
      </c>
      <c r="T203" s="5" t="s">
        <v>400</v>
      </c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13" t="str">
        <f t="shared" si="5"/>
        <v>http://www.city.hadano.kanagawa.jp/www/contents/1001000001220/index.html</v>
      </c>
      <c r="AN203" s="3" t="s">
        <v>228</v>
      </c>
      <c r="AO203" s="42" t="s">
        <v>229</v>
      </c>
    </row>
    <row r="204" spans="2:41" ht="18.75" customHeight="1">
      <c r="B204" s="53" t="s">
        <v>42</v>
      </c>
      <c r="C204" s="14" t="s">
        <v>44</v>
      </c>
      <c r="D204" s="3" t="s">
        <v>222</v>
      </c>
      <c r="E204" s="3" t="s">
        <v>244</v>
      </c>
      <c r="F204" s="1">
        <v>1880</v>
      </c>
      <c r="G204" s="1">
        <v>2</v>
      </c>
      <c r="H204" s="1">
        <v>2</v>
      </c>
      <c r="I204" s="15"/>
      <c r="J204" s="1">
        <v>1</v>
      </c>
      <c r="K204" s="1"/>
      <c r="L204" s="1">
        <v>35200</v>
      </c>
      <c r="M204" s="1">
        <v>26400</v>
      </c>
      <c r="N204" s="1"/>
      <c r="O204" s="1"/>
      <c r="P204" s="1"/>
      <c r="Q204" s="1"/>
      <c r="R204" s="5" t="s">
        <v>399</v>
      </c>
      <c r="S204" s="5" t="s">
        <v>400</v>
      </c>
      <c r="T204" s="5" t="s">
        <v>400</v>
      </c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13" t="str">
        <f t="shared" si="5"/>
        <v>http://www.city.hadano.kanagawa.jp/www/contents/1001000001220/index.html</v>
      </c>
      <c r="AN204" s="3" t="s">
        <v>228</v>
      </c>
      <c r="AO204" s="42" t="s">
        <v>229</v>
      </c>
    </row>
    <row r="205" spans="2:41" ht="18.75" customHeight="1">
      <c r="B205" s="53" t="s">
        <v>42</v>
      </c>
      <c r="C205" s="14" t="s">
        <v>44</v>
      </c>
      <c r="D205" s="3" t="s">
        <v>222</v>
      </c>
      <c r="E205" s="3" t="s">
        <v>245</v>
      </c>
      <c r="F205" s="1">
        <v>3892</v>
      </c>
      <c r="G205" s="1">
        <v>31</v>
      </c>
      <c r="H205" s="1">
        <v>31</v>
      </c>
      <c r="I205" s="15"/>
      <c r="J205" s="1">
        <v>1</v>
      </c>
      <c r="K205" s="1"/>
      <c r="L205" s="1">
        <v>20000</v>
      </c>
      <c r="M205" s="1">
        <v>6000</v>
      </c>
      <c r="N205" s="1"/>
      <c r="O205" s="1"/>
      <c r="P205" s="1"/>
      <c r="Q205" s="1"/>
      <c r="R205" s="5" t="s">
        <v>399</v>
      </c>
      <c r="S205" s="5" t="s">
        <v>400</v>
      </c>
      <c r="T205" s="5" t="s">
        <v>400</v>
      </c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13" t="str">
        <f t="shared" si="5"/>
        <v>http://www.city.hadano.kanagawa.jp/www/contents/1001000001220/index.html</v>
      </c>
      <c r="AN205" s="3" t="s">
        <v>228</v>
      </c>
      <c r="AO205" s="42" t="s">
        <v>229</v>
      </c>
    </row>
    <row r="206" spans="2:41" ht="18.75" customHeight="1">
      <c r="B206" s="53" t="s">
        <v>42</v>
      </c>
      <c r="C206" s="14" t="s">
        <v>44</v>
      </c>
      <c r="D206" s="3" t="s">
        <v>222</v>
      </c>
      <c r="E206" s="3" t="s">
        <v>246</v>
      </c>
      <c r="F206" s="1">
        <v>1496</v>
      </c>
      <c r="G206" s="1">
        <v>10</v>
      </c>
      <c r="H206" s="1">
        <v>10</v>
      </c>
      <c r="I206" s="15"/>
      <c r="J206" s="1">
        <v>1</v>
      </c>
      <c r="K206" s="1"/>
      <c r="L206" s="1">
        <v>16500</v>
      </c>
      <c r="M206" s="1">
        <v>6000</v>
      </c>
      <c r="N206" s="1"/>
      <c r="O206" s="1"/>
      <c r="P206" s="1"/>
      <c r="Q206" s="1"/>
      <c r="R206" s="5" t="s">
        <v>399</v>
      </c>
      <c r="S206" s="5" t="s">
        <v>400</v>
      </c>
      <c r="T206" s="5" t="s">
        <v>400</v>
      </c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13" t="str">
        <f t="shared" si="5"/>
        <v>http://www.city.hadano.kanagawa.jp/www/contents/1001000001220/index.html</v>
      </c>
      <c r="AN206" s="3" t="s">
        <v>228</v>
      </c>
      <c r="AO206" s="42" t="s">
        <v>229</v>
      </c>
    </row>
    <row r="207" spans="2:41" ht="18.75" customHeight="1">
      <c r="B207" s="53" t="s">
        <v>42</v>
      </c>
      <c r="C207" s="14" t="s">
        <v>44</v>
      </c>
      <c r="D207" s="3" t="s">
        <v>222</v>
      </c>
      <c r="E207" s="3" t="s">
        <v>247</v>
      </c>
      <c r="F207" s="1">
        <v>905</v>
      </c>
      <c r="G207" s="1">
        <v>2</v>
      </c>
      <c r="H207" s="1">
        <v>2</v>
      </c>
      <c r="I207" s="15"/>
      <c r="J207" s="1">
        <v>1</v>
      </c>
      <c r="K207" s="1"/>
      <c r="L207" s="1">
        <v>36000</v>
      </c>
      <c r="M207" s="1">
        <v>6000</v>
      </c>
      <c r="N207" s="1"/>
      <c r="O207" s="1"/>
      <c r="P207" s="1"/>
      <c r="Q207" s="1"/>
      <c r="R207" s="5" t="s">
        <v>399</v>
      </c>
      <c r="S207" s="5" t="s">
        <v>400</v>
      </c>
      <c r="T207" s="5" t="s">
        <v>400</v>
      </c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13" t="str">
        <f t="shared" si="5"/>
        <v>http://www.city.hadano.kanagawa.jp/www/contents/1001000001220/index.html</v>
      </c>
      <c r="AN207" s="3" t="s">
        <v>228</v>
      </c>
      <c r="AO207" s="42" t="s">
        <v>229</v>
      </c>
    </row>
    <row r="208" spans="2:41" ht="18.75" customHeight="1">
      <c r="B208" s="53" t="s">
        <v>42</v>
      </c>
      <c r="C208" s="14" t="s">
        <v>44</v>
      </c>
      <c r="D208" s="3" t="s">
        <v>222</v>
      </c>
      <c r="E208" s="3" t="s">
        <v>248</v>
      </c>
      <c r="F208" s="1">
        <v>1137</v>
      </c>
      <c r="G208" s="1">
        <v>8</v>
      </c>
      <c r="H208" s="1">
        <v>8</v>
      </c>
      <c r="I208" s="15"/>
      <c r="J208" s="1">
        <v>1</v>
      </c>
      <c r="K208" s="1"/>
      <c r="L208" s="1">
        <v>11000</v>
      </c>
      <c r="M208" s="1">
        <v>6000</v>
      </c>
      <c r="N208" s="1"/>
      <c r="O208" s="1"/>
      <c r="P208" s="1"/>
      <c r="Q208" s="1"/>
      <c r="R208" s="5" t="s">
        <v>399</v>
      </c>
      <c r="S208" s="5" t="s">
        <v>400</v>
      </c>
      <c r="T208" s="5" t="s">
        <v>400</v>
      </c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13" t="str">
        <f t="shared" si="5"/>
        <v>http://www.city.hadano.kanagawa.jp/www/contents/1001000001220/index.html</v>
      </c>
      <c r="AN208" s="3" t="s">
        <v>228</v>
      </c>
      <c r="AO208" s="42" t="s">
        <v>229</v>
      </c>
    </row>
    <row r="209" spans="2:41" ht="18.75" customHeight="1">
      <c r="B209" s="53" t="s">
        <v>42</v>
      </c>
      <c r="C209" s="14" t="s">
        <v>44</v>
      </c>
      <c r="D209" s="3" t="s">
        <v>222</v>
      </c>
      <c r="E209" s="3" t="s">
        <v>249</v>
      </c>
      <c r="F209" s="1">
        <v>1656</v>
      </c>
      <c r="G209" s="1">
        <v>11</v>
      </c>
      <c r="H209" s="1">
        <v>11</v>
      </c>
      <c r="I209" s="15"/>
      <c r="J209" s="1">
        <v>1</v>
      </c>
      <c r="K209" s="1"/>
      <c r="L209" s="1">
        <v>6000</v>
      </c>
      <c r="M209" s="1">
        <v>6000</v>
      </c>
      <c r="N209" s="1"/>
      <c r="O209" s="1"/>
      <c r="P209" s="1"/>
      <c r="Q209" s="1"/>
      <c r="R209" s="5" t="s">
        <v>399</v>
      </c>
      <c r="S209" s="5" t="s">
        <v>400</v>
      </c>
      <c r="T209" s="5" t="s">
        <v>400</v>
      </c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13" t="str">
        <f t="shared" si="5"/>
        <v>http://www.city.hadano.kanagawa.jp/www/contents/1001000001220/index.html</v>
      </c>
      <c r="AN209" s="3" t="s">
        <v>228</v>
      </c>
      <c r="AO209" s="42" t="s">
        <v>229</v>
      </c>
    </row>
    <row r="210" spans="2:41" ht="18.75" customHeight="1">
      <c r="B210" s="53" t="s">
        <v>42</v>
      </c>
      <c r="C210" s="14" t="s">
        <v>44</v>
      </c>
      <c r="D210" s="3" t="s">
        <v>222</v>
      </c>
      <c r="E210" s="3" t="s">
        <v>250</v>
      </c>
      <c r="F210" s="1">
        <v>1166</v>
      </c>
      <c r="G210" s="1">
        <v>8</v>
      </c>
      <c r="H210" s="1">
        <v>8</v>
      </c>
      <c r="I210" s="15"/>
      <c r="J210" s="1">
        <v>1</v>
      </c>
      <c r="K210" s="1"/>
      <c r="L210" s="1">
        <v>16500</v>
      </c>
      <c r="M210" s="1">
        <v>6000</v>
      </c>
      <c r="N210" s="1"/>
      <c r="O210" s="1"/>
      <c r="P210" s="1"/>
      <c r="Q210" s="1"/>
      <c r="R210" s="5" t="s">
        <v>399</v>
      </c>
      <c r="S210" s="5" t="s">
        <v>400</v>
      </c>
      <c r="T210" s="5" t="s">
        <v>400</v>
      </c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13" t="str">
        <f t="shared" si="5"/>
        <v>http://www.city.hadano.kanagawa.jp/www/contents/1001000001220/index.html</v>
      </c>
      <c r="AN210" s="3" t="s">
        <v>228</v>
      </c>
      <c r="AO210" s="42" t="s">
        <v>229</v>
      </c>
    </row>
    <row r="211" spans="2:41" ht="18.75" customHeight="1">
      <c r="B211" s="53" t="s">
        <v>42</v>
      </c>
      <c r="C211" s="14" t="s">
        <v>44</v>
      </c>
      <c r="D211" s="3" t="s">
        <v>222</v>
      </c>
      <c r="E211" s="3" t="s">
        <v>251</v>
      </c>
      <c r="F211" s="1">
        <v>1631</v>
      </c>
      <c r="G211" s="1">
        <v>4</v>
      </c>
      <c r="H211" s="1">
        <v>4</v>
      </c>
      <c r="I211" s="15"/>
      <c r="J211" s="1">
        <v>1</v>
      </c>
      <c r="K211" s="1"/>
      <c r="L211" s="1">
        <v>16500</v>
      </c>
      <c r="M211" s="1">
        <v>6750</v>
      </c>
      <c r="N211" s="1"/>
      <c r="O211" s="1"/>
      <c r="P211" s="1"/>
      <c r="Q211" s="1"/>
      <c r="R211" s="5" t="s">
        <v>399</v>
      </c>
      <c r="S211" s="5" t="s">
        <v>400</v>
      </c>
      <c r="T211" s="5" t="s">
        <v>400</v>
      </c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13" t="str">
        <f t="shared" si="5"/>
        <v>http://www.city.hadano.kanagawa.jp/www/contents/1001000001220/index.html</v>
      </c>
      <c r="AN211" s="3" t="s">
        <v>228</v>
      </c>
      <c r="AO211" s="42" t="s">
        <v>229</v>
      </c>
    </row>
    <row r="212" spans="2:41" ht="18.75" customHeight="1">
      <c r="B212" s="53" t="s">
        <v>42</v>
      </c>
      <c r="C212" s="14" t="s">
        <v>44</v>
      </c>
      <c r="D212" s="3" t="s">
        <v>222</v>
      </c>
      <c r="E212" s="3" t="s">
        <v>252</v>
      </c>
      <c r="F212" s="1">
        <v>2104</v>
      </c>
      <c r="G212" s="1">
        <v>16</v>
      </c>
      <c r="H212" s="1">
        <v>16</v>
      </c>
      <c r="I212" s="15"/>
      <c r="J212" s="1">
        <v>1</v>
      </c>
      <c r="K212" s="1"/>
      <c r="L212" s="1">
        <v>11500</v>
      </c>
      <c r="M212" s="1">
        <v>6000</v>
      </c>
      <c r="N212" s="1"/>
      <c r="O212" s="1"/>
      <c r="P212" s="1"/>
      <c r="Q212" s="1"/>
      <c r="R212" s="5" t="s">
        <v>399</v>
      </c>
      <c r="S212" s="5" t="s">
        <v>400</v>
      </c>
      <c r="T212" s="5" t="s">
        <v>400</v>
      </c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13" t="str">
        <f t="shared" si="5"/>
        <v>http://www.city.hadano.kanagawa.jp/www/contents/1001000001220/index.html</v>
      </c>
      <c r="AN212" s="3" t="s">
        <v>228</v>
      </c>
      <c r="AO212" s="42" t="s">
        <v>229</v>
      </c>
    </row>
    <row r="213" spans="2:41" ht="18.75" customHeight="1">
      <c r="B213" s="53" t="s">
        <v>42</v>
      </c>
      <c r="C213" s="14" t="s">
        <v>44</v>
      </c>
      <c r="D213" s="3" t="s">
        <v>222</v>
      </c>
      <c r="E213" s="3" t="s">
        <v>253</v>
      </c>
      <c r="F213" s="1">
        <v>3672</v>
      </c>
      <c r="G213" s="1">
        <v>26</v>
      </c>
      <c r="H213" s="1">
        <v>26</v>
      </c>
      <c r="I213" s="15"/>
      <c r="J213" s="1">
        <v>1</v>
      </c>
      <c r="K213" s="1"/>
      <c r="L213" s="1">
        <v>25000</v>
      </c>
      <c r="M213" s="1">
        <v>6000</v>
      </c>
      <c r="N213" s="1"/>
      <c r="O213" s="1"/>
      <c r="P213" s="1"/>
      <c r="Q213" s="1"/>
      <c r="R213" s="5" t="s">
        <v>399</v>
      </c>
      <c r="S213" s="5" t="s">
        <v>400</v>
      </c>
      <c r="T213" s="5" t="s">
        <v>400</v>
      </c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13" t="str">
        <f t="shared" si="5"/>
        <v>http://www.city.hadano.kanagawa.jp/www/contents/1001000001220/index.html</v>
      </c>
      <c r="AN213" s="3" t="s">
        <v>228</v>
      </c>
      <c r="AO213" s="42" t="s">
        <v>229</v>
      </c>
    </row>
    <row r="214" spans="2:41" ht="18.75" customHeight="1">
      <c r="B214" s="53" t="s">
        <v>42</v>
      </c>
      <c r="C214" s="14" t="s">
        <v>44</v>
      </c>
      <c r="D214" s="3" t="s">
        <v>222</v>
      </c>
      <c r="E214" s="3" t="s">
        <v>254</v>
      </c>
      <c r="F214" s="1">
        <v>10676</v>
      </c>
      <c r="G214" s="1">
        <v>121</v>
      </c>
      <c r="H214" s="1">
        <v>121</v>
      </c>
      <c r="I214" s="15"/>
      <c r="J214" s="1">
        <v>1</v>
      </c>
      <c r="K214" s="1"/>
      <c r="L214" s="1">
        <v>16500</v>
      </c>
      <c r="M214" s="1">
        <v>16500</v>
      </c>
      <c r="N214" s="1"/>
      <c r="O214" s="1"/>
      <c r="P214" s="1"/>
      <c r="Q214" s="1"/>
      <c r="R214" s="5" t="s">
        <v>399</v>
      </c>
      <c r="S214" s="5" t="s">
        <v>399</v>
      </c>
      <c r="T214" s="5" t="s">
        <v>399</v>
      </c>
      <c r="U214" s="5" t="s">
        <v>399</v>
      </c>
      <c r="V214" s="5"/>
      <c r="W214" s="5" t="s">
        <v>399</v>
      </c>
      <c r="X214" s="5"/>
      <c r="Y214" s="5"/>
      <c r="Z214" s="5" t="s">
        <v>399</v>
      </c>
      <c r="AA214" s="5" t="s">
        <v>399</v>
      </c>
      <c r="AB214" s="5" t="s">
        <v>399</v>
      </c>
      <c r="AC214" s="5"/>
      <c r="AD214" s="5" t="s">
        <v>399</v>
      </c>
      <c r="AE214" s="5"/>
      <c r="AF214" s="5"/>
      <c r="AG214" s="5"/>
      <c r="AH214" s="5"/>
      <c r="AI214" s="5"/>
      <c r="AJ214" s="5"/>
      <c r="AK214" s="5"/>
      <c r="AL214" s="5"/>
      <c r="AM214" s="13" t="str">
        <f t="shared" si="5"/>
        <v>http://www.city.hadano.kanagawa.jp/www/contents/1001000001220/index.html</v>
      </c>
      <c r="AN214" s="3" t="s">
        <v>499</v>
      </c>
      <c r="AO214" s="42" t="s">
        <v>464</v>
      </c>
    </row>
    <row r="215" spans="2:41" ht="18.75" customHeight="1">
      <c r="B215" s="53" t="s">
        <v>42</v>
      </c>
      <c r="C215" s="14" t="s">
        <v>44</v>
      </c>
      <c r="D215" s="3" t="s">
        <v>222</v>
      </c>
      <c r="E215" s="3" t="s">
        <v>465</v>
      </c>
      <c r="F215" s="1">
        <v>20038</v>
      </c>
      <c r="G215" s="1">
        <v>320</v>
      </c>
      <c r="H215" s="1">
        <v>320</v>
      </c>
      <c r="I215" s="15"/>
      <c r="J215" s="1">
        <v>1</v>
      </c>
      <c r="K215" s="1"/>
      <c r="L215" s="1">
        <v>32400</v>
      </c>
      <c r="M215" s="1">
        <v>18000</v>
      </c>
      <c r="N215" s="1"/>
      <c r="O215" s="1"/>
      <c r="P215" s="1"/>
      <c r="Q215" s="1"/>
      <c r="R215" s="5" t="s">
        <v>399</v>
      </c>
      <c r="S215" s="5" t="s">
        <v>399</v>
      </c>
      <c r="T215" s="5" t="s">
        <v>399</v>
      </c>
      <c r="U215" s="5" t="s">
        <v>399</v>
      </c>
      <c r="V215" s="5"/>
      <c r="W215" s="5" t="s">
        <v>399</v>
      </c>
      <c r="X215" s="5"/>
      <c r="Y215" s="5"/>
      <c r="Z215" s="5" t="s">
        <v>399</v>
      </c>
      <c r="AA215" s="5" t="s">
        <v>399</v>
      </c>
      <c r="AB215" s="5" t="s">
        <v>399</v>
      </c>
      <c r="AC215" s="5"/>
      <c r="AD215" s="5" t="s">
        <v>399</v>
      </c>
      <c r="AE215" s="5"/>
      <c r="AF215" s="5"/>
      <c r="AG215" s="5"/>
      <c r="AH215" s="5" t="s">
        <v>399</v>
      </c>
      <c r="AI215" s="5" t="s">
        <v>399</v>
      </c>
      <c r="AJ215" s="5"/>
      <c r="AK215" s="5"/>
      <c r="AL215" s="5"/>
      <c r="AM215" s="13" t="str">
        <f t="shared" si="5"/>
        <v>http://www.city.hadano.kanagawa.jp/www/contents/1001000001220/index.html</v>
      </c>
      <c r="AN215" s="3" t="s">
        <v>255</v>
      </c>
      <c r="AO215" s="42" t="s">
        <v>256</v>
      </c>
    </row>
    <row r="216" spans="2:41" ht="18.75" customHeight="1">
      <c r="B216" s="53" t="s">
        <v>42</v>
      </c>
      <c r="C216" s="14" t="s">
        <v>44</v>
      </c>
      <c r="D216" s="3" t="s">
        <v>222</v>
      </c>
      <c r="E216" s="3" t="s">
        <v>257</v>
      </c>
      <c r="F216" s="1">
        <v>947</v>
      </c>
      <c r="G216" s="1">
        <v>7</v>
      </c>
      <c r="H216" s="1">
        <v>7</v>
      </c>
      <c r="I216" s="15"/>
      <c r="J216" s="1">
        <v>1</v>
      </c>
      <c r="K216" s="1"/>
      <c r="L216" s="1">
        <v>11000</v>
      </c>
      <c r="M216" s="1">
        <v>6000</v>
      </c>
      <c r="N216" s="1"/>
      <c r="O216" s="1"/>
      <c r="P216" s="1"/>
      <c r="Q216" s="1"/>
      <c r="R216" s="5" t="s">
        <v>399</v>
      </c>
      <c r="S216" s="5" t="s">
        <v>400</v>
      </c>
      <c r="T216" s="5" t="s">
        <v>400</v>
      </c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13" t="str">
        <f t="shared" si="5"/>
        <v>http://www.city.hadano.kanagawa.jp/www/contents/1001000001220/index.html</v>
      </c>
      <c r="AN216" s="3" t="s">
        <v>228</v>
      </c>
      <c r="AO216" s="42" t="s">
        <v>229</v>
      </c>
    </row>
    <row r="217" spans="2:41" ht="18.75" customHeight="1">
      <c r="B217" s="53" t="s">
        <v>42</v>
      </c>
      <c r="C217" s="14" t="s">
        <v>44</v>
      </c>
      <c r="D217" s="3" t="s">
        <v>222</v>
      </c>
      <c r="E217" s="3" t="s">
        <v>258</v>
      </c>
      <c r="F217" s="1">
        <v>1227</v>
      </c>
      <c r="G217" s="1">
        <v>6</v>
      </c>
      <c r="H217" s="1">
        <v>6</v>
      </c>
      <c r="I217" s="15"/>
      <c r="J217" s="1">
        <v>1</v>
      </c>
      <c r="K217" s="1"/>
      <c r="L217" s="1">
        <v>6000</v>
      </c>
      <c r="M217" s="1">
        <v>6000</v>
      </c>
      <c r="N217" s="1"/>
      <c r="O217" s="1"/>
      <c r="P217" s="1"/>
      <c r="Q217" s="1"/>
      <c r="R217" s="5" t="s">
        <v>399</v>
      </c>
      <c r="S217" s="5" t="s">
        <v>400</v>
      </c>
      <c r="T217" s="5" t="s">
        <v>400</v>
      </c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13" t="str">
        <f t="shared" si="5"/>
        <v>http://www.city.hadano.kanagawa.jp/www/contents/1001000001220/index.html</v>
      </c>
      <c r="AN217" s="3" t="s">
        <v>228</v>
      </c>
      <c r="AO217" s="42" t="s">
        <v>229</v>
      </c>
    </row>
    <row r="218" spans="2:41" ht="18.75" customHeight="1">
      <c r="B218" s="53" t="s">
        <v>42</v>
      </c>
      <c r="C218" s="14" t="s">
        <v>44</v>
      </c>
      <c r="D218" s="3" t="s">
        <v>222</v>
      </c>
      <c r="E218" s="3" t="s">
        <v>259</v>
      </c>
      <c r="F218" s="1">
        <v>787</v>
      </c>
      <c r="G218" s="1">
        <v>5</v>
      </c>
      <c r="H218" s="1">
        <v>5</v>
      </c>
      <c r="I218" s="15"/>
      <c r="J218" s="1">
        <v>1</v>
      </c>
      <c r="K218" s="1"/>
      <c r="L218" s="1">
        <v>24750</v>
      </c>
      <c r="M218" s="1">
        <v>24750</v>
      </c>
      <c r="N218" s="1"/>
      <c r="O218" s="1"/>
      <c r="P218" s="1"/>
      <c r="Q218" s="1"/>
      <c r="R218" s="5" t="s">
        <v>399</v>
      </c>
      <c r="S218" s="5" t="s">
        <v>400</v>
      </c>
      <c r="T218" s="5" t="s">
        <v>400</v>
      </c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13" t="str">
        <f t="shared" si="5"/>
        <v>http://www.city.hadano.kanagawa.jp/www/contents/1001000001220/index.html</v>
      </c>
      <c r="AN218" s="3" t="s">
        <v>228</v>
      </c>
      <c r="AO218" s="42" t="s">
        <v>229</v>
      </c>
    </row>
    <row r="219" spans="2:41" ht="18.75" customHeight="1">
      <c r="B219" s="53" t="s">
        <v>42</v>
      </c>
      <c r="C219" s="14" t="s">
        <v>44</v>
      </c>
      <c r="D219" s="3" t="s">
        <v>222</v>
      </c>
      <c r="E219" s="3" t="s">
        <v>260</v>
      </c>
      <c r="F219" s="1">
        <v>1088</v>
      </c>
      <c r="G219" s="1">
        <v>9</v>
      </c>
      <c r="H219" s="1">
        <v>9</v>
      </c>
      <c r="I219" s="15"/>
      <c r="J219" s="1">
        <v>1</v>
      </c>
      <c r="K219" s="1"/>
      <c r="L219" s="1">
        <v>10500</v>
      </c>
      <c r="M219" s="1">
        <v>6000</v>
      </c>
      <c r="N219" s="1"/>
      <c r="O219" s="1"/>
      <c r="P219" s="1"/>
      <c r="Q219" s="1"/>
      <c r="R219" s="5" t="s">
        <v>399</v>
      </c>
      <c r="S219" s="5" t="s">
        <v>400</v>
      </c>
      <c r="T219" s="5" t="s">
        <v>400</v>
      </c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13" t="str">
        <f t="shared" si="5"/>
        <v>http://www.city.hadano.kanagawa.jp/www/contents/1001000001220/index.html</v>
      </c>
      <c r="AN219" s="3" t="s">
        <v>228</v>
      </c>
      <c r="AO219" s="42" t="s">
        <v>229</v>
      </c>
    </row>
    <row r="220" spans="2:41" ht="18.75" customHeight="1">
      <c r="B220" s="53" t="s">
        <v>42</v>
      </c>
      <c r="C220" s="14" t="s">
        <v>44</v>
      </c>
      <c r="D220" s="3" t="s">
        <v>222</v>
      </c>
      <c r="E220" s="3" t="s">
        <v>261</v>
      </c>
      <c r="F220" s="1">
        <v>1295</v>
      </c>
      <c r="G220" s="1">
        <v>5</v>
      </c>
      <c r="H220" s="1">
        <v>5</v>
      </c>
      <c r="I220" s="15"/>
      <c r="J220" s="1">
        <v>1</v>
      </c>
      <c r="K220" s="1"/>
      <c r="L220" s="1">
        <v>10000</v>
      </c>
      <c r="M220" s="1">
        <v>6000</v>
      </c>
      <c r="N220" s="1"/>
      <c r="O220" s="1"/>
      <c r="P220" s="1"/>
      <c r="Q220" s="1"/>
      <c r="R220" s="5" t="s">
        <v>399</v>
      </c>
      <c r="S220" s="5" t="s">
        <v>400</v>
      </c>
      <c r="T220" s="5" t="s">
        <v>400</v>
      </c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13" t="str">
        <f t="shared" si="5"/>
        <v>http://www.city.hadano.kanagawa.jp/www/contents/1001000001220/index.html</v>
      </c>
      <c r="AN220" s="3" t="s">
        <v>228</v>
      </c>
      <c r="AO220" s="42" t="s">
        <v>229</v>
      </c>
    </row>
    <row r="221" spans="2:41" ht="18.75" customHeight="1">
      <c r="B221" s="53" t="s">
        <v>42</v>
      </c>
      <c r="C221" s="14" t="s">
        <v>44</v>
      </c>
      <c r="D221" s="3" t="s">
        <v>222</v>
      </c>
      <c r="E221" s="3" t="s">
        <v>262</v>
      </c>
      <c r="F221" s="1">
        <v>750</v>
      </c>
      <c r="G221" s="1">
        <v>7</v>
      </c>
      <c r="H221" s="1">
        <v>7</v>
      </c>
      <c r="I221" s="15"/>
      <c r="J221" s="1">
        <v>1</v>
      </c>
      <c r="K221" s="1"/>
      <c r="L221" s="1">
        <v>16500</v>
      </c>
      <c r="M221" s="1">
        <v>6000</v>
      </c>
      <c r="N221" s="1"/>
      <c r="O221" s="1"/>
      <c r="P221" s="1"/>
      <c r="Q221" s="1"/>
      <c r="R221" s="5" t="s">
        <v>399</v>
      </c>
      <c r="S221" s="5" t="s">
        <v>400</v>
      </c>
      <c r="T221" s="5" t="s">
        <v>400</v>
      </c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13" t="str">
        <f t="shared" si="5"/>
        <v>http://www.city.hadano.kanagawa.jp/www/contents/1001000001220/index.html</v>
      </c>
      <c r="AN221" s="3" t="s">
        <v>228</v>
      </c>
      <c r="AO221" s="42" t="s">
        <v>229</v>
      </c>
    </row>
    <row r="222" spans="2:41" ht="18.75" customHeight="1">
      <c r="B222" s="53" t="s">
        <v>42</v>
      </c>
      <c r="C222" s="14" t="s">
        <v>44</v>
      </c>
      <c r="D222" s="3" t="s">
        <v>222</v>
      </c>
      <c r="E222" s="3" t="s">
        <v>263</v>
      </c>
      <c r="F222" s="1">
        <v>317</v>
      </c>
      <c r="G222" s="1">
        <v>2</v>
      </c>
      <c r="H222" s="1">
        <v>2</v>
      </c>
      <c r="I222" s="15"/>
      <c r="J222" s="1">
        <v>1</v>
      </c>
      <c r="K222" s="1"/>
      <c r="L222" s="1">
        <v>8250</v>
      </c>
      <c r="M222" s="1">
        <v>6000</v>
      </c>
      <c r="N222" s="1"/>
      <c r="O222" s="1"/>
      <c r="P222" s="1"/>
      <c r="Q222" s="1"/>
      <c r="R222" s="5" t="s">
        <v>399</v>
      </c>
      <c r="S222" s="5" t="s">
        <v>400</v>
      </c>
      <c r="T222" s="5" t="s">
        <v>400</v>
      </c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13" t="str">
        <f t="shared" si="5"/>
        <v>http://www.city.hadano.kanagawa.jp/www/contents/1001000001220/index.html</v>
      </c>
      <c r="AN222" s="3" t="s">
        <v>228</v>
      </c>
      <c r="AO222" s="42" t="s">
        <v>229</v>
      </c>
    </row>
    <row r="223" spans="2:41" ht="18.75" customHeight="1">
      <c r="B223" s="53" t="s">
        <v>42</v>
      </c>
      <c r="C223" s="14" t="s">
        <v>44</v>
      </c>
      <c r="D223" s="3" t="s">
        <v>222</v>
      </c>
      <c r="E223" s="3" t="s">
        <v>264</v>
      </c>
      <c r="F223" s="1">
        <v>706</v>
      </c>
      <c r="G223" s="1">
        <v>5</v>
      </c>
      <c r="H223" s="1">
        <v>5</v>
      </c>
      <c r="I223" s="15"/>
      <c r="J223" s="1">
        <v>1</v>
      </c>
      <c r="K223" s="1"/>
      <c r="L223" s="1">
        <v>6000</v>
      </c>
      <c r="M223" s="1">
        <v>6000</v>
      </c>
      <c r="N223" s="1"/>
      <c r="O223" s="1"/>
      <c r="P223" s="1"/>
      <c r="Q223" s="1"/>
      <c r="R223" s="5" t="s">
        <v>399</v>
      </c>
      <c r="S223" s="5" t="s">
        <v>400</v>
      </c>
      <c r="T223" s="5" t="s">
        <v>400</v>
      </c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13" t="str">
        <f t="shared" si="5"/>
        <v>http://www.city.hadano.kanagawa.jp/www/contents/1001000001220/index.html</v>
      </c>
      <c r="AN223" s="3" t="s">
        <v>228</v>
      </c>
      <c r="AO223" s="42" t="s">
        <v>229</v>
      </c>
    </row>
    <row r="224" spans="2:41" ht="18.75" customHeight="1">
      <c r="B224" s="53" t="s">
        <v>42</v>
      </c>
      <c r="C224" s="14" t="s">
        <v>44</v>
      </c>
      <c r="D224" s="3" t="s">
        <v>222</v>
      </c>
      <c r="E224" s="3" t="s">
        <v>265</v>
      </c>
      <c r="F224" s="1">
        <v>522</v>
      </c>
      <c r="G224" s="1">
        <v>5</v>
      </c>
      <c r="H224" s="1">
        <v>5</v>
      </c>
      <c r="I224" s="15"/>
      <c r="J224" s="1">
        <v>1</v>
      </c>
      <c r="K224" s="1"/>
      <c r="L224" s="1">
        <v>9900</v>
      </c>
      <c r="M224" s="1">
        <v>6000</v>
      </c>
      <c r="N224" s="1"/>
      <c r="O224" s="1"/>
      <c r="P224" s="1"/>
      <c r="Q224" s="1"/>
      <c r="R224" s="5" t="s">
        <v>399</v>
      </c>
      <c r="S224" s="5" t="s">
        <v>400</v>
      </c>
      <c r="T224" s="5" t="s">
        <v>400</v>
      </c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13" t="str">
        <f t="shared" si="5"/>
        <v>http://www.city.hadano.kanagawa.jp/www/contents/1001000001220/index.html</v>
      </c>
      <c r="AN224" s="3" t="s">
        <v>228</v>
      </c>
      <c r="AO224" s="42" t="s">
        <v>229</v>
      </c>
    </row>
    <row r="225" spans="2:41" ht="18.75" customHeight="1">
      <c r="B225" s="53" t="s">
        <v>42</v>
      </c>
      <c r="C225" s="14" t="s">
        <v>44</v>
      </c>
      <c r="D225" s="3" t="s">
        <v>222</v>
      </c>
      <c r="E225" s="3" t="s">
        <v>266</v>
      </c>
      <c r="F225" s="1">
        <v>1106</v>
      </c>
      <c r="G225" s="1">
        <v>9</v>
      </c>
      <c r="H225" s="1">
        <v>9</v>
      </c>
      <c r="I225" s="15"/>
      <c r="J225" s="1">
        <v>1</v>
      </c>
      <c r="K225" s="1"/>
      <c r="L225" s="1">
        <v>8250</v>
      </c>
      <c r="M225" s="1">
        <v>8250</v>
      </c>
      <c r="N225" s="1"/>
      <c r="O225" s="1"/>
      <c r="P225" s="1"/>
      <c r="Q225" s="1"/>
      <c r="R225" s="5" t="s">
        <v>399</v>
      </c>
      <c r="S225" s="5" t="s">
        <v>400</v>
      </c>
      <c r="T225" s="5" t="s">
        <v>400</v>
      </c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13" t="str">
        <f t="shared" si="5"/>
        <v>http://www.city.hadano.kanagawa.jp/www/contents/1001000001220/index.html</v>
      </c>
      <c r="AN225" s="3" t="s">
        <v>228</v>
      </c>
      <c r="AO225" s="42" t="s">
        <v>229</v>
      </c>
    </row>
    <row r="226" spans="2:41" ht="18.75" customHeight="1">
      <c r="B226" s="53" t="s">
        <v>42</v>
      </c>
      <c r="C226" s="14" t="s">
        <v>44</v>
      </c>
      <c r="D226" s="3" t="s">
        <v>222</v>
      </c>
      <c r="E226" s="3" t="s">
        <v>267</v>
      </c>
      <c r="F226" s="1">
        <v>1222</v>
      </c>
      <c r="G226" s="1">
        <v>10</v>
      </c>
      <c r="H226" s="1">
        <v>10</v>
      </c>
      <c r="I226" s="15"/>
      <c r="J226" s="1">
        <v>1</v>
      </c>
      <c r="K226" s="1"/>
      <c r="L226" s="1">
        <v>7800</v>
      </c>
      <c r="M226" s="1">
        <v>6000</v>
      </c>
      <c r="N226" s="1"/>
      <c r="O226" s="1"/>
      <c r="P226" s="1"/>
      <c r="Q226" s="1"/>
      <c r="R226" s="5" t="s">
        <v>399</v>
      </c>
      <c r="S226" s="5" t="s">
        <v>400</v>
      </c>
      <c r="T226" s="5" t="s">
        <v>400</v>
      </c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13" t="str">
        <f t="shared" si="5"/>
        <v>http://www.city.hadano.kanagawa.jp/www/contents/1001000001220/index.html</v>
      </c>
      <c r="AN226" s="3" t="s">
        <v>228</v>
      </c>
      <c r="AO226" s="42" t="s">
        <v>229</v>
      </c>
    </row>
    <row r="227" spans="2:41" ht="18.75" customHeight="1">
      <c r="B227" s="53" t="s">
        <v>42</v>
      </c>
      <c r="C227" s="14" t="s">
        <v>44</v>
      </c>
      <c r="D227" s="3" t="s">
        <v>222</v>
      </c>
      <c r="E227" s="3" t="s">
        <v>268</v>
      </c>
      <c r="F227" s="1">
        <v>610</v>
      </c>
      <c r="G227" s="1">
        <v>9</v>
      </c>
      <c r="H227" s="1">
        <v>9</v>
      </c>
      <c r="I227" s="15"/>
      <c r="J227" s="1">
        <v>1</v>
      </c>
      <c r="K227" s="1"/>
      <c r="L227" s="1">
        <v>3600</v>
      </c>
      <c r="M227" s="1">
        <v>3600</v>
      </c>
      <c r="N227" s="1"/>
      <c r="O227" s="1"/>
      <c r="P227" s="1"/>
      <c r="Q227" s="1"/>
      <c r="R227" s="5" t="s">
        <v>399</v>
      </c>
      <c r="S227" s="5" t="s">
        <v>400</v>
      </c>
      <c r="T227" s="5" t="s">
        <v>400</v>
      </c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13" t="str">
        <f t="shared" si="5"/>
        <v>http://www.city.hadano.kanagawa.jp/www/contents/1001000001220/index.html</v>
      </c>
      <c r="AN227" s="3" t="s">
        <v>228</v>
      </c>
      <c r="AO227" s="42" t="s">
        <v>229</v>
      </c>
    </row>
    <row r="228" spans="2:41" ht="18.75" customHeight="1">
      <c r="B228" s="53" t="s">
        <v>42</v>
      </c>
      <c r="C228" s="14" t="s">
        <v>44</v>
      </c>
      <c r="D228" s="3" t="s">
        <v>222</v>
      </c>
      <c r="E228" s="3" t="s">
        <v>269</v>
      </c>
      <c r="F228" s="1">
        <v>1861</v>
      </c>
      <c r="G228" s="1">
        <v>14</v>
      </c>
      <c r="H228" s="1">
        <v>14</v>
      </c>
      <c r="I228" s="15"/>
      <c r="J228" s="1">
        <v>1</v>
      </c>
      <c r="K228" s="1"/>
      <c r="L228" s="1">
        <v>16500</v>
      </c>
      <c r="M228" s="1">
        <v>11000</v>
      </c>
      <c r="N228" s="1"/>
      <c r="O228" s="1"/>
      <c r="P228" s="1"/>
      <c r="Q228" s="1"/>
      <c r="R228" s="5" t="s">
        <v>399</v>
      </c>
      <c r="S228" s="5" t="s">
        <v>400</v>
      </c>
      <c r="T228" s="5" t="s">
        <v>400</v>
      </c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13" t="str">
        <f t="shared" si="5"/>
        <v>http://www.city.hadano.kanagawa.jp/www/contents/1001000001220/index.html</v>
      </c>
      <c r="AN228" s="3" t="s">
        <v>228</v>
      </c>
      <c r="AO228" s="42" t="s">
        <v>229</v>
      </c>
    </row>
    <row r="229" spans="2:41" ht="18.75" customHeight="1">
      <c r="B229" s="53" t="s">
        <v>42</v>
      </c>
      <c r="C229" s="14" t="s">
        <v>44</v>
      </c>
      <c r="D229" s="3" t="s">
        <v>222</v>
      </c>
      <c r="E229" s="3" t="s">
        <v>466</v>
      </c>
      <c r="F229" s="1">
        <v>467</v>
      </c>
      <c r="G229" s="1">
        <v>4</v>
      </c>
      <c r="H229" s="1">
        <v>4</v>
      </c>
      <c r="I229" s="15"/>
      <c r="J229" s="1">
        <v>1</v>
      </c>
      <c r="K229" s="1"/>
      <c r="L229" s="1">
        <v>9900</v>
      </c>
      <c r="M229" s="1">
        <v>6000</v>
      </c>
      <c r="N229" s="1"/>
      <c r="O229" s="1"/>
      <c r="P229" s="1"/>
      <c r="Q229" s="1"/>
      <c r="R229" s="5" t="s">
        <v>399</v>
      </c>
      <c r="S229" s="5" t="s">
        <v>400</v>
      </c>
      <c r="T229" s="5" t="s">
        <v>400</v>
      </c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13" t="str">
        <f t="shared" si="5"/>
        <v>http://www.city.hadano.kanagawa.jp/www/contents/1001000001220/index.html</v>
      </c>
      <c r="AN229" s="3" t="s">
        <v>228</v>
      </c>
      <c r="AO229" s="42" t="s">
        <v>229</v>
      </c>
    </row>
    <row r="230" spans="2:41" ht="18.75" customHeight="1">
      <c r="B230" s="53" t="s">
        <v>42</v>
      </c>
      <c r="C230" s="14" t="s">
        <v>44</v>
      </c>
      <c r="D230" s="3" t="s">
        <v>222</v>
      </c>
      <c r="E230" s="3" t="s">
        <v>467</v>
      </c>
      <c r="F230" s="1">
        <v>505</v>
      </c>
      <c r="G230" s="1">
        <v>2</v>
      </c>
      <c r="H230" s="1">
        <v>2</v>
      </c>
      <c r="I230" s="15"/>
      <c r="J230" s="1">
        <v>1</v>
      </c>
      <c r="K230" s="1"/>
      <c r="L230" s="1">
        <v>8250</v>
      </c>
      <c r="M230" s="1">
        <v>8250</v>
      </c>
      <c r="N230" s="1"/>
      <c r="O230" s="1"/>
      <c r="P230" s="1"/>
      <c r="Q230" s="1"/>
      <c r="R230" s="5" t="s">
        <v>399</v>
      </c>
      <c r="S230" s="5" t="s">
        <v>400</v>
      </c>
      <c r="T230" s="5" t="s">
        <v>400</v>
      </c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13" t="str">
        <f t="shared" si="5"/>
        <v>http://www.city.hadano.kanagawa.jp/www/contents/1001000001220/index.html</v>
      </c>
      <c r="AN230" s="3" t="s">
        <v>228</v>
      </c>
      <c r="AO230" s="42" t="s">
        <v>229</v>
      </c>
    </row>
    <row r="231" spans="2:41" ht="18.75" customHeight="1">
      <c r="B231" s="53" t="s">
        <v>42</v>
      </c>
      <c r="C231" s="14" t="s">
        <v>44</v>
      </c>
      <c r="D231" s="3" t="s">
        <v>222</v>
      </c>
      <c r="E231" s="3" t="s">
        <v>468</v>
      </c>
      <c r="F231" s="1">
        <v>400</v>
      </c>
      <c r="G231" s="1">
        <v>3</v>
      </c>
      <c r="H231" s="1">
        <v>3</v>
      </c>
      <c r="I231" s="15"/>
      <c r="J231" s="1">
        <v>1</v>
      </c>
      <c r="K231" s="1"/>
      <c r="L231" s="1">
        <v>4800</v>
      </c>
      <c r="M231" s="1">
        <v>6000</v>
      </c>
      <c r="N231" s="1"/>
      <c r="O231" s="1"/>
      <c r="P231" s="1"/>
      <c r="Q231" s="1"/>
      <c r="R231" s="5" t="s">
        <v>399</v>
      </c>
      <c r="S231" s="5" t="s">
        <v>400</v>
      </c>
      <c r="T231" s="5" t="s">
        <v>400</v>
      </c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13" t="str">
        <f t="shared" si="5"/>
        <v>http://www.city.hadano.kanagawa.jp/www/contents/1001000001220/index.html</v>
      </c>
      <c r="AN231" s="3" t="s">
        <v>228</v>
      </c>
      <c r="AO231" s="42" t="s">
        <v>229</v>
      </c>
    </row>
    <row r="232" spans="2:41" ht="18.75" customHeight="1">
      <c r="B232" s="53" t="s">
        <v>42</v>
      </c>
      <c r="C232" s="14" t="s">
        <v>44</v>
      </c>
      <c r="D232" s="3" t="s">
        <v>270</v>
      </c>
      <c r="E232" s="3" t="s">
        <v>273</v>
      </c>
      <c r="F232" s="1">
        <v>1973</v>
      </c>
      <c r="G232" s="1">
        <v>60</v>
      </c>
      <c r="H232" s="1">
        <v>60</v>
      </c>
      <c r="I232" s="15"/>
      <c r="J232" s="1"/>
      <c r="K232" s="1">
        <v>11</v>
      </c>
      <c r="L232" s="1">
        <v>8000</v>
      </c>
      <c r="M232" s="1">
        <v>8000</v>
      </c>
      <c r="N232" s="1"/>
      <c r="O232" s="1"/>
      <c r="P232" s="1"/>
      <c r="Q232" s="1"/>
      <c r="R232" s="5" t="s">
        <v>399</v>
      </c>
      <c r="S232" s="5" t="s">
        <v>399</v>
      </c>
      <c r="T232" s="5" t="s">
        <v>400</v>
      </c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13" t="str">
        <f>HYPERLINK("#", "https://www.city.atsugi.kanagawa.jp/soshiki/nogyoseisakuka/2/1751.html")</f>
        <v>https://www.city.atsugi.kanagawa.jp/soshiki/nogyoseisakuka/2/1751.html</v>
      </c>
      <c r="AN232" s="3" t="s">
        <v>271</v>
      </c>
      <c r="AO232" s="42" t="s">
        <v>272</v>
      </c>
    </row>
    <row r="233" spans="2:41" ht="18.75" customHeight="1">
      <c r="B233" s="53" t="s">
        <v>42</v>
      </c>
      <c r="C233" s="14" t="s">
        <v>44</v>
      </c>
      <c r="D233" s="3" t="s">
        <v>270</v>
      </c>
      <c r="E233" s="3" t="s">
        <v>274</v>
      </c>
      <c r="F233" s="1">
        <v>1900</v>
      </c>
      <c r="G233" s="1">
        <v>26</v>
      </c>
      <c r="H233" s="1">
        <v>26</v>
      </c>
      <c r="I233" s="15"/>
      <c r="J233" s="1">
        <v>1</v>
      </c>
      <c r="K233" s="1">
        <v>11</v>
      </c>
      <c r="L233" s="1">
        <v>13200</v>
      </c>
      <c r="M233" s="1">
        <v>6600</v>
      </c>
      <c r="N233" s="1"/>
      <c r="O233" s="1"/>
      <c r="P233" s="1"/>
      <c r="Q233" s="1"/>
      <c r="R233" s="5" t="s">
        <v>399</v>
      </c>
      <c r="S233" s="5" t="s">
        <v>400</v>
      </c>
      <c r="T233" s="5" t="s">
        <v>400</v>
      </c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13" t="str">
        <f t="shared" ref="AM233:AM241" si="6">HYPERLINK("#", "https://www.city.atsugi.kanagawa.jp/soshiki/nogyoseisakuka/2/3954.html")</f>
        <v>https://www.city.atsugi.kanagawa.jp/soshiki/nogyoseisakuka/2/3954.html</v>
      </c>
      <c r="AN233" s="3" t="s">
        <v>271</v>
      </c>
      <c r="AO233" s="42" t="s">
        <v>272</v>
      </c>
    </row>
    <row r="234" spans="2:41" ht="18.75" customHeight="1">
      <c r="B234" s="53" t="s">
        <v>42</v>
      </c>
      <c r="C234" s="14" t="s">
        <v>44</v>
      </c>
      <c r="D234" s="3" t="s">
        <v>270</v>
      </c>
      <c r="E234" s="3" t="s">
        <v>275</v>
      </c>
      <c r="F234" s="1">
        <v>3862</v>
      </c>
      <c r="G234" s="1">
        <v>68</v>
      </c>
      <c r="H234" s="1">
        <v>68</v>
      </c>
      <c r="I234" s="15"/>
      <c r="J234" s="1">
        <v>1</v>
      </c>
      <c r="K234" s="1">
        <v>11</v>
      </c>
      <c r="L234" s="1">
        <v>12100</v>
      </c>
      <c r="M234" s="1">
        <v>6600</v>
      </c>
      <c r="N234" s="1"/>
      <c r="O234" s="1"/>
      <c r="P234" s="1"/>
      <c r="Q234" s="1"/>
      <c r="R234" s="5" t="s">
        <v>399</v>
      </c>
      <c r="S234" s="5" t="s">
        <v>400</v>
      </c>
      <c r="T234" s="5" t="s">
        <v>400</v>
      </c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13" t="str">
        <f t="shared" si="6"/>
        <v>https://www.city.atsugi.kanagawa.jp/soshiki/nogyoseisakuka/2/3954.html</v>
      </c>
      <c r="AN234" s="3" t="s">
        <v>271</v>
      </c>
      <c r="AO234" s="42" t="s">
        <v>272</v>
      </c>
    </row>
    <row r="235" spans="2:41" ht="18.75" customHeight="1">
      <c r="B235" s="53" t="s">
        <v>42</v>
      </c>
      <c r="C235" s="14" t="s">
        <v>44</v>
      </c>
      <c r="D235" s="3" t="s">
        <v>270</v>
      </c>
      <c r="E235" s="3" t="s">
        <v>276</v>
      </c>
      <c r="F235" s="1">
        <v>1492</v>
      </c>
      <c r="G235" s="1">
        <v>29</v>
      </c>
      <c r="H235" s="1">
        <v>29</v>
      </c>
      <c r="I235" s="15"/>
      <c r="J235" s="1">
        <v>1</v>
      </c>
      <c r="K235" s="1">
        <v>11</v>
      </c>
      <c r="L235" s="1">
        <v>13200</v>
      </c>
      <c r="M235" s="1">
        <v>6600</v>
      </c>
      <c r="N235" s="1"/>
      <c r="O235" s="1"/>
      <c r="P235" s="1"/>
      <c r="Q235" s="1"/>
      <c r="R235" s="5" t="s">
        <v>399</v>
      </c>
      <c r="S235" s="5" t="s">
        <v>400</v>
      </c>
      <c r="T235" s="5" t="s">
        <v>400</v>
      </c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13" t="str">
        <f t="shared" si="6"/>
        <v>https://www.city.atsugi.kanagawa.jp/soshiki/nogyoseisakuka/2/3954.html</v>
      </c>
      <c r="AN235" s="3" t="s">
        <v>271</v>
      </c>
      <c r="AO235" s="42" t="s">
        <v>272</v>
      </c>
    </row>
    <row r="236" spans="2:41" ht="18.75" customHeight="1">
      <c r="B236" s="53" t="s">
        <v>42</v>
      </c>
      <c r="C236" s="14" t="s">
        <v>44</v>
      </c>
      <c r="D236" s="3" t="s">
        <v>270</v>
      </c>
      <c r="E236" s="3" t="s">
        <v>277</v>
      </c>
      <c r="F236" s="1">
        <v>1902</v>
      </c>
      <c r="G236" s="1">
        <v>46</v>
      </c>
      <c r="H236" s="1">
        <v>46</v>
      </c>
      <c r="I236" s="15"/>
      <c r="J236" s="1">
        <v>1</v>
      </c>
      <c r="K236" s="1">
        <v>11</v>
      </c>
      <c r="L236" s="1">
        <v>13200</v>
      </c>
      <c r="M236" s="1">
        <v>4800</v>
      </c>
      <c r="N236" s="1"/>
      <c r="O236" s="1"/>
      <c r="P236" s="1"/>
      <c r="Q236" s="1"/>
      <c r="R236" s="5" t="s">
        <v>399</v>
      </c>
      <c r="S236" s="5" t="s">
        <v>400</v>
      </c>
      <c r="T236" s="5" t="s">
        <v>400</v>
      </c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13" t="str">
        <f t="shared" si="6"/>
        <v>https://www.city.atsugi.kanagawa.jp/soshiki/nogyoseisakuka/2/3954.html</v>
      </c>
      <c r="AN236" s="3" t="s">
        <v>271</v>
      </c>
      <c r="AO236" s="42" t="s">
        <v>272</v>
      </c>
    </row>
    <row r="237" spans="2:41" ht="18.75" customHeight="1">
      <c r="B237" s="53" t="s">
        <v>42</v>
      </c>
      <c r="C237" s="14" t="s">
        <v>44</v>
      </c>
      <c r="D237" s="3" t="s">
        <v>270</v>
      </c>
      <c r="E237" s="3" t="s">
        <v>469</v>
      </c>
      <c r="F237" s="1">
        <v>1634</v>
      </c>
      <c r="G237" s="1">
        <v>51</v>
      </c>
      <c r="H237" s="1">
        <v>51</v>
      </c>
      <c r="I237" s="15"/>
      <c r="J237" s="1">
        <v>1</v>
      </c>
      <c r="K237" s="1">
        <v>11</v>
      </c>
      <c r="L237" s="1">
        <v>4200</v>
      </c>
      <c r="M237" s="1">
        <v>4200</v>
      </c>
      <c r="N237" s="1"/>
      <c r="O237" s="1"/>
      <c r="P237" s="1"/>
      <c r="Q237" s="1"/>
      <c r="R237" s="5" t="s">
        <v>399</v>
      </c>
      <c r="S237" s="5" t="s">
        <v>400</v>
      </c>
      <c r="T237" s="5" t="s">
        <v>400</v>
      </c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13" t="str">
        <f t="shared" si="6"/>
        <v>https://www.city.atsugi.kanagawa.jp/soshiki/nogyoseisakuka/2/3954.html</v>
      </c>
      <c r="AN237" s="3" t="s">
        <v>271</v>
      </c>
      <c r="AO237" s="42" t="s">
        <v>272</v>
      </c>
    </row>
    <row r="238" spans="2:41" ht="18.75" customHeight="1">
      <c r="B238" s="53" t="s">
        <v>42</v>
      </c>
      <c r="C238" s="14" t="s">
        <v>44</v>
      </c>
      <c r="D238" s="3" t="s">
        <v>270</v>
      </c>
      <c r="E238" s="3" t="s">
        <v>470</v>
      </c>
      <c r="F238" s="1">
        <v>2000</v>
      </c>
      <c r="G238" s="1">
        <v>75</v>
      </c>
      <c r="H238" s="1">
        <v>75</v>
      </c>
      <c r="I238" s="15"/>
      <c r="J238" s="1">
        <v>1</v>
      </c>
      <c r="K238" s="1">
        <v>11</v>
      </c>
      <c r="L238" s="1">
        <v>4200</v>
      </c>
      <c r="M238" s="1">
        <v>4200</v>
      </c>
      <c r="N238" s="1"/>
      <c r="O238" s="1"/>
      <c r="P238" s="1"/>
      <c r="Q238" s="1"/>
      <c r="R238" s="5" t="s">
        <v>399</v>
      </c>
      <c r="S238" s="5" t="s">
        <v>400</v>
      </c>
      <c r="T238" s="5" t="s">
        <v>400</v>
      </c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13" t="str">
        <f t="shared" si="6"/>
        <v>https://www.city.atsugi.kanagawa.jp/soshiki/nogyoseisakuka/2/3954.html</v>
      </c>
      <c r="AN238" s="3" t="s">
        <v>271</v>
      </c>
      <c r="AO238" s="42" t="s">
        <v>272</v>
      </c>
    </row>
    <row r="239" spans="2:41" ht="18.75" customHeight="1">
      <c r="B239" s="53" t="s">
        <v>42</v>
      </c>
      <c r="C239" s="14" t="s">
        <v>44</v>
      </c>
      <c r="D239" s="3" t="s">
        <v>270</v>
      </c>
      <c r="E239" s="3" t="s">
        <v>471</v>
      </c>
      <c r="F239" s="1">
        <v>2000</v>
      </c>
      <c r="G239" s="1">
        <v>67</v>
      </c>
      <c r="H239" s="1">
        <v>67</v>
      </c>
      <c r="I239" s="15"/>
      <c r="J239" s="1">
        <v>1</v>
      </c>
      <c r="K239" s="1">
        <v>11</v>
      </c>
      <c r="L239" s="1">
        <v>4200</v>
      </c>
      <c r="M239" s="1">
        <v>4200</v>
      </c>
      <c r="N239" s="1"/>
      <c r="O239" s="1"/>
      <c r="P239" s="1"/>
      <c r="Q239" s="1"/>
      <c r="R239" s="5" t="s">
        <v>399</v>
      </c>
      <c r="S239" s="5" t="s">
        <v>400</v>
      </c>
      <c r="T239" s="5" t="s">
        <v>400</v>
      </c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13" t="str">
        <f t="shared" si="6"/>
        <v>https://www.city.atsugi.kanagawa.jp/soshiki/nogyoseisakuka/2/3954.html</v>
      </c>
      <c r="AN239" s="3" t="s">
        <v>271</v>
      </c>
      <c r="AO239" s="42" t="s">
        <v>272</v>
      </c>
    </row>
    <row r="240" spans="2:41" ht="18.75" customHeight="1">
      <c r="B240" s="53" t="s">
        <v>42</v>
      </c>
      <c r="C240" s="14" t="s">
        <v>44</v>
      </c>
      <c r="D240" s="3" t="s">
        <v>270</v>
      </c>
      <c r="E240" s="3" t="s">
        <v>472</v>
      </c>
      <c r="F240" s="1">
        <v>1894</v>
      </c>
      <c r="G240" s="1">
        <v>102</v>
      </c>
      <c r="H240" s="1">
        <v>102</v>
      </c>
      <c r="I240" s="15"/>
      <c r="J240" s="1">
        <v>1</v>
      </c>
      <c r="K240" s="1">
        <v>11</v>
      </c>
      <c r="L240" s="1">
        <v>4200</v>
      </c>
      <c r="M240" s="1">
        <v>4200</v>
      </c>
      <c r="N240" s="1"/>
      <c r="O240" s="1"/>
      <c r="P240" s="1"/>
      <c r="Q240" s="1"/>
      <c r="R240" s="5" t="s">
        <v>399</v>
      </c>
      <c r="S240" s="5" t="s">
        <v>400</v>
      </c>
      <c r="T240" s="5" t="s">
        <v>400</v>
      </c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13" t="str">
        <f t="shared" si="6"/>
        <v>https://www.city.atsugi.kanagawa.jp/soshiki/nogyoseisakuka/2/3954.html</v>
      </c>
      <c r="AN240" s="3" t="s">
        <v>271</v>
      </c>
      <c r="AO240" s="42" t="s">
        <v>272</v>
      </c>
    </row>
    <row r="241" spans="2:41" ht="18.75" customHeight="1">
      <c r="B241" s="53" t="s">
        <v>42</v>
      </c>
      <c r="C241" s="14" t="s">
        <v>44</v>
      </c>
      <c r="D241" s="3" t="s">
        <v>270</v>
      </c>
      <c r="E241" s="3" t="s">
        <v>473</v>
      </c>
      <c r="F241" s="1">
        <v>1991</v>
      </c>
      <c r="G241" s="1">
        <v>37</v>
      </c>
      <c r="H241" s="1">
        <v>37</v>
      </c>
      <c r="I241" s="15"/>
      <c r="J241" s="1">
        <v>1</v>
      </c>
      <c r="K241" s="1">
        <v>11</v>
      </c>
      <c r="L241" s="1">
        <v>21600</v>
      </c>
      <c r="M241" s="1">
        <v>7200</v>
      </c>
      <c r="N241" s="1"/>
      <c r="O241" s="1"/>
      <c r="P241" s="1"/>
      <c r="Q241" s="1"/>
      <c r="R241" s="5" t="s">
        <v>399</v>
      </c>
      <c r="S241" s="5" t="s">
        <v>400</v>
      </c>
      <c r="T241" s="5" t="s">
        <v>400</v>
      </c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13" t="str">
        <f t="shared" si="6"/>
        <v>https://www.city.atsugi.kanagawa.jp/soshiki/nogyoseisakuka/2/3954.html</v>
      </c>
      <c r="AN241" s="3" t="s">
        <v>271</v>
      </c>
      <c r="AO241" s="42" t="s">
        <v>272</v>
      </c>
    </row>
    <row r="242" spans="2:41" ht="18.75" customHeight="1">
      <c r="B242" s="53" t="s">
        <v>42</v>
      </c>
      <c r="C242" s="14" t="s">
        <v>44</v>
      </c>
      <c r="D242" s="3" t="s">
        <v>278</v>
      </c>
      <c r="E242" s="3" t="s">
        <v>279</v>
      </c>
      <c r="F242" s="1">
        <v>1651</v>
      </c>
      <c r="G242" s="1">
        <v>63</v>
      </c>
      <c r="H242" s="1">
        <v>63</v>
      </c>
      <c r="I242" s="15"/>
      <c r="J242" s="1">
        <v>3</v>
      </c>
      <c r="K242" s="1"/>
      <c r="L242" s="1">
        <v>5000</v>
      </c>
      <c r="M242" s="1">
        <v>5000</v>
      </c>
      <c r="N242" s="1"/>
      <c r="O242" s="1"/>
      <c r="P242" s="1"/>
      <c r="Q242" s="1"/>
      <c r="R242" s="5" t="s">
        <v>400</v>
      </c>
      <c r="S242" s="5" t="s">
        <v>400</v>
      </c>
      <c r="T242" s="5" t="s">
        <v>400</v>
      </c>
      <c r="U242" s="5"/>
      <c r="V242" s="5"/>
      <c r="W242" s="5"/>
      <c r="X242" s="5"/>
      <c r="Y242" s="5"/>
      <c r="Z242" s="5"/>
      <c r="AA242" s="5"/>
      <c r="AB242" s="5"/>
      <c r="AC242" s="5" t="s">
        <v>399</v>
      </c>
      <c r="AD242" s="5"/>
      <c r="AE242" s="5"/>
      <c r="AF242" s="5"/>
      <c r="AG242" s="5"/>
      <c r="AH242" s="5"/>
      <c r="AI242" s="5"/>
      <c r="AJ242" s="5"/>
      <c r="AK242" s="5"/>
      <c r="AL242" s="5"/>
      <c r="AM242" s="13" t="str">
        <f t="shared" ref="AM242:AM260" si="7">HYPERLINK("#", "http://www.city.yamato.lg.jp/gyosei/shigoto_sangyo_machizukuri/sangyo/nogyo/9748.html")</f>
        <v>http://www.city.yamato.lg.jp/gyosei/shigoto_sangyo_machizukuri/sangyo/nogyo/9748.html</v>
      </c>
      <c r="AN242" s="3" t="s">
        <v>280</v>
      </c>
      <c r="AO242" s="42" t="s">
        <v>281</v>
      </c>
    </row>
    <row r="243" spans="2:41" ht="18.75" customHeight="1">
      <c r="B243" s="53" t="s">
        <v>42</v>
      </c>
      <c r="C243" s="14" t="s">
        <v>44</v>
      </c>
      <c r="D243" s="3" t="s">
        <v>278</v>
      </c>
      <c r="E243" s="3" t="s">
        <v>282</v>
      </c>
      <c r="F243" s="1">
        <v>2669</v>
      </c>
      <c r="G243" s="1">
        <v>93</v>
      </c>
      <c r="H243" s="1">
        <v>93</v>
      </c>
      <c r="I243" s="15"/>
      <c r="J243" s="1">
        <v>3</v>
      </c>
      <c r="K243" s="1"/>
      <c r="L243" s="1">
        <v>5000</v>
      </c>
      <c r="M243" s="1">
        <v>5000</v>
      </c>
      <c r="N243" s="1"/>
      <c r="O243" s="1"/>
      <c r="P243" s="1"/>
      <c r="Q243" s="1"/>
      <c r="R243" s="5" t="s">
        <v>400</v>
      </c>
      <c r="S243" s="5" t="s">
        <v>400</v>
      </c>
      <c r="T243" s="5" t="s">
        <v>400</v>
      </c>
      <c r="U243" s="5"/>
      <c r="V243" s="5"/>
      <c r="W243" s="5"/>
      <c r="X243" s="5"/>
      <c r="Y243" s="5"/>
      <c r="Z243" s="5"/>
      <c r="AA243" s="5"/>
      <c r="AB243" s="5"/>
      <c r="AC243" s="5" t="s">
        <v>399</v>
      </c>
      <c r="AD243" s="5"/>
      <c r="AE243" s="5"/>
      <c r="AF243" s="5"/>
      <c r="AG243" s="5"/>
      <c r="AH243" s="5"/>
      <c r="AI243" s="5"/>
      <c r="AJ243" s="5"/>
      <c r="AK243" s="5"/>
      <c r="AL243" s="5"/>
      <c r="AM243" s="13" t="str">
        <f t="shared" si="7"/>
        <v>http://www.city.yamato.lg.jp/gyosei/shigoto_sangyo_machizukuri/sangyo/nogyo/9748.html</v>
      </c>
      <c r="AN243" s="3" t="s">
        <v>280</v>
      </c>
      <c r="AO243" s="42" t="s">
        <v>281</v>
      </c>
    </row>
    <row r="244" spans="2:41" ht="18.75" customHeight="1">
      <c r="B244" s="53" t="s">
        <v>42</v>
      </c>
      <c r="C244" s="14" t="s">
        <v>44</v>
      </c>
      <c r="D244" s="3" t="s">
        <v>278</v>
      </c>
      <c r="E244" s="3" t="s">
        <v>283</v>
      </c>
      <c r="F244" s="1">
        <v>2240</v>
      </c>
      <c r="G244" s="1">
        <v>88</v>
      </c>
      <c r="H244" s="1">
        <v>88</v>
      </c>
      <c r="I244" s="15"/>
      <c r="J244" s="1">
        <v>3</v>
      </c>
      <c r="K244" s="1"/>
      <c r="L244" s="1">
        <v>5000</v>
      </c>
      <c r="M244" s="1">
        <v>5000</v>
      </c>
      <c r="N244" s="1"/>
      <c r="O244" s="1"/>
      <c r="P244" s="1"/>
      <c r="Q244" s="1"/>
      <c r="R244" s="5" t="s">
        <v>400</v>
      </c>
      <c r="S244" s="5" t="s">
        <v>400</v>
      </c>
      <c r="T244" s="5" t="s">
        <v>400</v>
      </c>
      <c r="U244" s="5"/>
      <c r="V244" s="5"/>
      <c r="W244" s="5"/>
      <c r="X244" s="5"/>
      <c r="Y244" s="5"/>
      <c r="Z244" s="5"/>
      <c r="AA244" s="5"/>
      <c r="AB244" s="5"/>
      <c r="AC244" s="5" t="s">
        <v>399</v>
      </c>
      <c r="AD244" s="5"/>
      <c r="AE244" s="5"/>
      <c r="AF244" s="5"/>
      <c r="AG244" s="5"/>
      <c r="AH244" s="5"/>
      <c r="AI244" s="5"/>
      <c r="AJ244" s="5"/>
      <c r="AK244" s="5"/>
      <c r="AL244" s="5"/>
      <c r="AM244" s="13" t="str">
        <f t="shared" si="7"/>
        <v>http://www.city.yamato.lg.jp/gyosei/shigoto_sangyo_machizukuri/sangyo/nogyo/9748.html</v>
      </c>
      <c r="AN244" s="3" t="s">
        <v>280</v>
      </c>
      <c r="AO244" s="42" t="s">
        <v>281</v>
      </c>
    </row>
    <row r="245" spans="2:41" ht="18.75" customHeight="1">
      <c r="B245" s="53" t="s">
        <v>42</v>
      </c>
      <c r="C245" s="14" t="s">
        <v>44</v>
      </c>
      <c r="D245" s="3" t="s">
        <v>278</v>
      </c>
      <c r="E245" s="3" t="s">
        <v>284</v>
      </c>
      <c r="F245" s="1">
        <v>2037</v>
      </c>
      <c r="G245" s="1">
        <v>75</v>
      </c>
      <c r="H245" s="1">
        <v>75</v>
      </c>
      <c r="I245" s="15"/>
      <c r="J245" s="1">
        <v>3</v>
      </c>
      <c r="K245" s="1"/>
      <c r="L245" s="1">
        <v>5000</v>
      </c>
      <c r="M245" s="1">
        <v>5000</v>
      </c>
      <c r="N245" s="1"/>
      <c r="O245" s="1"/>
      <c r="P245" s="1"/>
      <c r="Q245" s="1"/>
      <c r="R245" s="5" t="s">
        <v>400</v>
      </c>
      <c r="S245" s="5" t="s">
        <v>400</v>
      </c>
      <c r="T245" s="5" t="s">
        <v>400</v>
      </c>
      <c r="U245" s="5"/>
      <c r="V245" s="5"/>
      <c r="W245" s="5"/>
      <c r="X245" s="5"/>
      <c r="Y245" s="5"/>
      <c r="Z245" s="5"/>
      <c r="AA245" s="5"/>
      <c r="AB245" s="5"/>
      <c r="AC245" s="5" t="s">
        <v>399</v>
      </c>
      <c r="AD245" s="5"/>
      <c r="AE245" s="5"/>
      <c r="AF245" s="5"/>
      <c r="AG245" s="5"/>
      <c r="AH245" s="5"/>
      <c r="AI245" s="5"/>
      <c r="AJ245" s="5"/>
      <c r="AK245" s="5"/>
      <c r="AL245" s="5"/>
      <c r="AM245" s="13" t="str">
        <f t="shared" si="7"/>
        <v>http://www.city.yamato.lg.jp/gyosei/shigoto_sangyo_machizukuri/sangyo/nogyo/9748.html</v>
      </c>
      <c r="AN245" s="3" t="s">
        <v>280</v>
      </c>
      <c r="AO245" s="42" t="s">
        <v>281</v>
      </c>
    </row>
    <row r="246" spans="2:41" ht="18.75" customHeight="1">
      <c r="B246" s="53" t="s">
        <v>42</v>
      </c>
      <c r="C246" s="14" t="s">
        <v>44</v>
      </c>
      <c r="D246" s="3" t="s">
        <v>278</v>
      </c>
      <c r="E246" s="3" t="s">
        <v>285</v>
      </c>
      <c r="F246" s="1">
        <v>1156</v>
      </c>
      <c r="G246" s="1">
        <v>40</v>
      </c>
      <c r="H246" s="1">
        <v>40</v>
      </c>
      <c r="I246" s="15"/>
      <c r="J246" s="1">
        <v>3</v>
      </c>
      <c r="K246" s="1"/>
      <c r="L246" s="1">
        <v>5000</v>
      </c>
      <c r="M246" s="1">
        <v>5000</v>
      </c>
      <c r="N246" s="1"/>
      <c r="O246" s="1"/>
      <c r="P246" s="1"/>
      <c r="Q246" s="1"/>
      <c r="R246" s="5" t="s">
        <v>400</v>
      </c>
      <c r="S246" s="5" t="s">
        <v>400</v>
      </c>
      <c r="T246" s="5" t="s">
        <v>400</v>
      </c>
      <c r="U246" s="5"/>
      <c r="V246" s="5"/>
      <c r="W246" s="5"/>
      <c r="X246" s="5"/>
      <c r="Y246" s="5"/>
      <c r="Z246" s="5"/>
      <c r="AA246" s="5"/>
      <c r="AB246" s="5"/>
      <c r="AC246" s="5" t="s">
        <v>399</v>
      </c>
      <c r="AD246" s="5"/>
      <c r="AE246" s="5"/>
      <c r="AF246" s="5"/>
      <c r="AG246" s="5"/>
      <c r="AH246" s="5"/>
      <c r="AI246" s="5"/>
      <c r="AJ246" s="5"/>
      <c r="AK246" s="5"/>
      <c r="AL246" s="5"/>
      <c r="AM246" s="13" t="str">
        <f t="shared" si="7"/>
        <v>http://www.city.yamato.lg.jp/gyosei/shigoto_sangyo_machizukuri/sangyo/nogyo/9748.html</v>
      </c>
      <c r="AN246" s="3" t="s">
        <v>280</v>
      </c>
      <c r="AO246" s="42" t="s">
        <v>281</v>
      </c>
    </row>
    <row r="247" spans="2:41" ht="18.75" customHeight="1">
      <c r="B247" s="53" t="s">
        <v>42</v>
      </c>
      <c r="C247" s="14" t="s">
        <v>44</v>
      </c>
      <c r="D247" s="3" t="s">
        <v>278</v>
      </c>
      <c r="E247" s="3" t="s">
        <v>213</v>
      </c>
      <c r="F247" s="1">
        <v>972</v>
      </c>
      <c r="G247" s="1">
        <v>32</v>
      </c>
      <c r="H247" s="1">
        <v>32</v>
      </c>
      <c r="I247" s="15"/>
      <c r="J247" s="1">
        <v>3</v>
      </c>
      <c r="K247" s="1"/>
      <c r="L247" s="1">
        <v>5000</v>
      </c>
      <c r="M247" s="1">
        <v>5000</v>
      </c>
      <c r="N247" s="1"/>
      <c r="O247" s="1"/>
      <c r="P247" s="1"/>
      <c r="Q247" s="1"/>
      <c r="R247" s="5" t="s">
        <v>400</v>
      </c>
      <c r="S247" s="5" t="s">
        <v>400</v>
      </c>
      <c r="T247" s="5" t="s">
        <v>400</v>
      </c>
      <c r="U247" s="5"/>
      <c r="V247" s="5"/>
      <c r="W247" s="5"/>
      <c r="X247" s="5"/>
      <c r="Y247" s="5"/>
      <c r="Z247" s="5"/>
      <c r="AA247" s="5"/>
      <c r="AB247" s="5"/>
      <c r="AC247" s="5" t="s">
        <v>399</v>
      </c>
      <c r="AD247" s="5"/>
      <c r="AE247" s="5"/>
      <c r="AF247" s="5"/>
      <c r="AG247" s="5"/>
      <c r="AH247" s="5"/>
      <c r="AI247" s="5"/>
      <c r="AJ247" s="5"/>
      <c r="AK247" s="5"/>
      <c r="AL247" s="5"/>
      <c r="AM247" s="13" t="str">
        <f t="shared" si="7"/>
        <v>http://www.city.yamato.lg.jp/gyosei/shigoto_sangyo_machizukuri/sangyo/nogyo/9748.html</v>
      </c>
      <c r="AN247" s="3" t="s">
        <v>280</v>
      </c>
      <c r="AO247" s="42" t="s">
        <v>281</v>
      </c>
    </row>
    <row r="248" spans="2:41" ht="18.75" customHeight="1">
      <c r="B248" s="53" t="s">
        <v>42</v>
      </c>
      <c r="C248" s="14" t="s">
        <v>44</v>
      </c>
      <c r="D248" s="3" t="s">
        <v>278</v>
      </c>
      <c r="E248" s="3" t="s">
        <v>286</v>
      </c>
      <c r="F248" s="1">
        <v>1298</v>
      </c>
      <c r="G248" s="1">
        <v>52</v>
      </c>
      <c r="H248" s="1">
        <v>52</v>
      </c>
      <c r="I248" s="15"/>
      <c r="J248" s="1">
        <v>3</v>
      </c>
      <c r="K248" s="1"/>
      <c r="L248" s="1">
        <v>5000</v>
      </c>
      <c r="M248" s="1">
        <v>5000</v>
      </c>
      <c r="N248" s="1"/>
      <c r="O248" s="1"/>
      <c r="P248" s="1"/>
      <c r="Q248" s="1"/>
      <c r="R248" s="5" t="s">
        <v>400</v>
      </c>
      <c r="S248" s="5" t="s">
        <v>400</v>
      </c>
      <c r="T248" s="5" t="s">
        <v>400</v>
      </c>
      <c r="U248" s="5"/>
      <c r="V248" s="5"/>
      <c r="W248" s="5"/>
      <c r="X248" s="5"/>
      <c r="Y248" s="5"/>
      <c r="Z248" s="5"/>
      <c r="AA248" s="5"/>
      <c r="AB248" s="5"/>
      <c r="AC248" s="5" t="s">
        <v>399</v>
      </c>
      <c r="AD248" s="5"/>
      <c r="AE248" s="5"/>
      <c r="AF248" s="5"/>
      <c r="AG248" s="5"/>
      <c r="AH248" s="5"/>
      <c r="AI248" s="5"/>
      <c r="AJ248" s="5"/>
      <c r="AK248" s="5"/>
      <c r="AL248" s="5"/>
      <c r="AM248" s="13" t="str">
        <f t="shared" si="7"/>
        <v>http://www.city.yamato.lg.jp/gyosei/shigoto_sangyo_machizukuri/sangyo/nogyo/9748.html</v>
      </c>
      <c r="AN248" s="3" t="s">
        <v>280</v>
      </c>
      <c r="AO248" s="42" t="s">
        <v>281</v>
      </c>
    </row>
    <row r="249" spans="2:41" ht="18.75" customHeight="1">
      <c r="B249" s="53" t="s">
        <v>42</v>
      </c>
      <c r="C249" s="14" t="s">
        <v>44</v>
      </c>
      <c r="D249" s="3" t="s">
        <v>278</v>
      </c>
      <c r="E249" s="3" t="s">
        <v>287</v>
      </c>
      <c r="F249" s="1">
        <v>1368</v>
      </c>
      <c r="G249" s="1">
        <v>52</v>
      </c>
      <c r="H249" s="1">
        <v>52</v>
      </c>
      <c r="I249" s="15"/>
      <c r="J249" s="1">
        <v>3</v>
      </c>
      <c r="K249" s="1"/>
      <c r="L249" s="1">
        <v>5000</v>
      </c>
      <c r="M249" s="1">
        <v>5000</v>
      </c>
      <c r="N249" s="1"/>
      <c r="O249" s="1"/>
      <c r="P249" s="1"/>
      <c r="Q249" s="1"/>
      <c r="R249" s="5" t="s">
        <v>400</v>
      </c>
      <c r="S249" s="5" t="s">
        <v>400</v>
      </c>
      <c r="T249" s="5" t="s">
        <v>400</v>
      </c>
      <c r="U249" s="5"/>
      <c r="V249" s="5"/>
      <c r="W249" s="5"/>
      <c r="X249" s="5"/>
      <c r="Y249" s="5"/>
      <c r="Z249" s="5"/>
      <c r="AA249" s="5"/>
      <c r="AB249" s="5"/>
      <c r="AC249" s="5" t="s">
        <v>399</v>
      </c>
      <c r="AD249" s="5"/>
      <c r="AE249" s="5"/>
      <c r="AF249" s="5"/>
      <c r="AG249" s="5"/>
      <c r="AH249" s="5"/>
      <c r="AI249" s="5"/>
      <c r="AJ249" s="5"/>
      <c r="AK249" s="5"/>
      <c r="AL249" s="5"/>
      <c r="AM249" s="13" t="str">
        <f t="shared" si="7"/>
        <v>http://www.city.yamato.lg.jp/gyosei/shigoto_sangyo_machizukuri/sangyo/nogyo/9748.html</v>
      </c>
      <c r="AN249" s="3" t="s">
        <v>280</v>
      </c>
      <c r="AO249" s="42" t="s">
        <v>281</v>
      </c>
    </row>
    <row r="250" spans="2:41" ht="18.75" customHeight="1">
      <c r="B250" s="53" t="s">
        <v>42</v>
      </c>
      <c r="C250" s="14" t="s">
        <v>44</v>
      </c>
      <c r="D250" s="3" t="s">
        <v>278</v>
      </c>
      <c r="E250" s="3" t="s">
        <v>288</v>
      </c>
      <c r="F250" s="1">
        <v>889</v>
      </c>
      <c r="G250" s="1">
        <v>34</v>
      </c>
      <c r="H250" s="1">
        <v>34</v>
      </c>
      <c r="I250" s="15"/>
      <c r="J250" s="1">
        <v>3</v>
      </c>
      <c r="K250" s="1"/>
      <c r="L250" s="1">
        <v>5000</v>
      </c>
      <c r="M250" s="1">
        <v>5000</v>
      </c>
      <c r="N250" s="1"/>
      <c r="O250" s="1"/>
      <c r="P250" s="1"/>
      <c r="Q250" s="1"/>
      <c r="R250" s="5" t="s">
        <v>400</v>
      </c>
      <c r="S250" s="5" t="s">
        <v>400</v>
      </c>
      <c r="T250" s="5" t="s">
        <v>400</v>
      </c>
      <c r="U250" s="5"/>
      <c r="V250" s="5"/>
      <c r="W250" s="5"/>
      <c r="X250" s="5"/>
      <c r="Y250" s="5"/>
      <c r="Z250" s="5"/>
      <c r="AA250" s="5"/>
      <c r="AB250" s="5"/>
      <c r="AC250" s="5" t="s">
        <v>399</v>
      </c>
      <c r="AD250" s="5"/>
      <c r="AE250" s="5"/>
      <c r="AF250" s="5"/>
      <c r="AG250" s="5"/>
      <c r="AH250" s="5"/>
      <c r="AI250" s="5"/>
      <c r="AJ250" s="5"/>
      <c r="AK250" s="5"/>
      <c r="AL250" s="5"/>
      <c r="AM250" s="13" t="str">
        <f t="shared" si="7"/>
        <v>http://www.city.yamato.lg.jp/gyosei/shigoto_sangyo_machizukuri/sangyo/nogyo/9748.html</v>
      </c>
      <c r="AN250" s="3" t="s">
        <v>280</v>
      </c>
      <c r="AO250" s="42" t="s">
        <v>281</v>
      </c>
    </row>
    <row r="251" spans="2:41" ht="18.75" customHeight="1">
      <c r="B251" s="53" t="s">
        <v>42</v>
      </c>
      <c r="C251" s="14" t="s">
        <v>44</v>
      </c>
      <c r="D251" s="3" t="s">
        <v>278</v>
      </c>
      <c r="E251" s="3" t="s">
        <v>289</v>
      </c>
      <c r="F251" s="1">
        <v>1989</v>
      </c>
      <c r="G251" s="1">
        <v>63</v>
      </c>
      <c r="H251" s="1">
        <v>63</v>
      </c>
      <c r="I251" s="15"/>
      <c r="J251" s="1">
        <v>3</v>
      </c>
      <c r="K251" s="1"/>
      <c r="L251" s="1">
        <v>5000</v>
      </c>
      <c r="M251" s="1">
        <v>5000</v>
      </c>
      <c r="N251" s="1"/>
      <c r="O251" s="1"/>
      <c r="P251" s="1"/>
      <c r="Q251" s="1"/>
      <c r="R251" s="5" t="s">
        <v>400</v>
      </c>
      <c r="S251" s="5" t="s">
        <v>400</v>
      </c>
      <c r="T251" s="5" t="s">
        <v>400</v>
      </c>
      <c r="U251" s="5"/>
      <c r="V251" s="5"/>
      <c r="W251" s="5"/>
      <c r="X251" s="5"/>
      <c r="Y251" s="5"/>
      <c r="Z251" s="5"/>
      <c r="AA251" s="5"/>
      <c r="AB251" s="5"/>
      <c r="AC251" s="5" t="s">
        <v>399</v>
      </c>
      <c r="AD251" s="5"/>
      <c r="AE251" s="5"/>
      <c r="AF251" s="5"/>
      <c r="AG251" s="5"/>
      <c r="AH251" s="5"/>
      <c r="AI251" s="5"/>
      <c r="AJ251" s="5"/>
      <c r="AK251" s="5"/>
      <c r="AL251" s="5"/>
      <c r="AM251" s="13" t="str">
        <f t="shared" si="7"/>
        <v>http://www.city.yamato.lg.jp/gyosei/shigoto_sangyo_machizukuri/sangyo/nogyo/9748.html</v>
      </c>
      <c r="AN251" s="3" t="s">
        <v>280</v>
      </c>
      <c r="AO251" s="42" t="s">
        <v>281</v>
      </c>
    </row>
    <row r="252" spans="2:41" ht="18.75" customHeight="1">
      <c r="B252" s="53" t="s">
        <v>42</v>
      </c>
      <c r="C252" s="14" t="s">
        <v>44</v>
      </c>
      <c r="D252" s="3" t="s">
        <v>278</v>
      </c>
      <c r="E252" s="3" t="s">
        <v>290</v>
      </c>
      <c r="F252" s="1">
        <v>3483</v>
      </c>
      <c r="G252" s="1">
        <v>41</v>
      </c>
      <c r="H252" s="1">
        <v>41</v>
      </c>
      <c r="I252" s="15"/>
      <c r="J252" s="1">
        <v>3</v>
      </c>
      <c r="K252" s="1"/>
      <c r="L252" s="1">
        <v>10000</v>
      </c>
      <c r="M252" s="1">
        <v>10000</v>
      </c>
      <c r="N252" s="1"/>
      <c r="O252" s="1"/>
      <c r="P252" s="1"/>
      <c r="Q252" s="1"/>
      <c r="R252" s="5" t="s">
        <v>400</v>
      </c>
      <c r="S252" s="5" t="s">
        <v>400</v>
      </c>
      <c r="T252" s="5" t="s">
        <v>400</v>
      </c>
      <c r="U252" s="5"/>
      <c r="V252" s="5"/>
      <c r="W252" s="5"/>
      <c r="X252" s="5"/>
      <c r="Y252" s="5"/>
      <c r="Z252" s="5"/>
      <c r="AA252" s="5"/>
      <c r="AB252" s="5" t="s">
        <v>399</v>
      </c>
      <c r="AC252" s="5" t="s">
        <v>399</v>
      </c>
      <c r="AD252" s="5"/>
      <c r="AE252" s="5"/>
      <c r="AF252" s="5"/>
      <c r="AG252" s="5"/>
      <c r="AH252" s="5"/>
      <c r="AI252" s="5"/>
      <c r="AJ252" s="5"/>
      <c r="AK252" s="5"/>
      <c r="AL252" s="5"/>
      <c r="AM252" s="13" t="str">
        <f t="shared" si="7"/>
        <v>http://www.city.yamato.lg.jp/gyosei/shigoto_sangyo_machizukuri/sangyo/nogyo/9748.html</v>
      </c>
      <c r="AN252" s="3" t="s">
        <v>280</v>
      </c>
      <c r="AO252" s="42" t="s">
        <v>281</v>
      </c>
    </row>
    <row r="253" spans="2:41" ht="18.75" customHeight="1">
      <c r="B253" s="53" t="s">
        <v>42</v>
      </c>
      <c r="C253" s="14" t="s">
        <v>44</v>
      </c>
      <c r="D253" s="3" t="s">
        <v>278</v>
      </c>
      <c r="E253" s="3" t="s">
        <v>291</v>
      </c>
      <c r="F253" s="1">
        <v>598</v>
      </c>
      <c r="G253" s="1">
        <v>23</v>
      </c>
      <c r="H253" s="1">
        <v>23</v>
      </c>
      <c r="I253" s="15"/>
      <c r="J253" s="1">
        <v>3</v>
      </c>
      <c r="K253" s="1"/>
      <c r="L253" s="1">
        <v>5000</v>
      </c>
      <c r="M253" s="1">
        <v>5000</v>
      </c>
      <c r="N253" s="1"/>
      <c r="O253" s="1"/>
      <c r="P253" s="1"/>
      <c r="Q253" s="1"/>
      <c r="R253" s="5" t="s">
        <v>400</v>
      </c>
      <c r="S253" s="5" t="s">
        <v>400</v>
      </c>
      <c r="T253" s="5" t="s">
        <v>400</v>
      </c>
      <c r="U253" s="5"/>
      <c r="V253" s="5"/>
      <c r="W253" s="5"/>
      <c r="X253" s="5"/>
      <c r="Y253" s="5"/>
      <c r="Z253" s="5"/>
      <c r="AA253" s="5"/>
      <c r="AB253" s="5" t="s">
        <v>399</v>
      </c>
      <c r="AC253" s="5" t="s">
        <v>399</v>
      </c>
      <c r="AD253" s="5"/>
      <c r="AE253" s="5"/>
      <c r="AF253" s="5"/>
      <c r="AG253" s="5"/>
      <c r="AH253" s="5"/>
      <c r="AI253" s="5"/>
      <c r="AJ253" s="5"/>
      <c r="AK253" s="5"/>
      <c r="AL253" s="5"/>
      <c r="AM253" s="13" t="str">
        <f t="shared" si="7"/>
        <v>http://www.city.yamato.lg.jp/gyosei/shigoto_sangyo_machizukuri/sangyo/nogyo/9748.html</v>
      </c>
      <c r="AN253" s="3" t="s">
        <v>280</v>
      </c>
      <c r="AO253" s="42" t="s">
        <v>281</v>
      </c>
    </row>
    <row r="254" spans="2:41" ht="18.75" customHeight="1">
      <c r="B254" s="53" t="s">
        <v>42</v>
      </c>
      <c r="C254" s="14" t="s">
        <v>44</v>
      </c>
      <c r="D254" s="3" t="s">
        <v>278</v>
      </c>
      <c r="E254" s="3" t="s">
        <v>475</v>
      </c>
      <c r="F254" s="1">
        <v>903</v>
      </c>
      <c r="G254" s="1">
        <v>32</v>
      </c>
      <c r="H254" s="1">
        <v>32</v>
      </c>
      <c r="I254" s="15"/>
      <c r="J254" s="1">
        <v>3</v>
      </c>
      <c r="K254" s="1"/>
      <c r="L254" s="1">
        <v>5000</v>
      </c>
      <c r="M254" s="1">
        <v>5000</v>
      </c>
      <c r="N254" s="1"/>
      <c r="O254" s="1"/>
      <c r="P254" s="1"/>
      <c r="Q254" s="1"/>
      <c r="R254" s="5" t="s">
        <v>400</v>
      </c>
      <c r="S254" s="5" t="s">
        <v>400</v>
      </c>
      <c r="T254" s="5" t="s">
        <v>400</v>
      </c>
      <c r="U254" s="5"/>
      <c r="V254" s="5"/>
      <c r="W254" s="5"/>
      <c r="X254" s="5"/>
      <c r="Y254" s="5"/>
      <c r="Z254" s="5"/>
      <c r="AA254" s="5"/>
      <c r="AB254" s="5"/>
      <c r="AC254" s="5" t="s">
        <v>399</v>
      </c>
      <c r="AD254" s="5"/>
      <c r="AE254" s="5"/>
      <c r="AF254" s="5"/>
      <c r="AG254" s="5"/>
      <c r="AH254" s="5"/>
      <c r="AI254" s="5"/>
      <c r="AJ254" s="5"/>
      <c r="AK254" s="5"/>
      <c r="AL254" s="5"/>
      <c r="AM254" s="13" t="str">
        <f t="shared" si="7"/>
        <v>http://www.city.yamato.lg.jp/gyosei/shigoto_sangyo_machizukuri/sangyo/nogyo/9748.html</v>
      </c>
      <c r="AN254" s="3" t="s">
        <v>280</v>
      </c>
      <c r="AO254" s="42" t="s">
        <v>281</v>
      </c>
    </row>
    <row r="255" spans="2:41" ht="18.75" customHeight="1">
      <c r="B255" s="53" t="s">
        <v>42</v>
      </c>
      <c r="C255" s="14" t="s">
        <v>44</v>
      </c>
      <c r="D255" s="3" t="s">
        <v>278</v>
      </c>
      <c r="E255" s="3" t="s">
        <v>476</v>
      </c>
      <c r="F255" s="1">
        <v>1008</v>
      </c>
      <c r="G255" s="1">
        <v>38</v>
      </c>
      <c r="H255" s="1">
        <v>38</v>
      </c>
      <c r="I255" s="15"/>
      <c r="J255" s="1">
        <v>3</v>
      </c>
      <c r="K255" s="1"/>
      <c r="L255" s="1">
        <v>5000</v>
      </c>
      <c r="M255" s="1">
        <v>5000</v>
      </c>
      <c r="N255" s="1"/>
      <c r="O255" s="1"/>
      <c r="P255" s="1"/>
      <c r="Q255" s="1"/>
      <c r="R255" s="5" t="s">
        <v>400</v>
      </c>
      <c r="S255" s="5" t="s">
        <v>400</v>
      </c>
      <c r="T255" s="5" t="s">
        <v>400</v>
      </c>
      <c r="U255" s="5"/>
      <c r="V255" s="5"/>
      <c r="W255" s="5"/>
      <c r="X255" s="5"/>
      <c r="Y255" s="5"/>
      <c r="Z255" s="5"/>
      <c r="AA255" s="5"/>
      <c r="AB255" s="5"/>
      <c r="AC255" s="5" t="s">
        <v>399</v>
      </c>
      <c r="AD255" s="5"/>
      <c r="AE255" s="5"/>
      <c r="AF255" s="5"/>
      <c r="AG255" s="5"/>
      <c r="AH255" s="5"/>
      <c r="AI255" s="5"/>
      <c r="AJ255" s="5"/>
      <c r="AK255" s="5"/>
      <c r="AL255" s="5"/>
      <c r="AM255" s="13" t="str">
        <f t="shared" si="7"/>
        <v>http://www.city.yamato.lg.jp/gyosei/shigoto_sangyo_machizukuri/sangyo/nogyo/9748.html</v>
      </c>
      <c r="AN255" s="3" t="s">
        <v>280</v>
      </c>
      <c r="AO255" s="42" t="s">
        <v>281</v>
      </c>
    </row>
    <row r="256" spans="2:41" ht="18.75" customHeight="1">
      <c r="B256" s="53" t="s">
        <v>42</v>
      </c>
      <c r="C256" s="14" t="s">
        <v>44</v>
      </c>
      <c r="D256" s="3" t="s">
        <v>278</v>
      </c>
      <c r="E256" s="3" t="s">
        <v>477</v>
      </c>
      <c r="F256" s="1">
        <v>961</v>
      </c>
      <c r="G256" s="1">
        <v>36</v>
      </c>
      <c r="H256" s="1">
        <v>36</v>
      </c>
      <c r="I256" s="15"/>
      <c r="J256" s="1">
        <v>3</v>
      </c>
      <c r="K256" s="1"/>
      <c r="L256" s="1">
        <v>5000</v>
      </c>
      <c r="M256" s="1">
        <v>5000</v>
      </c>
      <c r="N256" s="1"/>
      <c r="O256" s="1"/>
      <c r="P256" s="1"/>
      <c r="Q256" s="1"/>
      <c r="R256" s="5" t="s">
        <v>400</v>
      </c>
      <c r="S256" s="5" t="s">
        <v>400</v>
      </c>
      <c r="T256" s="5" t="s">
        <v>400</v>
      </c>
      <c r="U256" s="5"/>
      <c r="V256" s="5"/>
      <c r="W256" s="5"/>
      <c r="X256" s="5"/>
      <c r="Y256" s="5"/>
      <c r="Z256" s="5"/>
      <c r="AA256" s="5"/>
      <c r="AB256" s="5"/>
      <c r="AC256" s="5" t="s">
        <v>399</v>
      </c>
      <c r="AD256" s="5"/>
      <c r="AE256" s="5"/>
      <c r="AF256" s="5"/>
      <c r="AG256" s="5"/>
      <c r="AH256" s="5"/>
      <c r="AI256" s="5"/>
      <c r="AJ256" s="5"/>
      <c r="AK256" s="5"/>
      <c r="AL256" s="5"/>
      <c r="AM256" s="13" t="str">
        <f t="shared" si="7"/>
        <v>http://www.city.yamato.lg.jp/gyosei/shigoto_sangyo_machizukuri/sangyo/nogyo/9748.html</v>
      </c>
      <c r="AN256" s="3" t="s">
        <v>280</v>
      </c>
      <c r="AO256" s="42" t="s">
        <v>281</v>
      </c>
    </row>
    <row r="257" spans="2:41" ht="18.75" customHeight="1">
      <c r="B257" s="53" t="s">
        <v>42</v>
      </c>
      <c r="C257" s="14" t="s">
        <v>44</v>
      </c>
      <c r="D257" s="3" t="s">
        <v>278</v>
      </c>
      <c r="E257" s="3" t="s">
        <v>478</v>
      </c>
      <c r="F257" s="1">
        <v>438</v>
      </c>
      <c r="G257" s="1">
        <v>17</v>
      </c>
      <c r="H257" s="1">
        <v>17</v>
      </c>
      <c r="I257" s="15"/>
      <c r="J257" s="1">
        <v>3</v>
      </c>
      <c r="K257" s="1"/>
      <c r="L257" s="1">
        <v>5000</v>
      </c>
      <c r="M257" s="1">
        <v>5000</v>
      </c>
      <c r="N257" s="1"/>
      <c r="O257" s="1"/>
      <c r="P257" s="1"/>
      <c r="Q257" s="1"/>
      <c r="R257" s="5" t="s">
        <v>400</v>
      </c>
      <c r="S257" s="5" t="s">
        <v>400</v>
      </c>
      <c r="T257" s="5" t="s">
        <v>400</v>
      </c>
      <c r="U257" s="5"/>
      <c r="V257" s="5"/>
      <c r="W257" s="5"/>
      <c r="X257" s="5"/>
      <c r="Y257" s="5"/>
      <c r="Z257" s="5"/>
      <c r="AA257" s="5"/>
      <c r="AB257" s="5"/>
      <c r="AC257" s="5" t="s">
        <v>399</v>
      </c>
      <c r="AD257" s="5"/>
      <c r="AE257" s="5"/>
      <c r="AF257" s="5"/>
      <c r="AG257" s="5"/>
      <c r="AH257" s="5"/>
      <c r="AI257" s="5"/>
      <c r="AJ257" s="5"/>
      <c r="AK257" s="5"/>
      <c r="AL257" s="5"/>
      <c r="AM257" s="13" t="str">
        <f t="shared" si="7"/>
        <v>http://www.city.yamato.lg.jp/gyosei/shigoto_sangyo_machizukuri/sangyo/nogyo/9748.html</v>
      </c>
      <c r="AN257" s="3" t="s">
        <v>280</v>
      </c>
      <c r="AO257" s="42" t="s">
        <v>281</v>
      </c>
    </row>
    <row r="258" spans="2:41" ht="18.75" customHeight="1">
      <c r="B258" s="53" t="s">
        <v>42</v>
      </c>
      <c r="C258" s="14" t="s">
        <v>44</v>
      </c>
      <c r="D258" s="3" t="s">
        <v>278</v>
      </c>
      <c r="E258" s="3" t="s">
        <v>479</v>
      </c>
      <c r="F258" s="1">
        <v>1769</v>
      </c>
      <c r="G258" s="1">
        <v>42</v>
      </c>
      <c r="H258" s="1">
        <v>42</v>
      </c>
      <c r="I258" s="15"/>
      <c r="J258" s="1">
        <v>3</v>
      </c>
      <c r="K258" s="1"/>
      <c r="L258" s="1">
        <v>5000</v>
      </c>
      <c r="M258" s="1">
        <v>5000</v>
      </c>
      <c r="N258" s="1"/>
      <c r="O258" s="1"/>
      <c r="P258" s="1"/>
      <c r="Q258" s="1"/>
      <c r="R258" s="5" t="s">
        <v>400</v>
      </c>
      <c r="S258" s="5" t="s">
        <v>400</v>
      </c>
      <c r="T258" s="5" t="s">
        <v>400</v>
      </c>
      <c r="U258" s="5"/>
      <c r="V258" s="5"/>
      <c r="W258" s="5"/>
      <c r="X258" s="5"/>
      <c r="Y258" s="5"/>
      <c r="Z258" s="5"/>
      <c r="AA258" s="5"/>
      <c r="AB258" s="5"/>
      <c r="AC258" s="5" t="s">
        <v>399</v>
      </c>
      <c r="AD258" s="5"/>
      <c r="AE258" s="5"/>
      <c r="AF258" s="5"/>
      <c r="AG258" s="5"/>
      <c r="AH258" s="5"/>
      <c r="AI258" s="5"/>
      <c r="AJ258" s="5"/>
      <c r="AK258" s="5"/>
      <c r="AL258" s="5"/>
      <c r="AM258" s="13" t="str">
        <f t="shared" si="7"/>
        <v>http://www.city.yamato.lg.jp/gyosei/shigoto_sangyo_machizukuri/sangyo/nogyo/9748.html</v>
      </c>
      <c r="AN258" s="3" t="s">
        <v>280</v>
      </c>
      <c r="AO258" s="42" t="s">
        <v>281</v>
      </c>
    </row>
    <row r="259" spans="2:41" ht="18.75" customHeight="1">
      <c r="B259" s="53" t="s">
        <v>43</v>
      </c>
      <c r="C259" s="14" t="s">
        <v>292</v>
      </c>
      <c r="D259" s="3" t="s">
        <v>278</v>
      </c>
      <c r="E259" s="3" t="s">
        <v>293</v>
      </c>
      <c r="F259" s="1">
        <v>955</v>
      </c>
      <c r="G259" s="1">
        <v>36</v>
      </c>
      <c r="H259" s="1">
        <v>36</v>
      </c>
      <c r="I259" s="15"/>
      <c r="J259" s="1">
        <v>3</v>
      </c>
      <c r="K259" s="1"/>
      <c r="L259" s="1">
        <v>5000</v>
      </c>
      <c r="M259" s="1">
        <v>5000</v>
      </c>
      <c r="N259" s="1"/>
      <c r="O259" s="1"/>
      <c r="P259" s="1"/>
      <c r="Q259" s="1"/>
      <c r="R259" s="5" t="s">
        <v>400</v>
      </c>
      <c r="S259" s="5" t="s">
        <v>400</v>
      </c>
      <c r="T259" s="5" t="s">
        <v>400</v>
      </c>
      <c r="U259" s="5"/>
      <c r="V259" s="5"/>
      <c r="W259" s="5"/>
      <c r="X259" s="5"/>
      <c r="Y259" s="5"/>
      <c r="Z259" s="5"/>
      <c r="AA259" s="5"/>
      <c r="AB259" s="5"/>
      <c r="AC259" s="5" t="s">
        <v>399</v>
      </c>
      <c r="AD259" s="5"/>
      <c r="AE259" s="5"/>
      <c r="AF259" s="5"/>
      <c r="AG259" s="5"/>
      <c r="AH259" s="5"/>
      <c r="AI259" s="5"/>
      <c r="AJ259" s="5"/>
      <c r="AK259" s="5"/>
      <c r="AL259" s="5"/>
      <c r="AM259" s="13" t="str">
        <f t="shared" si="7"/>
        <v>http://www.city.yamato.lg.jp/gyosei/shigoto_sangyo_machizukuri/sangyo/nogyo/9748.html</v>
      </c>
      <c r="AN259" s="3" t="s">
        <v>294</v>
      </c>
      <c r="AO259" s="42" t="s">
        <v>281</v>
      </c>
    </row>
    <row r="260" spans="2:41" ht="18.75" customHeight="1">
      <c r="B260" s="53" t="s">
        <v>43</v>
      </c>
      <c r="C260" s="14" t="s">
        <v>292</v>
      </c>
      <c r="D260" s="3" t="s">
        <v>278</v>
      </c>
      <c r="E260" s="3" t="s">
        <v>480</v>
      </c>
      <c r="F260" s="1">
        <v>1091</v>
      </c>
      <c r="G260" s="1">
        <v>43</v>
      </c>
      <c r="H260" s="1">
        <v>43</v>
      </c>
      <c r="I260" s="15"/>
      <c r="J260" s="1">
        <v>3</v>
      </c>
      <c r="K260" s="1"/>
      <c r="L260" s="1">
        <v>5000</v>
      </c>
      <c r="M260" s="1">
        <v>5000</v>
      </c>
      <c r="N260" s="1"/>
      <c r="O260" s="1"/>
      <c r="P260" s="1"/>
      <c r="Q260" s="1"/>
      <c r="R260" s="5" t="s">
        <v>400</v>
      </c>
      <c r="S260" s="5" t="s">
        <v>400</v>
      </c>
      <c r="T260" s="5" t="s">
        <v>400</v>
      </c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13" t="str">
        <f t="shared" si="7"/>
        <v>http://www.city.yamato.lg.jp/gyosei/shigoto_sangyo_machizukuri/sangyo/nogyo/9748.html</v>
      </c>
      <c r="AN260" s="3" t="s">
        <v>294</v>
      </c>
      <c r="AO260" s="42" t="s">
        <v>474</v>
      </c>
    </row>
    <row r="261" spans="2:41" ht="18.75" customHeight="1">
      <c r="B261" s="53" t="s">
        <v>42</v>
      </c>
      <c r="C261" s="14" t="s">
        <v>44</v>
      </c>
      <c r="D261" s="3" t="s">
        <v>481</v>
      </c>
      <c r="E261" s="3" t="s">
        <v>393</v>
      </c>
      <c r="F261" s="1">
        <v>2048</v>
      </c>
      <c r="G261" s="1">
        <v>72</v>
      </c>
      <c r="H261" s="1">
        <v>72</v>
      </c>
      <c r="I261" s="15"/>
      <c r="J261" s="1">
        <v>1</v>
      </c>
      <c r="K261" s="1"/>
      <c r="L261" s="1">
        <v>8000</v>
      </c>
      <c r="M261" s="1">
        <v>8000</v>
      </c>
      <c r="N261" s="1"/>
      <c r="O261" s="1"/>
      <c r="P261" s="1"/>
      <c r="Q261" s="1"/>
      <c r="R261" s="5" t="s">
        <v>400</v>
      </c>
      <c r="S261" s="5" t="s">
        <v>400</v>
      </c>
      <c r="T261" s="5" t="s">
        <v>400</v>
      </c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13" t="str">
        <f>HYPERLINK("#", "https://www.farmpark-shonan.com/")</f>
        <v>https://www.farmpark-shonan.com/</v>
      </c>
      <c r="AN261" s="3" t="s">
        <v>383</v>
      </c>
      <c r="AO261" s="42" t="s">
        <v>295</v>
      </c>
    </row>
    <row r="262" spans="2:41" ht="18.75" customHeight="1">
      <c r="B262" s="53" t="s">
        <v>42</v>
      </c>
      <c r="C262" s="14" t="s">
        <v>44</v>
      </c>
      <c r="D262" s="3" t="s">
        <v>481</v>
      </c>
      <c r="E262" s="3" t="s">
        <v>482</v>
      </c>
      <c r="F262" s="1">
        <v>15321</v>
      </c>
      <c r="G262" s="1">
        <v>216</v>
      </c>
      <c r="H262" s="1">
        <v>216</v>
      </c>
      <c r="I262" s="15"/>
      <c r="J262" s="1">
        <v>1</v>
      </c>
      <c r="K262" s="1"/>
      <c r="L262" s="1">
        <v>233280</v>
      </c>
      <c r="M262" s="1">
        <v>155520</v>
      </c>
      <c r="N262" s="1"/>
      <c r="O262" s="1"/>
      <c r="P262" s="1"/>
      <c r="Q262" s="1"/>
      <c r="R262" s="5" t="s">
        <v>399</v>
      </c>
      <c r="S262" s="5" t="s">
        <v>399</v>
      </c>
      <c r="T262" s="5" t="s">
        <v>399</v>
      </c>
      <c r="U262" s="5"/>
      <c r="V262" s="5"/>
      <c r="W262" s="5" t="s">
        <v>399</v>
      </c>
      <c r="X262" s="5" t="s">
        <v>399</v>
      </c>
      <c r="Y262" s="5"/>
      <c r="Z262" s="5" t="s">
        <v>399</v>
      </c>
      <c r="AA262" s="5" t="s">
        <v>399</v>
      </c>
      <c r="AB262" s="5" t="s">
        <v>399</v>
      </c>
      <c r="AC262" s="5" t="s">
        <v>399</v>
      </c>
      <c r="AD262" s="5" t="s">
        <v>399</v>
      </c>
      <c r="AE262" s="5" t="s">
        <v>399</v>
      </c>
      <c r="AF262" s="5"/>
      <c r="AG262" s="5"/>
      <c r="AH262" s="5" t="s">
        <v>399</v>
      </c>
      <c r="AI262" s="5" t="s">
        <v>399</v>
      </c>
      <c r="AJ262" s="5" t="s">
        <v>399</v>
      </c>
      <c r="AK262" s="5" t="s">
        <v>399</v>
      </c>
      <c r="AL262" s="5"/>
      <c r="AM262" s="13" t="str">
        <f>HYPERLINK("#", "http://agripark.jp/")</f>
        <v>http://agripark.jp/</v>
      </c>
      <c r="AN262" s="3" t="s">
        <v>383</v>
      </c>
      <c r="AO262" s="42" t="s">
        <v>483</v>
      </c>
    </row>
    <row r="263" spans="2:41" ht="18.75" customHeight="1">
      <c r="B263" s="53" t="s">
        <v>42</v>
      </c>
      <c r="C263" s="14" t="s">
        <v>44</v>
      </c>
      <c r="D263" s="3" t="s">
        <v>296</v>
      </c>
      <c r="E263" s="3" t="s">
        <v>297</v>
      </c>
      <c r="F263" s="1">
        <v>489</v>
      </c>
      <c r="G263" s="1">
        <v>15</v>
      </c>
      <c r="H263" s="1">
        <v>15</v>
      </c>
      <c r="I263" s="15"/>
      <c r="J263" s="1">
        <v>2</v>
      </c>
      <c r="K263" s="1">
        <v>11</v>
      </c>
      <c r="L263" s="1">
        <v>15000</v>
      </c>
      <c r="M263" s="1">
        <v>15000</v>
      </c>
      <c r="N263" s="1"/>
      <c r="O263" s="1"/>
      <c r="P263" s="1"/>
      <c r="Q263" s="1"/>
      <c r="R263" s="5" t="s">
        <v>400</v>
      </c>
      <c r="S263" s="5" t="s">
        <v>400</v>
      </c>
      <c r="T263" s="5" t="s">
        <v>400</v>
      </c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13" t="str">
        <f t="shared" ref="AM263:AM284" si="8">HYPERLINK("#", "http://www.city.ebina.kanagawa.jp/guide/shoko/nogyo/1003765.html")</f>
        <v>http://www.city.ebina.kanagawa.jp/guide/shoko/nogyo/1003765.html</v>
      </c>
      <c r="AN263" s="3" t="s">
        <v>298</v>
      </c>
      <c r="AO263" s="42" t="s">
        <v>299</v>
      </c>
    </row>
    <row r="264" spans="2:41" ht="18.75" customHeight="1">
      <c r="B264" s="53" t="s">
        <v>42</v>
      </c>
      <c r="C264" s="14" t="s">
        <v>44</v>
      </c>
      <c r="D264" s="3" t="s">
        <v>296</v>
      </c>
      <c r="E264" s="3" t="s">
        <v>300</v>
      </c>
      <c r="F264" s="1">
        <v>1192</v>
      </c>
      <c r="G264" s="1">
        <v>31</v>
      </c>
      <c r="H264" s="1">
        <v>31</v>
      </c>
      <c r="I264" s="15"/>
      <c r="J264" s="1">
        <v>2</v>
      </c>
      <c r="K264" s="1">
        <v>11</v>
      </c>
      <c r="L264" s="1">
        <v>5000</v>
      </c>
      <c r="M264" s="1">
        <v>5000</v>
      </c>
      <c r="N264" s="1"/>
      <c r="O264" s="1"/>
      <c r="P264" s="1"/>
      <c r="Q264" s="1"/>
      <c r="R264" s="5" t="s">
        <v>400</v>
      </c>
      <c r="S264" s="5" t="s">
        <v>400</v>
      </c>
      <c r="T264" s="5" t="s">
        <v>400</v>
      </c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13" t="str">
        <f t="shared" si="8"/>
        <v>http://www.city.ebina.kanagawa.jp/guide/shoko/nogyo/1003765.html</v>
      </c>
      <c r="AN264" s="3" t="s">
        <v>298</v>
      </c>
      <c r="AO264" s="42" t="s">
        <v>299</v>
      </c>
    </row>
    <row r="265" spans="2:41" ht="18.75" customHeight="1">
      <c r="B265" s="53" t="s">
        <v>42</v>
      </c>
      <c r="C265" s="14" t="s">
        <v>44</v>
      </c>
      <c r="D265" s="3" t="s">
        <v>296</v>
      </c>
      <c r="E265" s="3" t="s">
        <v>301</v>
      </c>
      <c r="F265" s="1">
        <v>1753</v>
      </c>
      <c r="G265" s="1">
        <v>42</v>
      </c>
      <c r="H265" s="1">
        <v>42</v>
      </c>
      <c r="I265" s="15"/>
      <c r="J265" s="1">
        <v>2</v>
      </c>
      <c r="K265" s="1">
        <v>11</v>
      </c>
      <c r="L265" s="1">
        <v>5000</v>
      </c>
      <c r="M265" s="1">
        <v>5000</v>
      </c>
      <c r="N265" s="1"/>
      <c r="O265" s="1"/>
      <c r="P265" s="1"/>
      <c r="Q265" s="1"/>
      <c r="R265" s="5" t="s">
        <v>400</v>
      </c>
      <c r="S265" s="5" t="s">
        <v>400</v>
      </c>
      <c r="T265" s="5" t="s">
        <v>400</v>
      </c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13" t="str">
        <f t="shared" si="8"/>
        <v>http://www.city.ebina.kanagawa.jp/guide/shoko/nogyo/1003765.html</v>
      </c>
      <c r="AN265" s="3" t="s">
        <v>298</v>
      </c>
      <c r="AO265" s="42" t="s">
        <v>299</v>
      </c>
    </row>
    <row r="266" spans="2:41" ht="18.75" customHeight="1">
      <c r="B266" s="53" t="s">
        <v>42</v>
      </c>
      <c r="C266" s="14" t="s">
        <v>44</v>
      </c>
      <c r="D266" s="3" t="s">
        <v>296</v>
      </c>
      <c r="E266" s="3" t="s">
        <v>302</v>
      </c>
      <c r="F266" s="1">
        <v>1299</v>
      </c>
      <c r="G266" s="1">
        <v>32</v>
      </c>
      <c r="H266" s="1">
        <v>32</v>
      </c>
      <c r="I266" s="15"/>
      <c r="J266" s="1">
        <v>2</v>
      </c>
      <c r="K266" s="1">
        <v>11</v>
      </c>
      <c r="L266" s="1">
        <v>5000</v>
      </c>
      <c r="M266" s="1">
        <v>5000</v>
      </c>
      <c r="N266" s="1"/>
      <c r="O266" s="1"/>
      <c r="P266" s="1"/>
      <c r="Q266" s="1"/>
      <c r="R266" s="5" t="s">
        <v>400</v>
      </c>
      <c r="S266" s="5" t="s">
        <v>400</v>
      </c>
      <c r="T266" s="5" t="s">
        <v>400</v>
      </c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13" t="str">
        <f t="shared" si="8"/>
        <v>http://www.city.ebina.kanagawa.jp/guide/shoko/nogyo/1003765.html</v>
      </c>
      <c r="AN266" s="3" t="s">
        <v>298</v>
      </c>
      <c r="AO266" s="42" t="s">
        <v>299</v>
      </c>
    </row>
    <row r="267" spans="2:41" ht="18.75" customHeight="1">
      <c r="B267" s="53" t="s">
        <v>42</v>
      </c>
      <c r="C267" s="14" t="s">
        <v>44</v>
      </c>
      <c r="D267" s="3" t="s">
        <v>296</v>
      </c>
      <c r="E267" s="3" t="s">
        <v>484</v>
      </c>
      <c r="F267" s="1">
        <v>2093</v>
      </c>
      <c r="G267" s="1">
        <v>55</v>
      </c>
      <c r="H267" s="1">
        <v>55</v>
      </c>
      <c r="I267" s="15"/>
      <c r="J267" s="1">
        <v>2</v>
      </c>
      <c r="K267" s="1">
        <v>11</v>
      </c>
      <c r="L267" s="1">
        <v>5000</v>
      </c>
      <c r="M267" s="1">
        <v>5000</v>
      </c>
      <c r="N267" s="1"/>
      <c r="O267" s="1"/>
      <c r="P267" s="1"/>
      <c r="Q267" s="1"/>
      <c r="R267" s="5" t="s">
        <v>400</v>
      </c>
      <c r="S267" s="5" t="s">
        <v>400</v>
      </c>
      <c r="T267" s="5" t="s">
        <v>400</v>
      </c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13" t="str">
        <f t="shared" si="8"/>
        <v>http://www.city.ebina.kanagawa.jp/guide/shoko/nogyo/1003765.html</v>
      </c>
      <c r="AN267" s="3" t="s">
        <v>298</v>
      </c>
      <c r="AO267" s="42" t="s">
        <v>299</v>
      </c>
    </row>
    <row r="268" spans="2:41" ht="18.75" customHeight="1">
      <c r="B268" s="53" t="s">
        <v>42</v>
      </c>
      <c r="C268" s="14" t="s">
        <v>44</v>
      </c>
      <c r="D268" s="3" t="s">
        <v>296</v>
      </c>
      <c r="E268" s="3" t="s">
        <v>485</v>
      </c>
      <c r="F268" s="1">
        <v>2847</v>
      </c>
      <c r="G268" s="1">
        <v>63</v>
      </c>
      <c r="H268" s="1">
        <v>63</v>
      </c>
      <c r="I268" s="15"/>
      <c r="J268" s="1">
        <v>2</v>
      </c>
      <c r="K268" s="1">
        <v>11</v>
      </c>
      <c r="L268" s="1">
        <v>5000</v>
      </c>
      <c r="M268" s="1">
        <v>5000</v>
      </c>
      <c r="N268" s="1"/>
      <c r="O268" s="1"/>
      <c r="P268" s="1"/>
      <c r="Q268" s="1"/>
      <c r="R268" s="5" t="s">
        <v>400</v>
      </c>
      <c r="S268" s="5" t="s">
        <v>400</v>
      </c>
      <c r="T268" s="5" t="s">
        <v>400</v>
      </c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13" t="str">
        <f t="shared" si="8"/>
        <v>http://www.city.ebina.kanagawa.jp/guide/shoko/nogyo/1003765.html</v>
      </c>
      <c r="AN268" s="3" t="s">
        <v>298</v>
      </c>
      <c r="AO268" s="42" t="s">
        <v>299</v>
      </c>
    </row>
    <row r="269" spans="2:41" ht="18.75" customHeight="1">
      <c r="B269" s="53" t="s">
        <v>42</v>
      </c>
      <c r="C269" s="14" t="s">
        <v>44</v>
      </c>
      <c r="D269" s="3" t="s">
        <v>296</v>
      </c>
      <c r="E269" s="3" t="s">
        <v>303</v>
      </c>
      <c r="F269" s="1">
        <v>1480</v>
      </c>
      <c r="G269" s="1">
        <v>27</v>
      </c>
      <c r="H269" s="1">
        <v>27</v>
      </c>
      <c r="I269" s="15"/>
      <c r="J269" s="1">
        <v>2</v>
      </c>
      <c r="K269" s="1">
        <v>11</v>
      </c>
      <c r="L269" s="1">
        <v>10000</v>
      </c>
      <c r="M269" s="1">
        <v>5000</v>
      </c>
      <c r="N269" s="1"/>
      <c r="O269" s="1"/>
      <c r="P269" s="1"/>
      <c r="Q269" s="1"/>
      <c r="R269" s="5" t="s">
        <v>400</v>
      </c>
      <c r="S269" s="5" t="s">
        <v>400</v>
      </c>
      <c r="T269" s="5" t="s">
        <v>400</v>
      </c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13" t="str">
        <f t="shared" si="8"/>
        <v>http://www.city.ebina.kanagawa.jp/guide/shoko/nogyo/1003765.html</v>
      </c>
      <c r="AN269" s="3" t="s">
        <v>298</v>
      </c>
      <c r="AO269" s="42" t="s">
        <v>299</v>
      </c>
    </row>
    <row r="270" spans="2:41" ht="18.75" customHeight="1">
      <c r="B270" s="53" t="s">
        <v>42</v>
      </c>
      <c r="C270" s="14" t="s">
        <v>44</v>
      </c>
      <c r="D270" s="3" t="s">
        <v>296</v>
      </c>
      <c r="E270" s="3" t="s">
        <v>304</v>
      </c>
      <c r="F270" s="1">
        <v>346</v>
      </c>
      <c r="G270" s="1">
        <v>10</v>
      </c>
      <c r="H270" s="1">
        <v>10</v>
      </c>
      <c r="I270" s="15"/>
      <c r="J270" s="1">
        <v>2</v>
      </c>
      <c r="K270" s="1">
        <v>11</v>
      </c>
      <c r="L270" s="1">
        <v>5000</v>
      </c>
      <c r="M270" s="1">
        <v>5000</v>
      </c>
      <c r="N270" s="1"/>
      <c r="O270" s="1"/>
      <c r="P270" s="1"/>
      <c r="Q270" s="1"/>
      <c r="R270" s="5" t="s">
        <v>400</v>
      </c>
      <c r="S270" s="5" t="s">
        <v>400</v>
      </c>
      <c r="T270" s="5" t="s">
        <v>400</v>
      </c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13" t="str">
        <f t="shared" si="8"/>
        <v>http://www.city.ebina.kanagawa.jp/guide/shoko/nogyo/1003765.html</v>
      </c>
      <c r="AN270" s="3" t="s">
        <v>298</v>
      </c>
      <c r="AO270" s="42" t="s">
        <v>299</v>
      </c>
    </row>
    <row r="271" spans="2:41" ht="18.75" customHeight="1">
      <c r="B271" s="53" t="s">
        <v>42</v>
      </c>
      <c r="C271" s="14" t="s">
        <v>44</v>
      </c>
      <c r="D271" s="3" t="s">
        <v>296</v>
      </c>
      <c r="E271" s="3" t="s">
        <v>305</v>
      </c>
      <c r="F271" s="1">
        <v>760</v>
      </c>
      <c r="G271" s="1">
        <v>20</v>
      </c>
      <c r="H271" s="1">
        <v>20</v>
      </c>
      <c r="I271" s="15"/>
      <c r="J271" s="1">
        <v>2</v>
      </c>
      <c r="K271" s="1">
        <v>11</v>
      </c>
      <c r="L271" s="1">
        <v>5000</v>
      </c>
      <c r="M271" s="1">
        <v>5000</v>
      </c>
      <c r="N271" s="1"/>
      <c r="O271" s="1"/>
      <c r="P271" s="1"/>
      <c r="Q271" s="1"/>
      <c r="R271" s="5" t="s">
        <v>400</v>
      </c>
      <c r="S271" s="5" t="s">
        <v>400</v>
      </c>
      <c r="T271" s="5" t="s">
        <v>400</v>
      </c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13" t="str">
        <f t="shared" si="8"/>
        <v>http://www.city.ebina.kanagawa.jp/guide/shoko/nogyo/1003765.html</v>
      </c>
      <c r="AN271" s="3" t="s">
        <v>298</v>
      </c>
      <c r="AO271" s="42" t="s">
        <v>299</v>
      </c>
    </row>
    <row r="272" spans="2:41" ht="18.75" customHeight="1">
      <c r="B272" s="53" t="s">
        <v>42</v>
      </c>
      <c r="C272" s="14" t="s">
        <v>44</v>
      </c>
      <c r="D272" s="3" t="s">
        <v>296</v>
      </c>
      <c r="E272" s="3" t="s">
        <v>306</v>
      </c>
      <c r="F272" s="1">
        <v>793</v>
      </c>
      <c r="G272" s="1">
        <v>26</v>
      </c>
      <c r="H272" s="1">
        <v>26</v>
      </c>
      <c r="I272" s="15"/>
      <c r="J272" s="1">
        <v>2</v>
      </c>
      <c r="K272" s="1">
        <v>11</v>
      </c>
      <c r="L272" s="1">
        <v>5000</v>
      </c>
      <c r="M272" s="1">
        <v>5000</v>
      </c>
      <c r="N272" s="1"/>
      <c r="O272" s="1"/>
      <c r="P272" s="1"/>
      <c r="Q272" s="1"/>
      <c r="R272" s="5" t="s">
        <v>400</v>
      </c>
      <c r="S272" s="5" t="s">
        <v>400</v>
      </c>
      <c r="T272" s="5" t="s">
        <v>400</v>
      </c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13" t="str">
        <f t="shared" si="8"/>
        <v>http://www.city.ebina.kanagawa.jp/guide/shoko/nogyo/1003765.html</v>
      </c>
      <c r="AN272" s="3" t="s">
        <v>298</v>
      </c>
      <c r="AO272" s="42" t="s">
        <v>299</v>
      </c>
    </row>
    <row r="273" spans="2:41" ht="18.75" customHeight="1">
      <c r="B273" s="53" t="s">
        <v>42</v>
      </c>
      <c r="C273" s="14" t="s">
        <v>44</v>
      </c>
      <c r="D273" s="3" t="s">
        <v>296</v>
      </c>
      <c r="E273" s="3" t="s">
        <v>307</v>
      </c>
      <c r="F273" s="1">
        <v>693</v>
      </c>
      <c r="G273" s="1">
        <v>10</v>
      </c>
      <c r="H273" s="1">
        <v>10</v>
      </c>
      <c r="I273" s="15"/>
      <c r="J273" s="1">
        <v>2</v>
      </c>
      <c r="K273" s="1">
        <v>11</v>
      </c>
      <c r="L273" s="1">
        <v>10000</v>
      </c>
      <c r="M273" s="1">
        <v>10000</v>
      </c>
      <c r="N273" s="1"/>
      <c r="O273" s="1"/>
      <c r="P273" s="1"/>
      <c r="Q273" s="1"/>
      <c r="R273" s="5" t="s">
        <v>400</v>
      </c>
      <c r="S273" s="5" t="s">
        <v>400</v>
      </c>
      <c r="T273" s="5" t="s">
        <v>400</v>
      </c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13" t="str">
        <f t="shared" si="8"/>
        <v>http://www.city.ebina.kanagawa.jp/guide/shoko/nogyo/1003765.html</v>
      </c>
      <c r="AN273" s="3" t="s">
        <v>298</v>
      </c>
      <c r="AO273" s="42" t="s">
        <v>299</v>
      </c>
    </row>
    <row r="274" spans="2:41" ht="18.75" customHeight="1">
      <c r="B274" s="53" t="s">
        <v>42</v>
      </c>
      <c r="C274" s="14" t="s">
        <v>44</v>
      </c>
      <c r="D274" s="3" t="s">
        <v>296</v>
      </c>
      <c r="E274" s="3" t="s">
        <v>308</v>
      </c>
      <c r="F274" s="1">
        <v>1932</v>
      </c>
      <c r="G274" s="1">
        <v>29</v>
      </c>
      <c r="H274" s="1">
        <v>29</v>
      </c>
      <c r="I274" s="15"/>
      <c r="J274" s="1">
        <v>2</v>
      </c>
      <c r="K274" s="1">
        <v>11</v>
      </c>
      <c r="L274" s="1">
        <v>14400</v>
      </c>
      <c r="M274" s="1">
        <v>5000</v>
      </c>
      <c r="N274" s="1"/>
      <c r="O274" s="1"/>
      <c r="P274" s="1"/>
      <c r="Q274" s="1"/>
      <c r="R274" s="5" t="s">
        <v>400</v>
      </c>
      <c r="S274" s="5" t="s">
        <v>400</v>
      </c>
      <c r="T274" s="5" t="s">
        <v>400</v>
      </c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13" t="str">
        <f t="shared" si="8"/>
        <v>http://www.city.ebina.kanagawa.jp/guide/shoko/nogyo/1003765.html</v>
      </c>
      <c r="AN274" s="3" t="s">
        <v>298</v>
      </c>
      <c r="AO274" s="42" t="s">
        <v>299</v>
      </c>
    </row>
    <row r="275" spans="2:41" ht="18.75" customHeight="1">
      <c r="B275" s="53" t="s">
        <v>42</v>
      </c>
      <c r="C275" s="14" t="s">
        <v>44</v>
      </c>
      <c r="D275" s="3" t="s">
        <v>296</v>
      </c>
      <c r="E275" s="3" t="s">
        <v>309</v>
      </c>
      <c r="F275" s="1">
        <v>2126</v>
      </c>
      <c r="G275" s="1">
        <v>30</v>
      </c>
      <c r="H275" s="1">
        <v>30</v>
      </c>
      <c r="I275" s="15"/>
      <c r="J275" s="1">
        <v>2</v>
      </c>
      <c r="K275" s="1">
        <v>11</v>
      </c>
      <c r="L275" s="1">
        <v>10000</v>
      </c>
      <c r="M275" s="1">
        <v>10000</v>
      </c>
      <c r="N275" s="1"/>
      <c r="O275" s="1"/>
      <c r="P275" s="1"/>
      <c r="Q275" s="1"/>
      <c r="R275" s="5" t="s">
        <v>400</v>
      </c>
      <c r="S275" s="5" t="s">
        <v>400</v>
      </c>
      <c r="T275" s="5" t="s">
        <v>400</v>
      </c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13" t="str">
        <f t="shared" si="8"/>
        <v>http://www.city.ebina.kanagawa.jp/guide/shoko/nogyo/1003765.html</v>
      </c>
      <c r="AN275" s="3" t="s">
        <v>298</v>
      </c>
      <c r="AO275" s="42" t="s">
        <v>299</v>
      </c>
    </row>
    <row r="276" spans="2:41" ht="18.75" customHeight="1">
      <c r="B276" s="53" t="s">
        <v>42</v>
      </c>
      <c r="C276" s="14" t="s">
        <v>44</v>
      </c>
      <c r="D276" s="3" t="s">
        <v>296</v>
      </c>
      <c r="E276" s="3" t="s">
        <v>310</v>
      </c>
      <c r="F276" s="1">
        <v>499</v>
      </c>
      <c r="G276" s="1">
        <v>15</v>
      </c>
      <c r="H276" s="1">
        <v>15</v>
      </c>
      <c r="I276" s="15"/>
      <c r="J276" s="1">
        <v>2</v>
      </c>
      <c r="K276" s="1">
        <v>11</v>
      </c>
      <c r="L276" s="1">
        <v>5000</v>
      </c>
      <c r="M276" s="1">
        <v>5000</v>
      </c>
      <c r="N276" s="1"/>
      <c r="O276" s="1"/>
      <c r="P276" s="1"/>
      <c r="Q276" s="1"/>
      <c r="R276" s="5" t="s">
        <v>400</v>
      </c>
      <c r="S276" s="5" t="s">
        <v>400</v>
      </c>
      <c r="T276" s="5" t="s">
        <v>400</v>
      </c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13" t="str">
        <f t="shared" si="8"/>
        <v>http://www.city.ebina.kanagawa.jp/guide/shoko/nogyo/1003765.html</v>
      </c>
      <c r="AN276" s="3" t="s">
        <v>298</v>
      </c>
      <c r="AO276" s="42" t="s">
        <v>299</v>
      </c>
    </row>
    <row r="277" spans="2:41" ht="18.75" customHeight="1">
      <c r="B277" s="53" t="s">
        <v>42</v>
      </c>
      <c r="C277" s="14" t="s">
        <v>44</v>
      </c>
      <c r="D277" s="3" t="s">
        <v>296</v>
      </c>
      <c r="E277" s="3" t="s">
        <v>311</v>
      </c>
      <c r="F277" s="1">
        <v>494</v>
      </c>
      <c r="G277" s="1">
        <v>16</v>
      </c>
      <c r="H277" s="1">
        <v>16</v>
      </c>
      <c r="I277" s="15"/>
      <c r="J277" s="1">
        <v>2</v>
      </c>
      <c r="K277" s="1">
        <v>11</v>
      </c>
      <c r="L277" s="1">
        <v>15000</v>
      </c>
      <c r="M277" s="1">
        <v>15000</v>
      </c>
      <c r="N277" s="1"/>
      <c r="O277" s="1"/>
      <c r="P277" s="1"/>
      <c r="Q277" s="1"/>
      <c r="R277" s="5" t="s">
        <v>400</v>
      </c>
      <c r="S277" s="5" t="s">
        <v>400</v>
      </c>
      <c r="T277" s="5" t="s">
        <v>400</v>
      </c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13" t="str">
        <f t="shared" si="8"/>
        <v>http://www.city.ebina.kanagawa.jp/guide/shoko/nogyo/1003765.html</v>
      </c>
      <c r="AN277" s="3" t="s">
        <v>298</v>
      </c>
      <c r="AO277" s="42" t="s">
        <v>299</v>
      </c>
    </row>
    <row r="278" spans="2:41" ht="18.75" customHeight="1">
      <c r="B278" s="53" t="s">
        <v>42</v>
      </c>
      <c r="C278" s="14" t="s">
        <v>44</v>
      </c>
      <c r="D278" s="3" t="s">
        <v>296</v>
      </c>
      <c r="E278" s="3" t="s">
        <v>312</v>
      </c>
      <c r="F278" s="1">
        <v>1561</v>
      </c>
      <c r="G278" s="1">
        <v>4</v>
      </c>
      <c r="H278" s="1">
        <v>4</v>
      </c>
      <c r="I278" s="15"/>
      <c r="J278" s="1">
        <v>2</v>
      </c>
      <c r="K278" s="1">
        <v>11</v>
      </c>
      <c r="L278" s="1">
        <v>10800</v>
      </c>
      <c r="M278" s="1">
        <v>10800</v>
      </c>
      <c r="N278" s="1"/>
      <c r="O278" s="1"/>
      <c r="P278" s="1"/>
      <c r="Q278" s="1"/>
      <c r="R278" s="5" t="s">
        <v>400</v>
      </c>
      <c r="S278" s="5" t="s">
        <v>400</v>
      </c>
      <c r="T278" s="5" t="s">
        <v>400</v>
      </c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13" t="str">
        <f t="shared" si="8"/>
        <v>http://www.city.ebina.kanagawa.jp/guide/shoko/nogyo/1003765.html</v>
      </c>
      <c r="AN278" s="3" t="s">
        <v>298</v>
      </c>
      <c r="AO278" s="42" t="s">
        <v>299</v>
      </c>
    </row>
    <row r="279" spans="2:41" ht="18.75" customHeight="1">
      <c r="B279" s="53" t="s">
        <v>42</v>
      </c>
      <c r="C279" s="14" t="s">
        <v>44</v>
      </c>
      <c r="D279" s="3" t="s">
        <v>313</v>
      </c>
      <c r="E279" s="3" t="s">
        <v>314</v>
      </c>
      <c r="F279" s="1">
        <v>1031</v>
      </c>
      <c r="G279" s="1">
        <v>27</v>
      </c>
      <c r="H279" s="1">
        <v>27</v>
      </c>
      <c r="I279" s="15"/>
      <c r="J279" s="1">
        <v>2</v>
      </c>
      <c r="K279" s="1">
        <v>11</v>
      </c>
      <c r="L279" s="1">
        <v>5000</v>
      </c>
      <c r="M279" s="1">
        <v>5000</v>
      </c>
      <c r="N279" s="1"/>
      <c r="O279" s="1"/>
      <c r="P279" s="1"/>
      <c r="Q279" s="1"/>
      <c r="R279" s="5" t="s">
        <v>400</v>
      </c>
      <c r="S279" s="5" t="s">
        <v>400</v>
      </c>
      <c r="T279" s="5" t="s">
        <v>400</v>
      </c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13" t="str">
        <f t="shared" si="8"/>
        <v>http://www.city.ebina.kanagawa.jp/guide/shoko/nogyo/1003765.html</v>
      </c>
      <c r="AN279" s="3" t="s">
        <v>315</v>
      </c>
      <c r="AO279" s="42" t="s">
        <v>299</v>
      </c>
    </row>
    <row r="280" spans="2:41" ht="18.75" customHeight="1">
      <c r="B280" s="53" t="s">
        <v>42</v>
      </c>
      <c r="C280" s="14" t="s">
        <v>44</v>
      </c>
      <c r="D280" s="3" t="s">
        <v>313</v>
      </c>
      <c r="E280" s="3" t="s">
        <v>316</v>
      </c>
      <c r="F280" s="1">
        <v>1800</v>
      </c>
      <c r="G280" s="1">
        <v>3</v>
      </c>
      <c r="H280" s="1">
        <v>3</v>
      </c>
      <c r="I280" s="15"/>
      <c r="J280" s="1">
        <v>2</v>
      </c>
      <c r="K280" s="1">
        <v>11</v>
      </c>
      <c r="L280" s="1">
        <v>20520</v>
      </c>
      <c r="M280" s="1">
        <v>18756</v>
      </c>
      <c r="N280" s="1"/>
      <c r="O280" s="1"/>
      <c r="P280" s="1"/>
      <c r="Q280" s="1"/>
      <c r="R280" s="5" t="s">
        <v>400</v>
      </c>
      <c r="S280" s="5" t="s">
        <v>400</v>
      </c>
      <c r="T280" s="5" t="s">
        <v>400</v>
      </c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13" t="str">
        <f t="shared" si="8"/>
        <v>http://www.city.ebina.kanagawa.jp/guide/shoko/nogyo/1003765.html</v>
      </c>
      <c r="AN280" s="3" t="s">
        <v>315</v>
      </c>
      <c r="AO280" s="42" t="s">
        <v>299</v>
      </c>
    </row>
    <row r="281" spans="2:41" ht="18.75" customHeight="1">
      <c r="B281" s="53" t="s">
        <v>42</v>
      </c>
      <c r="C281" s="14" t="s">
        <v>44</v>
      </c>
      <c r="D281" s="3" t="s">
        <v>313</v>
      </c>
      <c r="E281" s="3" t="s">
        <v>317</v>
      </c>
      <c r="F281" s="1">
        <v>609</v>
      </c>
      <c r="G281" s="1">
        <v>10</v>
      </c>
      <c r="H281" s="1">
        <v>10</v>
      </c>
      <c r="I281" s="15"/>
      <c r="J281" s="1">
        <v>2</v>
      </c>
      <c r="K281" s="1">
        <v>11</v>
      </c>
      <c r="L281" s="1">
        <v>10000</v>
      </c>
      <c r="M281" s="1">
        <v>10000</v>
      </c>
      <c r="N281" s="1"/>
      <c r="O281" s="1"/>
      <c r="P281" s="1"/>
      <c r="Q281" s="1"/>
      <c r="R281" s="5" t="s">
        <v>400</v>
      </c>
      <c r="S281" s="5" t="s">
        <v>400</v>
      </c>
      <c r="T281" s="5" t="s">
        <v>400</v>
      </c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13" t="str">
        <f t="shared" si="8"/>
        <v>http://www.city.ebina.kanagawa.jp/guide/shoko/nogyo/1003765.html</v>
      </c>
      <c r="AN281" s="3" t="s">
        <v>315</v>
      </c>
      <c r="AO281" s="42" t="s">
        <v>299</v>
      </c>
    </row>
    <row r="282" spans="2:41" ht="18.75" customHeight="1">
      <c r="B282" s="53" t="s">
        <v>42</v>
      </c>
      <c r="C282" s="14" t="s">
        <v>44</v>
      </c>
      <c r="D282" s="3" t="s">
        <v>313</v>
      </c>
      <c r="E282" s="3" t="s">
        <v>486</v>
      </c>
      <c r="F282" s="1">
        <v>1200</v>
      </c>
      <c r="G282" s="1">
        <v>30</v>
      </c>
      <c r="H282" s="1">
        <v>30</v>
      </c>
      <c r="I282" s="15"/>
      <c r="J282" s="1">
        <v>2</v>
      </c>
      <c r="K282" s="1">
        <v>11</v>
      </c>
      <c r="L282" s="1">
        <v>15000</v>
      </c>
      <c r="M282" s="1">
        <v>15000</v>
      </c>
      <c r="N282" s="1"/>
      <c r="O282" s="1"/>
      <c r="P282" s="1"/>
      <c r="Q282" s="1"/>
      <c r="R282" s="5" t="s">
        <v>400</v>
      </c>
      <c r="S282" s="5" t="s">
        <v>400</v>
      </c>
      <c r="T282" s="5" t="s">
        <v>400</v>
      </c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13" t="str">
        <f t="shared" si="8"/>
        <v>http://www.city.ebina.kanagawa.jp/guide/shoko/nogyo/1003765.html</v>
      </c>
      <c r="AN282" s="3" t="s">
        <v>315</v>
      </c>
      <c r="AO282" s="42" t="s">
        <v>299</v>
      </c>
    </row>
    <row r="283" spans="2:41" ht="18.75" customHeight="1">
      <c r="B283" s="53" t="s">
        <v>42</v>
      </c>
      <c r="C283" s="14" t="s">
        <v>44</v>
      </c>
      <c r="D283" s="3" t="s">
        <v>487</v>
      </c>
      <c r="E283" s="3" t="s">
        <v>488</v>
      </c>
      <c r="F283" s="1">
        <v>793</v>
      </c>
      <c r="G283" s="1">
        <v>24</v>
      </c>
      <c r="H283" s="1">
        <v>24</v>
      </c>
      <c r="I283" s="15"/>
      <c r="J283" s="1">
        <v>2</v>
      </c>
      <c r="K283" s="1">
        <v>11</v>
      </c>
      <c r="L283" s="1">
        <v>5000</v>
      </c>
      <c r="M283" s="1">
        <v>5000</v>
      </c>
      <c r="N283" s="1"/>
      <c r="O283" s="1"/>
      <c r="P283" s="1"/>
      <c r="Q283" s="1"/>
      <c r="R283" s="5" t="s">
        <v>400</v>
      </c>
      <c r="S283" s="5" t="s">
        <v>400</v>
      </c>
      <c r="T283" s="5" t="s">
        <v>400</v>
      </c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13" t="str">
        <f t="shared" si="8"/>
        <v>http://www.city.ebina.kanagawa.jp/guide/shoko/nogyo/1003765.html</v>
      </c>
      <c r="AN283" s="3" t="s">
        <v>315</v>
      </c>
      <c r="AO283" s="42" t="s">
        <v>299</v>
      </c>
    </row>
    <row r="284" spans="2:41" ht="18.75" customHeight="1">
      <c r="B284" s="53" t="s">
        <v>42</v>
      </c>
      <c r="C284" s="14" t="s">
        <v>44</v>
      </c>
      <c r="D284" s="3" t="s">
        <v>487</v>
      </c>
      <c r="E284" s="3" t="s">
        <v>489</v>
      </c>
      <c r="F284" s="1">
        <v>715</v>
      </c>
      <c r="G284" s="1">
        <v>18</v>
      </c>
      <c r="H284" s="1">
        <v>18</v>
      </c>
      <c r="I284" s="15"/>
      <c r="J284" s="1">
        <v>2</v>
      </c>
      <c r="K284" s="1">
        <v>11</v>
      </c>
      <c r="L284" s="1">
        <v>5000</v>
      </c>
      <c r="M284" s="1">
        <v>5000</v>
      </c>
      <c r="N284" s="1"/>
      <c r="O284" s="1"/>
      <c r="P284" s="1"/>
      <c r="Q284" s="1"/>
      <c r="R284" s="5" t="s">
        <v>400</v>
      </c>
      <c r="S284" s="5" t="s">
        <v>400</v>
      </c>
      <c r="T284" s="5" t="s">
        <v>400</v>
      </c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13" t="str">
        <f t="shared" si="8"/>
        <v>http://www.city.ebina.kanagawa.jp/guide/shoko/nogyo/1003765.html</v>
      </c>
      <c r="AN284" s="3" t="s">
        <v>315</v>
      </c>
      <c r="AO284" s="42" t="s">
        <v>299</v>
      </c>
    </row>
    <row r="285" spans="2:41" ht="18.75" customHeight="1">
      <c r="B285" s="54" t="s">
        <v>42</v>
      </c>
      <c r="C285" s="14" t="s">
        <v>44</v>
      </c>
      <c r="D285" s="18" t="s">
        <v>318</v>
      </c>
      <c r="E285" s="20" t="s">
        <v>490</v>
      </c>
      <c r="F285" s="21">
        <v>1856</v>
      </c>
      <c r="G285" s="22">
        <v>60</v>
      </c>
      <c r="H285" s="22">
        <v>60</v>
      </c>
      <c r="I285" s="23"/>
      <c r="J285" s="22">
        <v>2</v>
      </c>
      <c r="K285" s="22">
        <v>11</v>
      </c>
      <c r="L285" s="22">
        <v>6000</v>
      </c>
      <c r="M285" s="22">
        <v>6000</v>
      </c>
      <c r="N285" s="22"/>
      <c r="O285" s="22"/>
      <c r="P285" s="22"/>
      <c r="Q285" s="22"/>
      <c r="R285" s="24" t="s">
        <v>399</v>
      </c>
      <c r="S285" s="24" t="s">
        <v>400</v>
      </c>
      <c r="T285" s="24" t="s">
        <v>400</v>
      </c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43" t="str">
        <f t="shared" ref="AM285:AM290" si="9">HYPERLINK("#", "https://www.city.ayase.kanagawa.jp/index.html")</f>
        <v>https://www.city.ayase.kanagawa.jp/index.html</v>
      </c>
      <c r="AN285" s="18" t="s">
        <v>319</v>
      </c>
      <c r="AO285" s="42" t="s">
        <v>320</v>
      </c>
    </row>
    <row r="286" spans="2:41" ht="18.75" customHeight="1">
      <c r="B286" s="54" t="s">
        <v>42</v>
      </c>
      <c r="C286" s="14" t="s">
        <v>44</v>
      </c>
      <c r="D286" s="18" t="s">
        <v>318</v>
      </c>
      <c r="E286" s="20" t="s">
        <v>321</v>
      </c>
      <c r="F286" s="21">
        <v>998</v>
      </c>
      <c r="G286" s="22">
        <v>35</v>
      </c>
      <c r="H286" s="22">
        <v>35</v>
      </c>
      <c r="I286" s="23"/>
      <c r="J286" s="22">
        <v>2</v>
      </c>
      <c r="K286" s="22">
        <v>11</v>
      </c>
      <c r="L286" s="22">
        <v>6000</v>
      </c>
      <c r="M286" s="22">
        <v>6000</v>
      </c>
      <c r="N286" s="22"/>
      <c r="O286" s="22"/>
      <c r="P286" s="22"/>
      <c r="Q286" s="22"/>
      <c r="R286" s="24" t="s">
        <v>399</v>
      </c>
      <c r="S286" s="24" t="s">
        <v>400</v>
      </c>
      <c r="T286" s="24" t="s">
        <v>400</v>
      </c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43" t="str">
        <f t="shared" si="9"/>
        <v>https://www.city.ayase.kanagawa.jp/index.html</v>
      </c>
      <c r="AN286" s="18" t="s">
        <v>319</v>
      </c>
      <c r="AO286" s="42" t="s">
        <v>320</v>
      </c>
    </row>
    <row r="287" spans="2:41" ht="18.75" customHeight="1">
      <c r="B287" s="54" t="s">
        <v>42</v>
      </c>
      <c r="C287" s="14" t="s">
        <v>44</v>
      </c>
      <c r="D287" s="18" t="s">
        <v>318</v>
      </c>
      <c r="E287" s="20" t="s">
        <v>491</v>
      </c>
      <c r="F287" s="21">
        <v>1074</v>
      </c>
      <c r="G287" s="22">
        <v>33</v>
      </c>
      <c r="H287" s="22">
        <v>33</v>
      </c>
      <c r="I287" s="23"/>
      <c r="J287" s="22">
        <v>2</v>
      </c>
      <c r="K287" s="22">
        <v>11</v>
      </c>
      <c r="L287" s="22">
        <v>6000</v>
      </c>
      <c r="M287" s="22">
        <v>6000</v>
      </c>
      <c r="N287" s="22"/>
      <c r="O287" s="22"/>
      <c r="P287" s="22"/>
      <c r="Q287" s="22"/>
      <c r="R287" s="24" t="s">
        <v>399</v>
      </c>
      <c r="S287" s="24" t="s">
        <v>400</v>
      </c>
      <c r="T287" s="24" t="s">
        <v>400</v>
      </c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43" t="str">
        <f t="shared" si="9"/>
        <v>https://www.city.ayase.kanagawa.jp/index.html</v>
      </c>
      <c r="AN287" s="18" t="s">
        <v>319</v>
      </c>
      <c r="AO287" s="42" t="s">
        <v>320</v>
      </c>
    </row>
    <row r="288" spans="2:41" ht="18.75" customHeight="1">
      <c r="B288" s="54" t="s">
        <v>42</v>
      </c>
      <c r="C288" s="14" t="s">
        <v>44</v>
      </c>
      <c r="D288" s="18" t="s">
        <v>318</v>
      </c>
      <c r="E288" s="18" t="s">
        <v>492</v>
      </c>
      <c r="F288" s="22">
        <v>2527</v>
      </c>
      <c r="G288" s="22">
        <v>77</v>
      </c>
      <c r="H288" s="22">
        <v>77</v>
      </c>
      <c r="I288" s="23"/>
      <c r="J288" s="22">
        <v>2</v>
      </c>
      <c r="K288" s="22">
        <v>11</v>
      </c>
      <c r="L288" s="22">
        <v>6000</v>
      </c>
      <c r="M288" s="22">
        <v>6000</v>
      </c>
      <c r="N288" s="22"/>
      <c r="O288" s="22"/>
      <c r="P288" s="22"/>
      <c r="Q288" s="22"/>
      <c r="R288" s="24" t="s">
        <v>399</v>
      </c>
      <c r="S288" s="24" t="s">
        <v>400</v>
      </c>
      <c r="T288" s="24" t="s">
        <v>400</v>
      </c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43" t="str">
        <f t="shared" si="9"/>
        <v>https://www.city.ayase.kanagawa.jp/index.html</v>
      </c>
      <c r="AN288" s="18" t="s">
        <v>319</v>
      </c>
      <c r="AO288" s="42" t="s">
        <v>320</v>
      </c>
    </row>
    <row r="289" spans="2:41" ht="18.75" customHeight="1">
      <c r="B289" s="54" t="s">
        <v>42</v>
      </c>
      <c r="C289" s="14" t="s">
        <v>44</v>
      </c>
      <c r="D289" s="18" t="s">
        <v>318</v>
      </c>
      <c r="E289" s="18" t="s">
        <v>493</v>
      </c>
      <c r="F289" s="22">
        <v>1100</v>
      </c>
      <c r="G289" s="22">
        <v>36</v>
      </c>
      <c r="H289" s="22">
        <v>36</v>
      </c>
      <c r="I289" s="23"/>
      <c r="J289" s="22">
        <v>2</v>
      </c>
      <c r="K289" s="22">
        <v>11</v>
      </c>
      <c r="L289" s="22">
        <v>6000</v>
      </c>
      <c r="M289" s="22">
        <v>6000</v>
      </c>
      <c r="N289" s="22"/>
      <c r="O289" s="22"/>
      <c r="P289" s="22"/>
      <c r="Q289" s="22"/>
      <c r="R289" s="24" t="s">
        <v>399</v>
      </c>
      <c r="S289" s="24" t="s">
        <v>400</v>
      </c>
      <c r="T289" s="24" t="s">
        <v>400</v>
      </c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43" t="str">
        <f t="shared" si="9"/>
        <v>https://www.city.ayase.kanagawa.jp/index.html</v>
      </c>
      <c r="AN289" s="18" t="s">
        <v>319</v>
      </c>
      <c r="AO289" s="42" t="s">
        <v>320</v>
      </c>
    </row>
    <row r="290" spans="2:41" ht="18.75" customHeight="1">
      <c r="B290" s="54" t="s">
        <v>42</v>
      </c>
      <c r="C290" s="14" t="s">
        <v>44</v>
      </c>
      <c r="D290" s="18" t="s">
        <v>318</v>
      </c>
      <c r="E290" s="18" t="s">
        <v>322</v>
      </c>
      <c r="F290" s="22">
        <v>1498</v>
      </c>
      <c r="G290" s="22">
        <v>22</v>
      </c>
      <c r="H290" s="22">
        <v>22</v>
      </c>
      <c r="I290" s="23"/>
      <c r="J290" s="22">
        <v>2</v>
      </c>
      <c r="K290" s="22">
        <v>11</v>
      </c>
      <c r="L290" s="22">
        <v>6000</v>
      </c>
      <c r="M290" s="22">
        <v>6000</v>
      </c>
      <c r="N290" s="22"/>
      <c r="O290" s="22"/>
      <c r="P290" s="22"/>
      <c r="Q290" s="22"/>
      <c r="R290" s="24" t="s">
        <v>399</v>
      </c>
      <c r="S290" s="24" t="s">
        <v>400</v>
      </c>
      <c r="T290" s="24" t="s">
        <v>400</v>
      </c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43" t="str">
        <f t="shared" si="9"/>
        <v>https://www.city.ayase.kanagawa.jp/index.html</v>
      </c>
      <c r="AN290" s="18" t="s">
        <v>319</v>
      </c>
      <c r="AO290" s="42" t="s">
        <v>320</v>
      </c>
    </row>
    <row r="291" spans="2:41" ht="18.75" customHeight="1">
      <c r="B291" s="53" t="s">
        <v>42</v>
      </c>
      <c r="C291" s="14" t="s">
        <v>44</v>
      </c>
      <c r="D291" s="3" t="s">
        <v>323</v>
      </c>
      <c r="E291" s="3" t="s">
        <v>324</v>
      </c>
      <c r="F291" s="1">
        <v>2036.3</v>
      </c>
      <c r="G291" s="1">
        <v>45</v>
      </c>
      <c r="H291" s="1">
        <v>45</v>
      </c>
      <c r="I291" s="15"/>
      <c r="J291" s="1">
        <v>3</v>
      </c>
      <c r="K291" s="1">
        <v>11</v>
      </c>
      <c r="L291" s="1">
        <v>9600</v>
      </c>
      <c r="M291" s="1">
        <v>9600</v>
      </c>
      <c r="N291" s="1"/>
      <c r="O291" s="1"/>
      <c r="P291" s="1"/>
      <c r="Q291" s="1"/>
      <c r="R291" s="5" t="s">
        <v>400</v>
      </c>
      <c r="S291" s="5" t="s">
        <v>400</v>
      </c>
      <c r="T291" s="5" t="s">
        <v>400</v>
      </c>
      <c r="U291" s="5"/>
      <c r="V291" s="5"/>
      <c r="W291" s="5"/>
      <c r="X291" s="5"/>
      <c r="Y291" s="5"/>
      <c r="Z291" s="5"/>
      <c r="AA291" s="5"/>
      <c r="AB291" s="5" t="s">
        <v>399</v>
      </c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3"/>
      <c r="AN291" s="3" t="s">
        <v>325</v>
      </c>
      <c r="AO291" s="42" t="s">
        <v>326</v>
      </c>
    </row>
    <row r="292" spans="2:41" ht="18.75" customHeight="1">
      <c r="B292" s="53" t="s">
        <v>42</v>
      </c>
      <c r="C292" s="14" t="s">
        <v>44</v>
      </c>
      <c r="D292" s="3" t="s">
        <v>323</v>
      </c>
      <c r="E292" s="3" t="s">
        <v>327</v>
      </c>
      <c r="F292" s="1">
        <v>1570</v>
      </c>
      <c r="G292" s="1">
        <v>56</v>
      </c>
      <c r="H292" s="1">
        <v>56</v>
      </c>
      <c r="I292" s="15"/>
      <c r="J292" s="1">
        <v>1</v>
      </c>
      <c r="K292" s="1">
        <v>11</v>
      </c>
      <c r="L292" s="1">
        <v>9600</v>
      </c>
      <c r="M292" s="1">
        <v>9600</v>
      </c>
      <c r="N292" s="1"/>
      <c r="O292" s="1"/>
      <c r="P292" s="1"/>
      <c r="Q292" s="1"/>
      <c r="R292" s="5" t="s">
        <v>400</v>
      </c>
      <c r="S292" s="5" t="s">
        <v>400</v>
      </c>
      <c r="T292" s="5" t="s">
        <v>400</v>
      </c>
      <c r="U292" s="5"/>
      <c r="V292" s="5"/>
      <c r="W292" s="5"/>
      <c r="X292" s="5"/>
      <c r="Y292" s="5"/>
      <c r="Z292" s="5"/>
      <c r="AA292" s="5"/>
      <c r="AB292" s="5" t="s">
        <v>399</v>
      </c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17"/>
      <c r="AN292" s="3" t="s">
        <v>325</v>
      </c>
      <c r="AO292" s="42" t="s">
        <v>326</v>
      </c>
    </row>
    <row r="293" spans="2:41" ht="18.75" customHeight="1">
      <c r="B293" s="53" t="s">
        <v>42</v>
      </c>
      <c r="C293" s="14" t="s">
        <v>44</v>
      </c>
      <c r="D293" s="3" t="s">
        <v>328</v>
      </c>
      <c r="E293" s="3" t="s">
        <v>329</v>
      </c>
      <c r="F293" s="1">
        <v>628</v>
      </c>
      <c r="G293" s="1">
        <v>27</v>
      </c>
      <c r="H293" s="1">
        <v>27</v>
      </c>
      <c r="I293" s="15"/>
      <c r="J293" s="1">
        <v>2</v>
      </c>
      <c r="K293" s="1">
        <v>9</v>
      </c>
      <c r="L293" s="1">
        <v>0</v>
      </c>
      <c r="M293" s="1">
        <v>0</v>
      </c>
      <c r="N293" s="1"/>
      <c r="O293" s="1"/>
      <c r="P293" s="1"/>
      <c r="Q293" s="1"/>
      <c r="R293" s="5" t="s">
        <v>400</v>
      </c>
      <c r="S293" s="5" t="s">
        <v>400</v>
      </c>
      <c r="T293" s="5" t="s">
        <v>400</v>
      </c>
      <c r="U293" s="5"/>
      <c r="V293" s="5"/>
      <c r="W293" s="5"/>
      <c r="X293" s="5"/>
      <c r="Y293" s="5"/>
      <c r="Z293" s="5"/>
      <c r="AA293" s="5"/>
      <c r="AB293" s="5"/>
      <c r="AC293" s="5" t="s">
        <v>399</v>
      </c>
      <c r="AD293" s="5"/>
      <c r="AE293" s="5"/>
      <c r="AF293" s="5"/>
      <c r="AG293" s="5"/>
      <c r="AH293" s="5"/>
      <c r="AI293" s="5"/>
      <c r="AJ293" s="5"/>
      <c r="AK293" s="5"/>
      <c r="AL293" s="5"/>
      <c r="AM293" s="13" t="str">
        <f>HYPERLINK("#", "https://www.town.samukawa.kanagawa.jp/soshiki/kankyokeizai/nouseika/nosei/info/nochikanri_unei/11459.html")</f>
        <v>https://www.town.samukawa.kanagawa.jp/soshiki/kankyokeizai/nouseika/nosei/info/nochikanri_unei/11459.html</v>
      </c>
      <c r="AN293" s="3" t="s">
        <v>330</v>
      </c>
      <c r="AO293" s="42" t="s">
        <v>331</v>
      </c>
    </row>
    <row r="294" spans="2:41" ht="18.75" customHeight="1">
      <c r="B294" s="53" t="s">
        <v>42</v>
      </c>
      <c r="C294" s="14" t="s">
        <v>44</v>
      </c>
      <c r="D294" s="3" t="s">
        <v>332</v>
      </c>
      <c r="E294" s="3" t="s">
        <v>333</v>
      </c>
      <c r="F294" s="1">
        <v>686</v>
      </c>
      <c r="G294" s="1">
        <v>20</v>
      </c>
      <c r="H294" s="1">
        <v>20</v>
      </c>
      <c r="I294" s="15"/>
      <c r="J294" s="1">
        <v>3</v>
      </c>
      <c r="K294" s="1"/>
      <c r="L294" s="1">
        <v>2000</v>
      </c>
      <c r="M294" s="1">
        <v>2000</v>
      </c>
      <c r="N294" s="1"/>
      <c r="O294" s="1"/>
      <c r="P294" s="1"/>
      <c r="Q294" s="1"/>
      <c r="R294" s="5" t="s">
        <v>400</v>
      </c>
      <c r="S294" s="5" t="s">
        <v>400</v>
      </c>
      <c r="T294" s="5" t="s">
        <v>400</v>
      </c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13" t="str">
        <f t="shared" ref="AM294:AM299" si="10">HYPERLINK("#", "http://www.town.oiso.kanagawa.jp/soshiki/sangyokankoubu/sangyo/tanto/nourinsuisan/siminnouen/1453071700382.html")</f>
        <v>http://www.town.oiso.kanagawa.jp/soshiki/sangyokankoubu/sangyo/tanto/nourinsuisan/siminnouen/1453071700382.html</v>
      </c>
      <c r="AN294" s="3" t="s">
        <v>334</v>
      </c>
      <c r="AO294" s="42" t="s">
        <v>335</v>
      </c>
    </row>
    <row r="295" spans="2:41" ht="18.75" customHeight="1">
      <c r="B295" s="53" t="s">
        <v>42</v>
      </c>
      <c r="C295" s="14" t="s">
        <v>44</v>
      </c>
      <c r="D295" s="3" t="s">
        <v>332</v>
      </c>
      <c r="E295" s="3" t="s">
        <v>336</v>
      </c>
      <c r="F295" s="1">
        <v>984</v>
      </c>
      <c r="G295" s="1">
        <v>26</v>
      </c>
      <c r="H295" s="1">
        <v>26</v>
      </c>
      <c r="I295" s="15"/>
      <c r="J295" s="1">
        <v>3</v>
      </c>
      <c r="K295" s="1"/>
      <c r="L295" s="1">
        <v>2000</v>
      </c>
      <c r="M295" s="1">
        <v>2000</v>
      </c>
      <c r="N295" s="1"/>
      <c r="O295" s="1"/>
      <c r="P295" s="1"/>
      <c r="Q295" s="1"/>
      <c r="R295" s="5" t="s">
        <v>400</v>
      </c>
      <c r="S295" s="5" t="s">
        <v>400</v>
      </c>
      <c r="T295" s="5" t="s">
        <v>400</v>
      </c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 t="s">
        <v>494</v>
      </c>
      <c r="AH295" s="5"/>
      <c r="AI295" s="5"/>
      <c r="AJ295" s="5"/>
      <c r="AK295" s="5"/>
      <c r="AL295" s="5"/>
      <c r="AM295" s="13" t="str">
        <f t="shared" si="10"/>
        <v>http://www.town.oiso.kanagawa.jp/soshiki/sangyokankoubu/sangyo/tanto/nourinsuisan/siminnouen/1453071700382.html</v>
      </c>
      <c r="AN295" s="3" t="s">
        <v>334</v>
      </c>
      <c r="AO295" s="42" t="s">
        <v>335</v>
      </c>
    </row>
    <row r="296" spans="2:41" ht="18.75" customHeight="1">
      <c r="B296" s="53" t="s">
        <v>42</v>
      </c>
      <c r="C296" s="14" t="s">
        <v>44</v>
      </c>
      <c r="D296" s="3" t="s">
        <v>332</v>
      </c>
      <c r="E296" s="3" t="s">
        <v>337</v>
      </c>
      <c r="F296" s="1">
        <v>1061</v>
      </c>
      <c r="G296" s="1">
        <v>53</v>
      </c>
      <c r="H296" s="1">
        <v>53</v>
      </c>
      <c r="I296" s="15"/>
      <c r="J296" s="1">
        <v>3</v>
      </c>
      <c r="K296" s="1"/>
      <c r="L296" s="1">
        <v>2000</v>
      </c>
      <c r="M296" s="1">
        <v>2000</v>
      </c>
      <c r="N296" s="1"/>
      <c r="O296" s="1"/>
      <c r="P296" s="1"/>
      <c r="Q296" s="1"/>
      <c r="R296" s="5" t="s">
        <v>400</v>
      </c>
      <c r="S296" s="5" t="s">
        <v>400</v>
      </c>
      <c r="T296" s="5" t="s">
        <v>400</v>
      </c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13" t="str">
        <f t="shared" si="10"/>
        <v>http://www.town.oiso.kanagawa.jp/soshiki/sangyokankoubu/sangyo/tanto/nourinsuisan/siminnouen/1453071700382.html</v>
      </c>
      <c r="AN296" s="3" t="s">
        <v>334</v>
      </c>
      <c r="AO296" s="42" t="s">
        <v>335</v>
      </c>
    </row>
    <row r="297" spans="2:41" ht="18.75" customHeight="1">
      <c r="B297" s="53" t="s">
        <v>42</v>
      </c>
      <c r="C297" s="14" t="s">
        <v>44</v>
      </c>
      <c r="D297" s="3" t="s">
        <v>332</v>
      </c>
      <c r="E297" s="3" t="s">
        <v>338</v>
      </c>
      <c r="F297" s="1">
        <v>2542</v>
      </c>
      <c r="G297" s="1">
        <v>104</v>
      </c>
      <c r="H297" s="1">
        <v>104</v>
      </c>
      <c r="I297" s="15"/>
      <c r="J297" s="1">
        <v>3</v>
      </c>
      <c r="K297" s="1"/>
      <c r="L297" s="1">
        <v>2000</v>
      </c>
      <c r="M297" s="1">
        <v>2000</v>
      </c>
      <c r="N297" s="1"/>
      <c r="O297" s="1"/>
      <c r="P297" s="1"/>
      <c r="Q297" s="1"/>
      <c r="R297" s="5" t="s">
        <v>400</v>
      </c>
      <c r="S297" s="5" t="s">
        <v>400</v>
      </c>
      <c r="T297" s="5" t="s">
        <v>400</v>
      </c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13" t="str">
        <f t="shared" si="10"/>
        <v>http://www.town.oiso.kanagawa.jp/soshiki/sangyokankoubu/sangyo/tanto/nourinsuisan/siminnouen/1453071700382.html</v>
      </c>
      <c r="AN297" s="3" t="s">
        <v>334</v>
      </c>
      <c r="AO297" s="42" t="s">
        <v>335</v>
      </c>
    </row>
    <row r="298" spans="2:41" ht="18.75" customHeight="1">
      <c r="B298" s="53" t="s">
        <v>42</v>
      </c>
      <c r="C298" s="14" t="s">
        <v>44</v>
      </c>
      <c r="D298" s="3" t="s">
        <v>332</v>
      </c>
      <c r="E298" s="3" t="s">
        <v>339</v>
      </c>
      <c r="F298" s="1">
        <v>360</v>
      </c>
      <c r="G298" s="1">
        <v>7</v>
      </c>
      <c r="H298" s="1">
        <v>7</v>
      </c>
      <c r="I298" s="15"/>
      <c r="J298" s="1">
        <v>5</v>
      </c>
      <c r="K298" s="1"/>
      <c r="L298" s="1">
        <v>4000</v>
      </c>
      <c r="M298" s="1">
        <v>4000</v>
      </c>
      <c r="N298" s="1"/>
      <c r="O298" s="1"/>
      <c r="P298" s="1"/>
      <c r="Q298" s="1"/>
      <c r="R298" s="5" t="s">
        <v>400</v>
      </c>
      <c r="S298" s="5" t="s">
        <v>400</v>
      </c>
      <c r="T298" s="5" t="s">
        <v>400</v>
      </c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 t="s">
        <v>494</v>
      </c>
      <c r="AH298" s="5"/>
      <c r="AI298" s="5"/>
      <c r="AJ298" s="5"/>
      <c r="AK298" s="5"/>
      <c r="AL298" s="5"/>
      <c r="AM298" s="13" t="str">
        <f t="shared" si="10"/>
        <v>http://www.town.oiso.kanagawa.jp/soshiki/sangyokankoubu/sangyo/tanto/nourinsuisan/siminnouen/1453071700382.html</v>
      </c>
      <c r="AN298" s="3" t="s">
        <v>334</v>
      </c>
      <c r="AO298" s="42" t="s">
        <v>335</v>
      </c>
    </row>
    <row r="299" spans="2:41" ht="18.75" customHeight="1">
      <c r="B299" s="53" t="s">
        <v>42</v>
      </c>
      <c r="C299" s="14" t="s">
        <v>44</v>
      </c>
      <c r="D299" s="3" t="s">
        <v>332</v>
      </c>
      <c r="E299" s="3" t="s">
        <v>340</v>
      </c>
      <c r="F299" s="1">
        <v>1196</v>
      </c>
      <c r="G299" s="1">
        <v>50</v>
      </c>
      <c r="H299" s="1">
        <v>50</v>
      </c>
      <c r="I299" s="15"/>
      <c r="J299" s="1">
        <v>3</v>
      </c>
      <c r="K299" s="1"/>
      <c r="L299" s="1">
        <v>2000</v>
      </c>
      <c r="M299" s="1">
        <v>2000</v>
      </c>
      <c r="N299" s="1"/>
      <c r="O299" s="1"/>
      <c r="P299" s="1"/>
      <c r="Q299" s="1"/>
      <c r="R299" s="5" t="s">
        <v>400</v>
      </c>
      <c r="S299" s="5" t="s">
        <v>400</v>
      </c>
      <c r="T299" s="5" t="s">
        <v>400</v>
      </c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13" t="str">
        <f t="shared" si="10"/>
        <v>http://www.town.oiso.kanagawa.jp/soshiki/sangyokankoubu/sangyo/tanto/nourinsuisan/siminnouen/1453071700382.html</v>
      </c>
      <c r="AN299" s="3" t="s">
        <v>334</v>
      </c>
      <c r="AO299" s="42" t="s">
        <v>335</v>
      </c>
    </row>
    <row r="300" spans="2:41" ht="18.75" customHeight="1">
      <c r="B300" s="53" t="s">
        <v>42</v>
      </c>
      <c r="C300" s="14" t="s">
        <v>44</v>
      </c>
      <c r="D300" s="3" t="s">
        <v>341</v>
      </c>
      <c r="E300" s="3" t="s">
        <v>342</v>
      </c>
      <c r="F300" s="1">
        <v>2066</v>
      </c>
      <c r="G300" s="1">
        <v>33</v>
      </c>
      <c r="H300" s="1">
        <v>33</v>
      </c>
      <c r="I300" s="15"/>
      <c r="J300" s="1">
        <v>1</v>
      </c>
      <c r="K300" s="1"/>
      <c r="L300" s="1">
        <v>3100</v>
      </c>
      <c r="M300" s="1">
        <v>2000</v>
      </c>
      <c r="N300" s="1"/>
      <c r="O300" s="1"/>
      <c r="P300" s="1"/>
      <c r="Q300" s="1"/>
      <c r="R300" s="5" t="s">
        <v>400</v>
      </c>
      <c r="S300" s="5" t="s">
        <v>400</v>
      </c>
      <c r="T300" s="5" t="s">
        <v>400</v>
      </c>
      <c r="U300" s="5"/>
      <c r="V300" s="5"/>
      <c r="W300" s="5"/>
      <c r="X300" s="5"/>
      <c r="Y300" s="5"/>
      <c r="Z300" s="5"/>
      <c r="AA300" s="5"/>
      <c r="AB300" s="5" t="s">
        <v>399</v>
      </c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13" t="str">
        <f>HYPERLINK("#", "https://www.town.ninomiya.kanagawa.jp/0000001047.html")</f>
        <v>https://www.town.ninomiya.kanagawa.jp/0000001047.html</v>
      </c>
      <c r="AN300" s="3" t="s">
        <v>343</v>
      </c>
      <c r="AO300" s="42" t="s">
        <v>344</v>
      </c>
    </row>
    <row r="301" spans="2:41" ht="18.75" customHeight="1">
      <c r="B301" s="53" t="s">
        <v>42</v>
      </c>
      <c r="C301" s="14" t="s">
        <v>44</v>
      </c>
      <c r="D301" s="3" t="s">
        <v>341</v>
      </c>
      <c r="E301" s="3" t="s">
        <v>345</v>
      </c>
      <c r="F301" s="1">
        <v>1307</v>
      </c>
      <c r="G301" s="1">
        <v>39</v>
      </c>
      <c r="H301" s="1">
        <v>39</v>
      </c>
      <c r="I301" s="15"/>
      <c r="J301" s="1">
        <v>1</v>
      </c>
      <c r="K301" s="1"/>
      <c r="L301" s="1">
        <v>3000</v>
      </c>
      <c r="M301" s="1">
        <v>2000</v>
      </c>
      <c r="N301" s="1"/>
      <c r="O301" s="1"/>
      <c r="P301" s="1"/>
      <c r="Q301" s="1"/>
      <c r="R301" s="5" t="s">
        <v>400</v>
      </c>
      <c r="S301" s="5" t="s">
        <v>400</v>
      </c>
      <c r="T301" s="5" t="s">
        <v>400</v>
      </c>
      <c r="U301" s="5"/>
      <c r="V301" s="5"/>
      <c r="W301" s="5"/>
      <c r="X301" s="5"/>
      <c r="Y301" s="5"/>
      <c r="Z301" s="5"/>
      <c r="AA301" s="5"/>
      <c r="AB301" s="5" t="s">
        <v>399</v>
      </c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13" t="str">
        <f>HYPERLINK("#", "https://www.town.ninomiya.kanagawa.jp/0000001047.html")</f>
        <v>https://www.town.ninomiya.kanagawa.jp/0000001047.html</v>
      </c>
      <c r="AN301" s="3" t="s">
        <v>343</v>
      </c>
      <c r="AO301" s="42" t="s">
        <v>344</v>
      </c>
    </row>
    <row r="302" spans="2:41" ht="18.75" customHeight="1">
      <c r="B302" s="53" t="s">
        <v>42</v>
      </c>
      <c r="C302" s="14" t="s">
        <v>44</v>
      </c>
      <c r="D302" s="3" t="s">
        <v>341</v>
      </c>
      <c r="E302" s="3" t="s">
        <v>346</v>
      </c>
      <c r="F302" s="1">
        <v>727</v>
      </c>
      <c r="G302" s="1">
        <v>22</v>
      </c>
      <c r="H302" s="1">
        <v>22</v>
      </c>
      <c r="I302" s="15"/>
      <c r="J302" s="1">
        <v>1</v>
      </c>
      <c r="K302" s="1"/>
      <c r="L302" s="1">
        <v>3500</v>
      </c>
      <c r="M302" s="1">
        <v>2000</v>
      </c>
      <c r="N302" s="1"/>
      <c r="O302" s="1"/>
      <c r="P302" s="1"/>
      <c r="Q302" s="1"/>
      <c r="R302" s="5" t="s">
        <v>400</v>
      </c>
      <c r="S302" s="5" t="s">
        <v>400</v>
      </c>
      <c r="T302" s="5" t="s">
        <v>400</v>
      </c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13" t="str">
        <f>HYPERLINK("#", "https://www.town.ninomiya.kanagawa.jp/0000001047.html")</f>
        <v>https://www.town.ninomiya.kanagawa.jp/0000001047.html</v>
      </c>
      <c r="AN302" s="3" t="s">
        <v>343</v>
      </c>
      <c r="AO302" s="42" t="s">
        <v>344</v>
      </c>
    </row>
    <row r="303" spans="2:41" ht="18.75" customHeight="1">
      <c r="B303" s="53" t="s">
        <v>42</v>
      </c>
      <c r="C303" s="14" t="s">
        <v>44</v>
      </c>
      <c r="D303" s="3" t="s">
        <v>341</v>
      </c>
      <c r="E303" s="3" t="s">
        <v>347</v>
      </c>
      <c r="F303" s="1">
        <v>386</v>
      </c>
      <c r="G303" s="1">
        <v>12</v>
      </c>
      <c r="H303" s="1">
        <v>12</v>
      </c>
      <c r="I303" s="15"/>
      <c r="J303" s="1">
        <v>1</v>
      </c>
      <c r="K303" s="1"/>
      <c r="L303" s="1">
        <v>3200</v>
      </c>
      <c r="M303" s="1">
        <v>2100</v>
      </c>
      <c r="N303" s="1"/>
      <c r="O303" s="1"/>
      <c r="P303" s="1"/>
      <c r="Q303" s="1"/>
      <c r="R303" s="5" t="s">
        <v>400</v>
      </c>
      <c r="S303" s="5" t="s">
        <v>400</v>
      </c>
      <c r="T303" s="5" t="s">
        <v>400</v>
      </c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13" t="str">
        <f>HYPERLINK("#", "https://www.town.ninomiya.kanagawa.jp/0000001047.html")</f>
        <v>https://www.town.ninomiya.kanagawa.jp/0000001047.html</v>
      </c>
      <c r="AN303" s="3" t="s">
        <v>343</v>
      </c>
      <c r="AO303" s="42" t="s">
        <v>344</v>
      </c>
    </row>
    <row r="304" spans="2:41" ht="18.75" customHeight="1">
      <c r="B304" s="53" t="s">
        <v>43</v>
      </c>
      <c r="C304" s="14" t="s">
        <v>292</v>
      </c>
      <c r="D304" s="3" t="s">
        <v>348</v>
      </c>
      <c r="E304" s="3" t="s">
        <v>351</v>
      </c>
      <c r="F304" s="1">
        <v>2495</v>
      </c>
      <c r="G304" s="1">
        <v>34</v>
      </c>
      <c r="H304" s="1">
        <v>34</v>
      </c>
      <c r="I304" s="15"/>
      <c r="J304" s="1">
        <v>1</v>
      </c>
      <c r="K304" s="1"/>
      <c r="L304" s="1">
        <v>4800</v>
      </c>
      <c r="M304" s="1">
        <v>4800</v>
      </c>
      <c r="N304" s="1"/>
      <c r="O304" s="1"/>
      <c r="P304" s="1"/>
      <c r="Q304" s="1"/>
      <c r="R304" s="5" t="s">
        <v>399</v>
      </c>
      <c r="S304" s="5" t="s">
        <v>399</v>
      </c>
      <c r="T304" s="5" t="s">
        <v>400</v>
      </c>
      <c r="U304" s="5" t="s">
        <v>399</v>
      </c>
      <c r="V304" s="5"/>
      <c r="W304" s="5"/>
      <c r="X304" s="5"/>
      <c r="Y304" s="5"/>
      <c r="Z304" s="5" t="s">
        <v>399</v>
      </c>
      <c r="AA304" s="5" t="s">
        <v>399</v>
      </c>
      <c r="AB304" s="5" t="s">
        <v>399</v>
      </c>
      <c r="AC304" s="5"/>
      <c r="AD304" s="5"/>
      <c r="AE304" s="5"/>
      <c r="AF304" s="5"/>
      <c r="AG304" s="5"/>
      <c r="AH304" s="5" t="s">
        <v>399</v>
      </c>
      <c r="AI304" s="5"/>
      <c r="AJ304" s="5" t="s">
        <v>399</v>
      </c>
      <c r="AK304" s="5" t="s">
        <v>399</v>
      </c>
      <c r="AL304" s="5"/>
      <c r="AM304" s="16" t="str">
        <f>HYPERLINK("#", "https://www.town.nakai.kanagawa.jp/soshiki/sangyoshinkokasangyoshinkohan/nogyo_ringyo_suisangyo/1/570.html")</f>
        <v>https://www.town.nakai.kanagawa.jp/soshiki/sangyoshinkokasangyoshinkohan/nogyo_ringyo_suisangyo/1/570.html</v>
      </c>
      <c r="AN304" s="3" t="s">
        <v>349</v>
      </c>
      <c r="AO304" s="42" t="s">
        <v>352</v>
      </c>
    </row>
    <row r="305" spans="2:41" ht="18.75" customHeight="1">
      <c r="B305" s="53" t="s">
        <v>42</v>
      </c>
      <c r="C305" s="14" t="s">
        <v>44</v>
      </c>
      <c r="D305" s="3" t="s">
        <v>348</v>
      </c>
      <c r="E305" s="3" t="s">
        <v>353</v>
      </c>
      <c r="F305" s="1">
        <v>5350</v>
      </c>
      <c r="G305" s="1">
        <v>64</v>
      </c>
      <c r="H305" s="1">
        <v>64</v>
      </c>
      <c r="I305" s="15"/>
      <c r="J305" s="1">
        <v>1</v>
      </c>
      <c r="K305" s="1"/>
      <c r="L305" s="1">
        <v>4800</v>
      </c>
      <c r="M305" s="1">
        <v>4800</v>
      </c>
      <c r="N305" s="1"/>
      <c r="O305" s="1"/>
      <c r="P305" s="1"/>
      <c r="Q305" s="1"/>
      <c r="R305" s="5" t="s">
        <v>399</v>
      </c>
      <c r="S305" s="5" t="s">
        <v>400</v>
      </c>
      <c r="T305" s="5" t="s">
        <v>400</v>
      </c>
      <c r="U305" s="5" t="s">
        <v>399</v>
      </c>
      <c r="V305" s="5"/>
      <c r="W305" s="5"/>
      <c r="X305" s="5" t="s">
        <v>399</v>
      </c>
      <c r="Y305" s="5"/>
      <c r="Z305" s="5" t="s">
        <v>399</v>
      </c>
      <c r="AA305" s="5" t="s">
        <v>399</v>
      </c>
      <c r="AB305" s="5" t="s">
        <v>399</v>
      </c>
      <c r="AC305" s="5"/>
      <c r="AD305" s="5"/>
      <c r="AE305" s="5"/>
      <c r="AF305" s="5"/>
      <c r="AG305" s="5"/>
      <c r="AH305" s="5" t="s">
        <v>399</v>
      </c>
      <c r="AI305" s="5"/>
      <c r="AJ305" s="5" t="s">
        <v>399</v>
      </c>
      <c r="AK305" s="5"/>
      <c r="AL305" s="5"/>
      <c r="AM305" s="16" t="str">
        <f>HYPERLINK("#", "https://www.town.nakai.kanagawa.jp/soshiki/sangyoshinkokasangyoshinkohan/nogyo_ringyo_suisangyo/1/570.html")</f>
        <v>https://www.town.nakai.kanagawa.jp/soshiki/sangyoshinkokasangyoshinkohan/nogyo_ringyo_suisangyo/1/570.html</v>
      </c>
      <c r="AN305" s="3" t="s">
        <v>349</v>
      </c>
      <c r="AO305" s="42" t="s">
        <v>350</v>
      </c>
    </row>
    <row r="306" spans="2:41" ht="18.75" customHeight="1">
      <c r="B306" s="53" t="s">
        <v>42</v>
      </c>
      <c r="C306" s="14" t="s">
        <v>44</v>
      </c>
      <c r="D306" s="3" t="s">
        <v>354</v>
      </c>
      <c r="E306" s="3" t="s">
        <v>355</v>
      </c>
      <c r="F306" s="1">
        <v>1895</v>
      </c>
      <c r="G306" s="1">
        <v>31</v>
      </c>
      <c r="H306" s="1">
        <v>31</v>
      </c>
      <c r="I306" s="15"/>
      <c r="J306" s="1">
        <v>1</v>
      </c>
      <c r="K306" s="1"/>
      <c r="L306" s="1">
        <v>3000</v>
      </c>
      <c r="M306" s="1">
        <v>3000</v>
      </c>
      <c r="N306" s="1"/>
      <c r="O306" s="1"/>
      <c r="P306" s="1"/>
      <c r="Q306" s="1"/>
      <c r="R306" s="5" t="s">
        <v>400</v>
      </c>
      <c r="S306" s="5" t="s">
        <v>400</v>
      </c>
      <c r="T306" s="5" t="s">
        <v>400</v>
      </c>
      <c r="U306" s="5"/>
      <c r="V306" s="5"/>
      <c r="W306" s="5"/>
      <c r="X306" s="5"/>
      <c r="Y306" s="5"/>
      <c r="Z306" s="5"/>
      <c r="AA306" s="24"/>
      <c r="AB306" s="5" t="s">
        <v>399</v>
      </c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3"/>
      <c r="AN306" s="3" t="s">
        <v>356</v>
      </c>
      <c r="AO306" s="42" t="s">
        <v>357</v>
      </c>
    </row>
    <row r="307" spans="2:41" ht="18.75" customHeight="1">
      <c r="B307" s="53" t="s">
        <v>42</v>
      </c>
      <c r="C307" s="14" t="s">
        <v>44</v>
      </c>
      <c r="D307" s="3" t="s">
        <v>354</v>
      </c>
      <c r="E307" s="3" t="s">
        <v>358</v>
      </c>
      <c r="F307" s="1">
        <v>2076</v>
      </c>
      <c r="G307" s="1">
        <v>26</v>
      </c>
      <c r="H307" s="1">
        <v>26</v>
      </c>
      <c r="I307" s="15"/>
      <c r="J307" s="1">
        <v>1</v>
      </c>
      <c r="K307" s="1"/>
      <c r="L307" s="1">
        <v>3000</v>
      </c>
      <c r="M307" s="1">
        <v>3000</v>
      </c>
      <c r="N307" s="1"/>
      <c r="O307" s="1"/>
      <c r="P307" s="1"/>
      <c r="Q307" s="1"/>
      <c r="R307" s="5" t="s">
        <v>400</v>
      </c>
      <c r="S307" s="5" t="s">
        <v>400</v>
      </c>
      <c r="T307" s="5" t="s">
        <v>400</v>
      </c>
      <c r="U307" s="5"/>
      <c r="V307" s="5"/>
      <c r="W307" s="5"/>
      <c r="X307" s="5"/>
      <c r="Y307" s="5"/>
      <c r="Z307" s="5"/>
      <c r="AA307" s="24"/>
      <c r="AB307" s="5" t="s">
        <v>399</v>
      </c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3"/>
      <c r="AN307" s="3" t="s">
        <v>356</v>
      </c>
      <c r="AO307" s="42" t="s">
        <v>357</v>
      </c>
    </row>
    <row r="308" spans="2:41" ht="18.75" customHeight="1">
      <c r="B308" s="53" t="s">
        <v>42</v>
      </c>
      <c r="C308" s="14" t="s">
        <v>44</v>
      </c>
      <c r="D308" s="3" t="s">
        <v>359</v>
      </c>
      <c r="E308" s="3" t="s">
        <v>394</v>
      </c>
      <c r="F308" s="1">
        <v>12301</v>
      </c>
      <c r="G308" s="1">
        <v>550</v>
      </c>
      <c r="H308" s="1">
        <v>550</v>
      </c>
      <c r="I308" s="15"/>
      <c r="J308" s="1">
        <v>1</v>
      </c>
      <c r="K308" s="1"/>
      <c r="L308" s="1">
        <v>48000</v>
      </c>
      <c r="M308" s="1">
        <v>48000</v>
      </c>
      <c r="N308" s="1"/>
      <c r="O308" s="1"/>
      <c r="P308" s="1"/>
      <c r="Q308" s="1"/>
      <c r="R308" s="5" t="s">
        <v>399</v>
      </c>
      <c r="S308" s="5" t="s">
        <v>399</v>
      </c>
      <c r="T308" s="5" t="s">
        <v>399</v>
      </c>
      <c r="U308" s="5" t="s">
        <v>399</v>
      </c>
      <c r="V308" s="5"/>
      <c r="W308" s="5" t="s">
        <v>399</v>
      </c>
      <c r="X308" s="5" t="s">
        <v>399</v>
      </c>
      <c r="Y308" s="5"/>
      <c r="Z308" s="5" t="s">
        <v>399</v>
      </c>
      <c r="AA308" s="5" t="s">
        <v>399</v>
      </c>
      <c r="AB308" s="5" t="s">
        <v>399</v>
      </c>
      <c r="AC308" s="5"/>
      <c r="AD308" s="5" t="s">
        <v>399</v>
      </c>
      <c r="AE308" s="5"/>
      <c r="AF308" s="5"/>
      <c r="AG308" s="5"/>
      <c r="AH308" s="5" t="s">
        <v>399</v>
      </c>
      <c r="AI308" s="5"/>
      <c r="AJ308" s="5"/>
      <c r="AK308" s="5"/>
      <c r="AL308" s="5"/>
      <c r="AM308" s="13" t="str">
        <f>HYPERLINK("#", "https://umikaze.farm")</f>
        <v>https://umikaze.farm</v>
      </c>
      <c r="AN308" s="3" t="s">
        <v>360</v>
      </c>
      <c r="AO308" s="42" t="s">
        <v>361</v>
      </c>
    </row>
    <row r="309" spans="2:41" ht="18.75" customHeight="1">
      <c r="B309" s="53" t="s">
        <v>42</v>
      </c>
      <c r="C309" s="14" t="s">
        <v>44</v>
      </c>
      <c r="D309" s="3" t="s">
        <v>362</v>
      </c>
      <c r="E309" s="3" t="s">
        <v>363</v>
      </c>
      <c r="F309" s="1">
        <v>1031</v>
      </c>
      <c r="G309" s="1">
        <v>20</v>
      </c>
      <c r="H309" s="1">
        <v>20</v>
      </c>
      <c r="I309" s="15"/>
      <c r="J309" s="1">
        <v>2</v>
      </c>
      <c r="K309" s="1"/>
      <c r="L309" s="1">
        <v>2000</v>
      </c>
      <c r="M309" s="1">
        <v>2000</v>
      </c>
      <c r="N309" s="1"/>
      <c r="O309" s="1"/>
      <c r="P309" s="1"/>
      <c r="Q309" s="1"/>
      <c r="R309" s="5" t="s">
        <v>400</v>
      </c>
      <c r="S309" s="5" t="s">
        <v>400</v>
      </c>
      <c r="T309" s="5" t="s">
        <v>399</v>
      </c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3"/>
      <c r="AN309" s="3" t="s">
        <v>364</v>
      </c>
      <c r="AO309" s="42" t="s">
        <v>365</v>
      </c>
    </row>
    <row r="310" spans="2:41" ht="18.75" customHeight="1">
      <c r="B310" s="53" t="s">
        <v>42</v>
      </c>
      <c r="C310" s="14" t="s">
        <v>44</v>
      </c>
      <c r="D310" s="3" t="s">
        <v>362</v>
      </c>
      <c r="E310" s="3" t="s">
        <v>363</v>
      </c>
      <c r="F310" s="1">
        <v>1113</v>
      </c>
      <c r="G310" s="1">
        <v>20</v>
      </c>
      <c r="H310" s="1">
        <v>20</v>
      </c>
      <c r="I310" s="15"/>
      <c r="J310" s="1">
        <v>2</v>
      </c>
      <c r="K310" s="1"/>
      <c r="L310" s="1">
        <v>2000</v>
      </c>
      <c r="M310" s="1">
        <v>2000</v>
      </c>
      <c r="N310" s="1"/>
      <c r="O310" s="1"/>
      <c r="P310" s="1"/>
      <c r="Q310" s="1"/>
      <c r="R310" s="5" t="s">
        <v>400</v>
      </c>
      <c r="S310" s="5" t="s">
        <v>400</v>
      </c>
      <c r="T310" s="5" t="s">
        <v>400</v>
      </c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3"/>
      <c r="AN310" s="3" t="s">
        <v>364</v>
      </c>
      <c r="AO310" s="42" t="s">
        <v>365</v>
      </c>
    </row>
    <row r="311" spans="2:41" ht="18.75" customHeight="1">
      <c r="B311" s="53" t="s">
        <v>42</v>
      </c>
      <c r="C311" s="14" t="s">
        <v>44</v>
      </c>
      <c r="D311" s="3" t="s">
        <v>362</v>
      </c>
      <c r="E311" s="3" t="s">
        <v>363</v>
      </c>
      <c r="F311" s="1">
        <v>2142</v>
      </c>
      <c r="G311" s="1">
        <v>26</v>
      </c>
      <c r="H311" s="1">
        <v>26</v>
      </c>
      <c r="I311" s="15"/>
      <c r="J311" s="1">
        <v>2</v>
      </c>
      <c r="K311" s="1"/>
      <c r="L311" s="1">
        <v>4000</v>
      </c>
      <c r="M311" s="1">
        <v>4000</v>
      </c>
      <c r="N311" s="1"/>
      <c r="O311" s="1"/>
      <c r="P311" s="1"/>
      <c r="Q311" s="1"/>
      <c r="R311" s="5" t="s">
        <v>400</v>
      </c>
      <c r="S311" s="5" t="s">
        <v>400</v>
      </c>
      <c r="T311" s="5" t="s">
        <v>400</v>
      </c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3"/>
      <c r="AN311" s="3" t="s">
        <v>364</v>
      </c>
      <c r="AO311" s="42" t="s">
        <v>365</v>
      </c>
    </row>
    <row r="312" spans="2:41" ht="18.75" customHeight="1">
      <c r="B312" s="53" t="s">
        <v>42</v>
      </c>
      <c r="C312" s="14" t="s">
        <v>44</v>
      </c>
      <c r="D312" s="3" t="s">
        <v>366</v>
      </c>
      <c r="E312" s="3" t="s">
        <v>367</v>
      </c>
      <c r="F312" s="1">
        <v>686</v>
      </c>
      <c r="G312" s="1">
        <v>10</v>
      </c>
      <c r="H312" s="1">
        <v>10</v>
      </c>
      <c r="I312" s="15"/>
      <c r="J312" s="1">
        <v>2</v>
      </c>
      <c r="K312" s="1"/>
      <c r="L312" s="1">
        <v>6300</v>
      </c>
      <c r="M312" s="1">
        <v>6300</v>
      </c>
      <c r="N312" s="1"/>
      <c r="O312" s="1"/>
      <c r="P312" s="1"/>
      <c r="Q312" s="1"/>
      <c r="R312" s="5" t="s">
        <v>400</v>
      </c>
      <c r="S312" s="5" t="s">
        <v>399</v>
      </c>
      <c r="T312" s="5" t="s">
        <v>399</v>
      </c>
      <c r="U312" s="5"/>
      <c r="V312" s="5"/>
      <c r="W312" s="5" t="s">
        <v>399</v>
      </c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45" t="str">
        <f>HYPERLINK("#", "http://www.town.manazuru.kanagawa.jp/soshiki/sangyoukankou/sangyo/1083.html")</f>
        <v>http://www.town.manazuru.kanagawa.jp/soshiki/sangyoukankou/sangyo/1083.html</v>
      </c>
      <c r="AN312" s="3" t="s">
        <v>368</v>
      </c>
      <c r="AO312" s="42" t="s">
        <v>369</v>
      </c>
    </row>
    <row r="313" spans="2:41" ht="18.75" customHeight="1">
      <c r="B313" s="53" t="s">
        <v>42</v>
      </c>
      <c r="C313" s="14" t="s">
        <v>44</v>
      </c>
      <c r="D313" s="3" t="s">
        <v>370</v>
      </c>
      <c r="E313" s="3" t="s">
        <v>371</v>
      </c>
      <c r="F313" s="1">
        <v>1990</v>
      </c>
      <c r="G313" s="1">
        <v>28</v>
      </c>
      <c r="H313" s="1">
        <v>28</v>
      </c>
      <c r="I313" s="15"/>
      <c r="J313" s="1">
        <v>2</v>
      </c>
      <c r="K313" s="1"/>
      <c r="L313" s="1">
        <v>9000</v>
      </c>
      <c r="M313" s="1">
        <v>9000</v>
      </c>
      <c r="N313" s="1"/>
      <c r="O313" s="1"/>
      <c r="P313" s="1"/>
      <c r="Q313" s="1"/>
      <c r="R313" s="5" t="s">
        <v>400</v>
      </c>
      <c r="S313" s="5" t="s">
        <v>400</v>
      </c>
      <c r="T313" s="5" t="s">
        <v>399</v>
      </c>
      <c r="U313" s="5"/>
      <c r="V313" s="5"/>
      <c r="W313" s="5"/>
      <c r="X313" s="5"/>
      <c r="Y313" s="5"/>
      <c r="Z313" s="5"/>
      <c r="AA313" s="5"/>
      <c r="AB313" s="5" t="s">
        <v>399</v>
      </c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13" t="str">
        <f t="shared" ref="AM313:AM318" si="11">HYPERLINK("#", "https://www.town.yugawara.kanagawa.jp/chousei/nourinnsuisann/p01733.html")</f>
        <v>https://www.town.yugawara.kanagawa.jp/chousei/nourinnsuisann/p01733.html</v>
      </c>
      <c r="AN313" s="3" t="s">
        <v>372</v>
      </c>
      <c r="AO313" s="42" t="s">
        <v>373</v>
      </c>
    </row>
    <row r="314" spans="2:41" ht="18.75" customHeight="1">
      <c r="B314" s="53" t="s">
        <v>42</v>
      </c>
      <c r="C314" s="14" t="s">
        <v>44</v>
      </c>
      <c r="D314" s="3" t="s">
        <v>370</v>
      </c>
      <c r="E314" s="3" t="s">
        <v>374</v>
      </c>
      <c r="F314" s="1">
        <v>1589</v>
      </c>
      <c r="G314" s="1">
        <v>19</v>
      </c>
      <c r="H314" s="1">
        <v>19</v>
      </c>
      <c r="I314" s="15"/>
      <c r="J314" s="1">
        <v>2</v>
      </c>
      <c r="K314" s="1"/>
      <c r="L314" s="1">
        <v>9000</v>
      </c>
      <c r="M314" s="1">
        <v>9000</v>
      </c>
      <c r="N314" s="1"/>
      <c r="O314" s="1"/>
      <c r="P314" s="1"/>
      <c r="Q314" s="1"/>
      <c r="R314" s="5" t="s">
        <v>400</v>
      </c>
      <c r="S314" s="5" t="s">
        <v>400</v>
      </c>
      <c r="T314" s="5" t="s">
        <v>399</v>
      </c>
      <c r="U314" s="5"/>
      <c r="V314" s="5"/>
      <c r="W314" s="5"/>
      <c r="X314" s="5"/>
      <c r="Y314" s="5"/>
      <c r="Z314" s="5"/>
      <c r="AA314" s="5"/>
      <c r="AB314" s="5" t="s">
        <v>399</v>
      </c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13" t="str">
        <f t="shared" si="11"/>
        <v>https://www.town.yugawara.kanagawa.jp/chousei/nourinnsuisann/p01733.html</v>
      </c>
      <c r="AN314" s="3" t="s">
        <v>372</v>
      </c>
      <c r="AO314" s="42" t="s">
        <v>373</v>
      </c>
    </row>
    <row r="315" spans="2:41" ht="18.75" customHeight="1">
      <c r="B315" s="53" t="s">
        <v>42</v>
      </c>
      <c r="C315" s="14" t="s">
        <v>44</v>
      </c>
      <c r="D315" s="3" t="s">
        <v>370</v>
      </c>
      <c r="E315" s="3" t="s">
        <v>375</v>
      </c>
      <c r="F315" s="1">
        <v>3300</v>
      </c>
      <c r="G315" s="1">
        <v>31</v>
      </c>
      <c r="H315" s="1">
        <v>31</v>
      </c>
      <c r="I315" s="15"/>
      <c r="J315" s="1">
        <v>2</v>
      </c>
      <c r="K315" s="1"/>
      <c r="L315" s="1">
        <v>9000</v>
      </c>
      <c r="M315" s="1">
        <v>9000</v>
      </c>
      <c r="N315" s="1"/>
      <c r="O315" s="1"/>
      <c r="P315" s="1"/>
      <c r="Q315" s="1"/>
      <c r="R315" s="5" t="s">
        <v>400</v>
      </c>
      <c r="S315" s="5" t="s">
        <v>400</v>
      </c>
      <c r="T315" s="5" t="s">
        <v>399</v>
      </c>
      <c r="U315" s="5"/>
      <c r="V315" s="5"/>
      <c r="W315" s="5"/>
      <c r="X315" s="5"/>
      <c r="Y315" s="5"/>
      <c r="Z315" s="5"/>
      <c r="AA315" s="5"/>
      <c r="AB315" s="5" t="s">
        <v>399</v>
      </c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13" t="str">
        <f t="shared" si="11"/>
        <v>https://www.town.yugawara.kanagawa.jp/chousei/nourinnsuisann/p01733.html</v>
      </c>
      <c r="AN315" s="3" t="s">
        <v>372</v>
      </c>
      <c r="AO315" s="42" t="s">
        <v>373</v>
      </c>
    </row>
    <row r="316" spans="2:41" ht="18.75" customHeight="1">
      <c r="B316" s="53" t="s">
        <v>42</v>
      </c>
      <c r="C316" s="14" t="s">
        <v>44</v>
      </c>
      <c r="D316" s="3" t="s">
        <v>370</v>
      </c>
      <c r="E316" s="3" t="s">
        <v>376</v>
      </c>
      <c r="F316" s="1">
        <v>2515</v>
      </c>
      <c r="G316" s="1">
        <v>34</v>
      </c>
      <c r="H316" s="1">
        <v>34</v>
      </c>
      <c r="I316" s="15"/>
      <c r="J316" s="1">
        <v>2</v>
      </c>
      <c r="K316" s="1"/>
      <c r="L316" s="1">
        <v>9000</v>
      </c>
      <c r="M316" s="1">
        <v>9000</v>
      </c>
      <c r="N316" s="1"/>
      <c r="O316" s="1"/>
      <c r="P316" s="1"/>
      <c r="Q316" s="1"/>
      <c r="R316" s="5" t="s">
        <v>400</v>
      </c>
      <c r="S316" s="5" t="s">
        <v>400</v>
      </c>
      <c r="T316" s="5" t="s">
        <v>399</v>
      </c>
      <c r="U316" s="5"/>
      <c r="V316" s="5"/>
      <c r="W316" s="5"/>
      <c r="X316" s="5"/>
      <c r="Y316" s="5"/>
      <c r="Z316" s="5"/>
      <c r="AA316" s="5"/>
      <c r="AB316" s="5" t="s">
        <v>399</v>
      </c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13" t="str">
        <f t="shared" si="11"/>
        <v>https://www.town.yugawara.kanagawa.jp/chousei/nourinnsuisann/p01733.html</v>
      </c>
      <c r="AN316" s="3" t="s">
        <v>372</v>
      </c>
      <c r="AO316" s="42" t="s">
        <v>373</v>
      </c>
    </row>
    <row r="317" spans="2:41" ht="18.75" customHeight="1">
      <c r="B317" s="53" t="s">
        <v>42</v>
      </c>
      <c r="C317" s="14" t="s">
        <v>44</v>
      </c>
      <c r="D317" s="3" t="s">
        <v>370</v>
      </c>
      <c r="E317" s="3" t="s">
        <v>377</v>
      </c>
      <c r="F317" s="1">
        <v>2736</v>
      </c>
      <c r="G317" s="1">
        <v>30</v>
      </c>
      <c r="H317" s="1">
        <v>30</v>
      </c>
      <c r="I317" s="15"/>
      <c r="J317" s="1">
        <v>2</v>
      </c>
      <c r="K317" s="1"/>
      <c r="L317" s="1">
        <v>9000</v>
      </c>
      <c r="M317" s="1">
        <v>9000</v>
      </c>
      <c r="N317" s="1"/>
      <c r="O317" s="1"/>
      <c r="P317" s="1"/>
      <c r="Q317" s="1"/>
      <c r="R317" s="5" t="s">
        <v>400</v>
      </c>
      <c r="S317" s="5" t="s">
        <v>400</v>
      </c>
      <c r="T317" s="5" t="s">
        <v>399</v>
      </c>
      <c r="U317" s="5"/>
      <c r="V317" s="5"/>
      <c r="W317" s="5"/>
      <c r="X317" s="5"/>
      <c r="Y317" s="5"/>
      <c r="Z317" s="5"/>
      <c r="AA317" s="5"/>
      <c r="AB317" s="5" t="s">
        <v>399</v>
      </c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13" t="str">
        <f t="shared" si="11"/>
        <v>https://www.town.yugawara.kanagawa.jp/chousei/nourinnsuisann/p01733.html</v>
      </c>
      <c r="AN317" s="3" t="s">
        <v>372</v>
      </c>
      <c r="AO317" s="42" t="s">
        <v>373</v>
      </c>
    </row>
    <row r="318" spans="2:41" ht="18.75" customHeight="1">
      <c r="B318" s="53" t="s">
        <v>42</v>
      </c>
      <c r="C318" s="14" t="s">
        <v>44</v>
      </c>
      <c r="D318" s="3" t="s">
        <v>370</v>
      </c>
      <c r="E318" s="3" t="s">
        <v>378</v>
      </c>
      <c r="F318" s="1">
        <v>1000</v>
      </c>
      <c r="G318" s="1">
        <v>18</v>
      </c>
      <c r="H318" s="1">
        <v>18</v>
      </c>
      <c r="I318" s="15"/>
      <c r="J318" s="1">
        <v>2</v>
      </c>
      <c r="K318" s="1"/>
      <c r="L318" s="1">
        <v>9000</v>
      </c>
      <c r="M318" s="1">
        <v>9000</v>
      </c>
      <c r="N318" s="1"/>
      <c r="O318" s="1"/>
      <c r="P318" s="1"/>
      <c r="Q318" s="1"/>
      <c r="R318" s="5" t="s">
        <v>400</v>
      </c>
      <c r="S318" s="5" t="s">
        <v>400</v>
      </c>
      <c r="T318" s="5" t="s">
        <v>399</v>
      </c>
      <c r="U318" s="5"/>
      <c r="V318" s="5"/>
      <c r="W318" s="5"/>
      <c r="X318" s="5"/>
      <c r="Y318" s="5"/>
      <c r="Z318" s="5"/>
      <c r="AA318" s="5"/>
      <c r="AB318" s="5" t="s">
        <v>399</v>
      </c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13" t="str">
        <f t="shared" si="11"/>
        <v>https://www.town.yugawara.kanagawa.jp/chousei/nourinnsuisann/p01733.html</v>
      </c>
      <c r="AN318" s="3" t="s">
        <v>372</v>
      </c>
      <c r="AO318" s="42" t="s">
        <v>373</v>
      </c>
    </row>
    <row r="319" spans="2:41" ht="18.75" customHeight="1">
      <c r="B319" s="53" t="s">
        <v>42</v>
      </c>
      <c r="C319" s="14" t="s">
        <v>44</v>
      </c>
      <c r="D319" s="3" t="s">
        <v>495</v>
      </c>
      <c r="E319" s="3" t="s">
        <v>496</v>
      </c>
      <c r="F319" s="25">
        <v>8854</v>
      </c>
      <c r="G319" s="25">
        <v>100</v>
      </c>
      <c r="H319" s="25">
        <v>100</v>
      </c>
      <c r="I319" s="15"/>
      <c r="J319" s="1">
        <v>2</v>
      </c>
      <c r="K319" s="1">
        <v>11</v>
      </c>
      <c r="L319" s="1">
        <v>1500</v>
      </c>
      <c r="M319" s="1">
        <v>1500</v>
      </c>
      <c r="N319" s="1"/>
      <c r="O319" s="1"/>
      <c r="P319" s="1"/>
      <c r="Q319" s="1"/>
      <c r="R319" s="5" t="s">
        <v>400</v>
      </c>
      <c r="S319" s="5" t="s">
        <v>399</v>
      </c>
      <c r="T319" s="5" t="s">
        <v>400</v>
      </c>
      <c r="U319" s="5"/>
      <c r="V319" s="5"/>
      <c r="W319" s="5"/>
      <c r="X319" s="5"/>
      <c r="Y319" s="5"/>
      <c r="Z319" s="5"/>
      <c r="AA319" s="5" t="s">
        <v>399</v>
      </c>
      <c r="AB319" s="5" t="s">
        <v>399</v>
      </c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3"/>
      <c r="AN319" s="3" t="s">
        <v>497</v>
      </c>
      <c r="AO319" s="42" t="s">
        <v>381</v>
      </c>
    </row>
    <row r="320" spans="2:41" ht="18.75" customHeight="1" thickBot="1">
      <c r="B320" s="55" t="s">
        <v>42</v>
      </c>
      <c r="C320" s="46" t="s">
        <v>44</v>
      </c>
      <c r="D320" s="47" t="s">
        <v>379</v>
      </c>
      <c r="E320" s="47" t="s">
        <v>498</v>
      </c>
      <c r="F320" s="48">
        <v>6750</v>
      </c>
      <c r="G320" s="48">
        <v>22</v>
      </c>
      <c r="H320" s="48">
        <v>22</v>
      </c>
      <c r="I320" s="49"/>
      <c r="J320" s="48">
        <v>1</v>
      </c>
      <c r="K320" s="48"/>
      <c r="L320" s="48">
        <v>15000</v>
      </c>
      <c r="M320" s="50">
        <v>7500</v>
      </c>
      <c r="N320" s="48"/>
      <c r="O320" s="48"/>
      <c r="P320" s="48"/>
      <c r="Q320" s="48"/>
      <c r="R320" s="51" t="s">
        <v>399</v>
      </c>
      <c r="S320" s="51" t="s">
        <v>400</v>
      </c>
      <c r="T320" s="51" t="s">
        <v>400</v>
      </c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47"/>
      <c r="AN320" s="47" t="s">
        <v>380</v>
      </c>
      <c r="AO320" s="52" t="s">
        <v>381</v>
      </c>
    </row>
  </sheetData>
  <mergeCells count="46">
    <mergeCell ref="E4:E7"/>
    <mergeCell ref="F4:F7"/>
    <mergeCell ref="G4:G7"/>
    <mergeCell ref="B4:B7"/>
    <mergeCell ref="C4:C7"/>
    <mergeCell ref="D4:D7"/>
    <mergeCell ref="J4:K5"/>
    <mergeCell ref="L4:Q4"/>
    <mergeCell ref="H5:H7"/>
    <mergeCell ref="I5:I7"/>
    <mergeCell ref="N6:O6"/>
    <mergeCell ref="P6:Q6"/>
    <mergeCell ref="J6:J7"/>
    <mergeCell ref="K6:K7"/>
    <mergeCell ref="AH6:AH7"/>
    <mergeCell ref="AN4:AO5"/>
    <mergeCell ref="R4:R7"/>
    <mergeCell ref="L5:M6"/>
    <mergeCell ref="N5:Q5"/>
    <mergeCell ref="U5:V5"/>
    <mergeCell ref="S4:S7"/>
    <mergeCell ref="T4:T7"/>
    <mergeCell ref="AM4:AM7"/>
    <mergeCell ref="U4:AG4"/>
    <mergeCell ref="AH4:AL5"/>
    <mergeCell ref="W5:Y5"/>
    <mergeCell ref="Z5:AG5"/>
    <mergeCell ref="V6:V7"/>
    <mergeCell ref="W6:W7"/>
    <mergeCell ref="U6:U7"/>
    <mergeCell ref="AC6:AC7"/>
    <mergeCell ref="AD6:AD7"/>
    <mergeCell ref="AE6:AE7"/>
    <mergeCell ref="AF6:AF7"/>
    <mergeCell ref="AG6:AG7"/>
    <mergeCell ref="X6:X7"/>
    <mergeCell ref="Y6:Y7"/>
    <mergeCell ref="Z6:Z7"/>
    <mergeCell ref="AA6:AA7"/>
    <mergeCell ref="AB6:AB7"/>
    <mergeCell ref="AO6:AO7"/>
    <mergeCell ref="AJ6:AJ7"/>
    <mergeCell ref="AK6:AK7"/>
    <mergeCell ref="AL6:AL7"/>
    <mergeCell ref="AI6:AI7"/>
    <mergeCell ref="AN6:AN7"/>
  </mergeCells>
  <phoneticPr fontId="3"/>
  <hyperlinks>
    <hyperlink ref="AM308"/>
    <hyperlink ref="AM157"/>
    <hyperlink ref="AM158"/>
    <hyperlink ref="AM159"/>
    <hyperlink ref="AM160"/>
    <hyperlink ref="AM161"/>
    <hyperlink ref="AM162"/>
    <hyperlink ref="AM163"/>
    <hyperlink ref="AM164"/>
    <hyperlink ref="AM165"/>
    <hyperlink ref="AM166"/>
    <hyperlink ref="AM167"/>
    <hyperlink ref="AM168"/>
    <hyperlink ref="AM169"/>
    <hyperlink ref="AM170"/>
    <hyperlink ref="AM171"/>
    <hyperlink ref="AM172"/>
    <hyperlink ref="AM173"/>
    <hyperlink ref="AM174"/>
    <hyperlink ref="AM175"/>
    <hyperlink ref="AM176"/>
    <hyperlink ref="AM293"/>
    <hyperlink ref="AM294"/>
    <hyperlink ref="AM295"/>
    <hyperlink ref="AM296"/>
    <hyperlink ref="AM297"/>
    <hyperlink ref="AM298"/>
    <hyperlink ref="AM299"/>
    <hyperlink ref="AM142"/>
    <hyperlink ref="AM143"/>
    <hyperlink ref="AM144"/>
    <hyperlink ref="AM145"/>
    <hyperlink ref="AM182"/>
    <hyperlink ref="AM183"/>
    <hyperlink ref="AM184"/>
    <hyperlink ref="AM185"/>
    <hyperlink ref="AM186"/>
    <hyperlink ref="AM24"/>
    <hyperlink ref="AM14"/>
    <hyperlink ref="AM15"/>
    <hyperlink ref="AM18"/>
    <hyperlink ref="AM36"/>
    <hyperlink ref="AM37"/>
    <hyperlink ref="AM56"/>
    <hyperlink ref="AM261"/>
    <hyperlink ref="AM262"/>
    <hyperlink ref="AM179"/>
    <hyperlink ref="AM180"/>
    <hyperlink ref="AM187"/>
    <hyperlink ref="AM188"/>
    <hyperlink ref="AM189"/>
    <hyperlink ref="AM190"/>
    <hyperlink ref="AM191"/>
    <hyperlink ref="AM192"/>
    <hyperlink ref="AM193"/>
    <hyperlink ref="AM194"/>
    <hyperlink ref="AM195"/>
    <hyperlink ref="AM196"/>
    <hyperlink ref="AM197"/>
    <hyperlink ref="AM198"/>
    <hyperlink ref="AM199"/>
    <hyperlink ref="AM200"/>
    <hyperlink ref="AM201"/>
    <hyperlink ref="AM202"/>
    <hyperlink ref="AM203"/>
    <hyperlink ref="AM204"/>
    <hyperlink ref="AM205"/>
    <hyperlink ref="AM206"/>
    <hyperlink ref="AM207"/>
    <hyperlink ref="AM208"/>
    <hyperlink ref="AM209"/>
    <hyperlink ref="AM210"/>
    <hyperlink ref="AM211"/>
    <hyperlink ref="AM212"/>
    <hyperlink ref="AM213"/>
    <hyperlink ref="AM214"/>
    <hyperlink ref="AM215"/>
    <hyperlink ref="AM216"/>
    <hyperlink ref="AM217"/>
    <hyperlink ref="AM218"/>
    <hyperlink ref="AM219"/>
    <hyperlink ref="AM220"/>
    <hyperlink ref="AM221"/>
    <hyperlink ref="AM222"/>
    <hyperlink ref="AM223"/>
    <hyperlink ref="AM224"/>
    <hyperlink ref="AM225"/>
    <hyperlink ref="AM226"/>
    <hyperlink ref="AM227"/>
    <hyperlink ref="AM228"/>
    <hyperlink ref="AM229"/>
    <hyperlink ref="AM230"/>
    <hyperlink ref="AM231"/>
    <hyperlink ref="AM300"/>
    <hyperlink ref="AM120"/>
    <hyperlink ref="AM121:AM125" display="http://www.city.hiratsuka.kanagawa.jp/nosui/page-c_00602.html"/>
    <hyperlink ref="AM126"/>
    <hyperlink ref="AM127:AM131" display="http://www.city.hiratsuka.kanagawa.jp/nosui/page-c_00602.html"/>
    <hyperlink ref="AM132"/>
    <hyperlink ref="AM133:AM141" display="http://www.city.hiratsuka.kanagawa.jp/nosui/page-c_00602.html"/>
    <hyperlink ref="AM121"/>
    <hyperlink ref="AM122"/>
    <hyperlink ref="AM123"/>
    <hyperlink ref="AM124"/>
    <hyperlink ref="AM125"/>
    <hyperlink ref="AM127"/>
    <hyperlink ref="AM128"/>
    <hyperlink ref="AM129"/>
    <hyperlink ref="AM130"/>
    <hyperlink ref="AM131"/>
    <hyperlink ref="AM133"/>
    <hyperlink ref="AM134"/>
    <hyperlink ref="AM135"/>
    <hyperlink ref="AM136"/>
    <hyperlink ref="AM137"/>
    <hyperlink ref="AM138"/>
    <hyperlink ref="AM139"/>
    <hyperlink ref="AM140"/>
    <hyperlink ref="AM141"/>
    <hyperlink ref="AM177"/>
    <hyperlink ref="AM178"/>
    <hyperlink ref="AM312"/>
    <hyperlink ref="AM313"/>
    <hyperlink ref="AM314"/>
    <hyperlink ref="AM315"/>
    <hyperlink ref="AM316"/>
    <hyperlink ref="AM317"/>
    <hyperlink ref="AM318"/>
    <hyperlink ref="AM89:AM90" display="https://www.city.sagamihara.kanagawa.jp/kurashi/shimin_nouen/nouen/index.html"/>
    <hyperlink ref="AM118"/>
    <hyperlink ref="AM232"/>
    <hyperlink ref="AM233"/>
    <hyperlink ref="AM234:AM236" display="https://www.city.atsugi.kanagawa.jp/soshiki/nogyoseisakuka/2/3954.html"/>
    <hyperlink ref="AM237:AM241" display="https://www.city.atsugi.kanagawa.jp/soshiki/nogyoseisakuka/2/3954.html"/>
    <hyperlink ref="AM234"/>
    <hyperlink ref="AM235"/>
    <hyperlink ref="AM236"/>
    <hyperlink ref="AM237"/>
    <hyperlink ref="AM238"/>
    <hyperlink ref="AM239"/>
    <hyperlink ref="AM240"/>
    <hyperlink ref="AM241"/>
    <hyperlink ref="AM242"/>
    <hyperlink ref="AM250"/>
    <hyperlink ref="AM243"/>
    <hyperlink ref="AM245"/>
    <hyperlink ref="AM246"/>
    <hyperlink ref="AM247"/>
    <hyperlink ref="AM248"/>
    <hyperlink ref="AM249"/>
    <hyperlink ref="AM251"/>
    <hyperlink ref="AM252"/>
    <hyperlink ref="AM253"/>
    <hyperlink ref="AM254"/>
    <hyperlink ref="AM255"/>
    <hyperlink ref="AM256"/>
    <hyperlink ref="AM257"/>
    <hyperlink ref="AM258"/>
    <hyperlink ref="AM259"/>
    <hyperlink ref="AM260"/>
    <hyperlink ref="AM263"/>
    <hyperlink ref="AM264"/>
    <hyperlink ref="AM265"/>
    <hyperlink ref="AM266"/>
    <hyperlink ref="AM267"/>
    <hyperlink ref="AM268"/>
    <hyperlink ref="AM269"/>
    <hyperlink ref="AM270"/>
    <hyperlink ref="AM271"/>
    <hyperlink ref="AM272"/>
    <hyperlink ref="AM273"/>
    <hyperlink ref="AM274"/>
    <hyperlink ref="AM275"/>
    <hyperlink ref="AM276"/>
    <hyperlink ref="AM277"/>
    <hyperlink ref="AM278"/>
    <hyperlink ref="AM279"/>
    <hyperlink ref="AM280"/>
    <hyperlink ref="AM281"/>
    <hyperlink ref="AM282"/>
    <hyperlink ref="AM283"/>
    <hyperlink ref="AM284"/>
    <hyperlink ref="AM35"/>
    <hyperlink ref="AM244"/>
    <hyperlink ref="AM285"/>
    <hyperlink ref="AM286"/>
    <hyperlink ref="AM287:AM289" display="https://www.city.ayase.kanagawa.jp/index.html"/>
    <hyperlink ref="AM290"/>
    <hyperlink ref="AM301:AM303" display="https://www.town.ninomiya.kanagawa.jp/0000001047.html"/>
    <hyperlink ref="AM304:AM305" display="https://www.town.nakai.kanagawa.jp/soshiki/sangyoshinkokasangyoshinkohan/nogyo_ringyo_suisangyo/1/570.html"/>
    <hyperlink ref="AM57"/>
    <hyperlink ref="AM58"/>
    <hyperlink ref="AM59"/>
    <hyperlink ref="AM60"/>
    <hyperlink ref="AM61"/>
    <hyperlink ref="AM62"/>
    <hyperlink ref="AM63"/>
    <hyperlink ref="AM64"/>
    <hyperlink ref="AM65"/>
    <hyperlink ref="AM66"/>
    <hyperlink ref="AM67"/>
    <hyperlink ref="AM68"/>
    <hyperlink ref="AM69"/>
    <hyperlink ref="AM70"/>
    <hyperlink ref="AM71"/>
    <hyperlink ref="AM72"/>
    <hyperlink ref="AM74"/>
    <hyperlink ref="AM75"/>
    <hyperlink ref="AM76"/>
    <hyperlink ref="AM77"/>
    <hyperlink ref="AM78"/>
    <hyperlink ref="AM79"/>
    <hyperlink ref="AM80"/>
    <hyperlink ref="AM81"/>
    <hyperlink ref="AM82"/>
    <hyperlink ref="AM83"/>
    <hyperlink ref="AM84"/>
    <hyperlink ref="AM85"/>
    <hyperlink ref="AM86"/>
    <hyperlink ref="AM87"/>
    <hyperlink ref="AM88"/>
    <hyperlink ref="AM89"/>
    <hyperlink ref="AM90"/>
    <hyperlink ref="AM91"/>
    <hyperlink ref="AM92"/>
    <hyperlink ref="AM99"/>
    <hyperlink ref="AM100"/>
    <hyperlink ref="AM101"/>
    <hyperlink ref="AM102"/>
    <hyperlink ref="AM103"/>
    <hyperlink ref="AM104"/>
    <hyperlink ref="AM105"/>
    <hyperlink ref="AM106"/>
    <hyperlink ref="AM107"/>
    <hyperlink ref="AM108"/>
    <hyperlink ref="AM109"/>
    <hyperlink ref="AM110"/>
    <hyperlink ref="AM111"/>
    <hyperlink ref="AM112"/>
    <hyperlink ref="AM113"/>
    <hyperlink ref="AM114"/>
    <hyperlink ref="AM115"/>
    <hyperlink ref="AM116"/>
    <hyperlink ref="AM117"/>
    <hyperlink ref="AM287"/>
    <hyperlink ref="AM288"/>
    <hyperlink ref="AM289"/>
    <hyperlink ref="AM301"/>
    <hyperlink ref="AM302"/>
    <hyperlink ref="AM303"/>
    <hyperlink ref="AM304"/>
    <hyperlink ref="AM305"/>
  </hyperlink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市民農園開設状況一覧（R5.3末）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2024-03-14T12:03:50Z</dcterms:created>
  <dcterms:modified xsi:type="dcterms:W3CDTF">2024-04-01T05:31:24Z</dcterms:modified>
</cp:coreProperties>
</file>