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1 横浜市\"/>
    </mc:Choice>
  </mc:AlternateContent>
  <workbookProtection workbookAlgorithmName="SHA-512" workbookHashValue="GfFdCwL0jzfc9Gd7/0UYnvRwDt561/oijMmDGLYAz5CFAR8gH9SVYzpVili9my0JQtIVycJk3HVQF+IsjJmQRg==" workbookSaltValue="TV1xsVQ24hmvp9BGXnj49w==" workbookSpinCount="100000" lockStructure="1"/>
  <bookViews>
    <workbookView xWindow="0" yWindow="0" windowWidth="23040" windowHeight="9360"/>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5" l="1"/>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BA9" i="4" s="1"/>
  <c r="AH6" i="5"/>
  <c r="AG6" i="5"/>
  <c r="AF6" i="5"/>
  <c r="AE6" i="5"/>
  <c r="AD6" i="5"/>
  <c r="BA8" i="4" s="1"/>
  <c r="AC6" i="5"/>
  <c r="AB6" i="5"/>
  <c r="AA6" i="5"/>
  <c r="Z12" i="4" s="1"/>
  <c r="Z6" i="5"/>
  <c r="Y6" i="5"/>
  <c r="X6" i="5"/>
  <c r="B12" i="4" s="1"/>
  <c r="W6" i="5"/>
  <c r="V6" i="5"/>
  <c r="R10" i="4" s="1"/>
  <c r="U6" i="5"/>
  <c r="T6" i="5"/>
  <c r="B10" i="4" s="1"/>
  <c r="S6" i="5"/>
  <c r="Z8" i="4" s="1"/>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R12" i="4"/>
  <c r="J12" i="4"/>
  <c r="Z10" i="4"/>
  <c r="J10" i="4"/>
  <c r="BK9" i="4"/>
  <c r="BF9" i="4"/>
  <c r="AV9" i="4"/>
  <c r="AQ9" i="4"/>
  <c r="BK8" i="4"/>
  <c r="BF8" i="4"/>
  <c r="AV8" i="4"/>
  <c r="AQ8" i="4"/>
  <c r="R8" i="4"/>
  <c r="J8" i="4"/>
  <c r="B8" i="4"/>
  <c r="B6" i="4"/>
  <c r="K10" i="5" l="1"/>
  <c r="EM16" i="5" s="1"/>
  <c r="FI16" i="5"/>
  <c r="DU16" i="5"/>
  <c r="BK16" i="5"/>
  <c r="AO11" i="5"/>
  <c r="EE10" i="5"/>
  <c r="CG10" i="5"/>
  <c r="EY16" i="5"/>
  <c r="DK16" i="5"/>
  <c r="AZ16" i="5"/>
  <c r="FI10" i="5"/>
  <c r="DU10" i="5"/>
  <c r="BV10" i="5"/>
  <c r="EO16" i="5"/>
  <c r="EY10" i="5"/>
  <c r="CG17" i="5"/>
  <c r="AO17" i="5"/>
  <c r="EE16" i="5"/>
  <c r="BV16" i="5"/>
  <c r="EO10" i="5"/>
  <c r="DA10" i="5"/>
  <c r="AZ10" i="5"/>
  <c r="BK7" i="4"/>
  <c r="DA16" i="5"/>
  <c r="DK10" i="5"/>
  <c r="BK10" i="5"/>
  <c r="J10" i="5"/>
  <c r="L10" i="5"/>
  <c r="I10" i="5"/>
  <c r="FG16" i="5" l="1"/>
  <c r="AX10" i="5"/>
  <c r="FG10" i="5"/>
  <c r="DI10" i="5"/>
  <c r="BT16" i="5"/>
  <c r="EW16" i="5"/>
  <c r="CE10" i="5"/>
  <c r="BI10" i="5"/>
  <c r="EM10" i="5"/>
  <c r="DI16" i="5"/>
  <c r="CY10" i="5"/>
  <c r="BI16" i="5"/>
  <c r="DS10" i="5"/>
  <c r="CE17" i="5"/>
  <c r="BA7" i="4"/>
  <c r="BT10" i="5"/>
  <c r="CY16" i="5"/>
  <c r="AM17" i="5"/>
  <c r="DS16" i="5"/>
  <c r="EW10" i="5"/>
  <c r="EC16" i="5"/>
  <c r="EC10" i="5"/>
  <c r="AM11" i="5"/>
  <c r="AX16" i="5"/>
  <c r="EV16" i="5"/>
  <c r="DH16" i="5"/>
  <c r="AW16" i="5"/>
  <c r="FF10" i="5"/>
  <c r="DR10" i="5"/>
  <c r="BS10" i="5"/>
  <c r="CX10" i="5"/>
  <c r="AW10" i="5"/>
  <c r="EL16" i="5"/>
  <c r="CX16" i="5"/>
  <c r="EV10" i="5"/>
  <c r="DH10" i="5"/>
  <c r="BH10" i="5"/>
  <c r="AL17" i="5"/>
  <c r="AV7" i="4"/>
  <c r="FF16" i="5"/>
  <c r="DR16" i="5"/>
  <c r="BH16" i="5"/>
  <c r="AL11" i="5"/>
  <c r="EB10" i="5"/>
  <c r="CD10" i="5"/>
  <c r="CD17" i="5"/>
  <c r="EB16" i="5"/>
  <c r="BS16" i="5"/>
  <c r="EL10" i="5"/>
  <c r="CF17" i="5"/>
  <c r="AN17" i="5"/>
  <c r="ED16" i="5"/>
  <c r="BU16" i="5"/>
  <c r="EN10" i="5"/>
  <c r="CZ10" i="5"/>
  <c r="AY10" i="5"/>
  <c r="BF7" i="4"/>
  <c r="DJ16" i="5"/>
  <c r="DT10" i="5"/>
  <c r="BU10" i="5"/>
  <c r="FH16" i="5"/>
  <c r="DT16" i="5"/>
  <c r="BJ16" i="5"/>
  <c r="AN11" i="5"/>
  <c r="ED10" i="5"/>
  <c r="CF10" i="5"/>
  <c r="FH10" i="5"/>
  <c r="EN16" i="5"/>
  <c r="CZ16" i="5"/>
  <c r="EX10" i="5"/>
  <c r="DJ10" i="5"/>
  <c r="BJ10" i="5"/>
  <c r="EX16" i="5"/>
  <c r="AY16" i="5"/>
  <c r="FE16" i="5"/>
  <c r="DQ16" i="5"/>
  <c r="BG16" i="5"/>
  <c r="AK11" i="5"/>
  <c r="EA10" i="5"/>
  <c r="CC10" i="5"/>
  <c r="EK16" i="5"/>
  <c r="EU10" i="5"/>
  <c r="EU16" i="5"/>
  <c r="DG16" i="5"/>
  <c r="AV16" i="5"/>
  <c r="FE10" i="5"/>
  <c r="DQ10" i="5"/>
  <c r="BR10" i="5"/>
  <c r="CW16" i="5"/>
  <c r="DG10" i="5"/>
  <c r="BG10" i="5"/>
  <c r="CC17" i="5"/>
  <c r="AK17" i="5"/>
  <c r="EA16" i="5"/>
  <c r="BR16" i="5"/>
  <c r="EK10" i="5"/>
  <c r="CW10" i="5"/>
  <c r="AV10" i="5"/>
  <c r="AQ7" i="4"/>
</calcChain>
</file>

<file path=xl/sharedStrings.xml><?xml version="1.0" encoding="utf-8"?>
<sst xmlns="http://schemas.openxmlformats.org/spreadsheetml/2006/main" count="316" uniqueCount="124">
  <si>
    <t>経営比較分析表（平成29年度決算）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</si>
  <si>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</si>
  <si>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</si>
  <si>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</si>
  <si>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</si>
  <si>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</si>
  <si>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</si>
  <si>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</si>
  <si>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</si>
  <si>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</si>
  <si>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</si>
  <si>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</si>
  <si>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</si>
  <si>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</si>
  <si>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</si>
  <si>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</si>
  <si>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</si>
  <si>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</si>
  <si>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</si>
  <si>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</si>
  <si>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</si>
  <si>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</si>
  <si>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</si>
  <si>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</si>
  <si>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</si>
  <si>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</si>
  <si>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</si>
  <si>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</si>
  <si>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</si>
  <si>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</si>
  <si>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</si>
  <si>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</si>
  <si>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</si>
  <si>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</si>
  <si>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</si>
  <si>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</si>
  <si>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</si>
  <si>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</si>
  <si>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</si>
  <si>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</si>
  <si>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</si>
  <si>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</si>
  <si>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</si>
  <si>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</si>
  <si>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</si>
  <si>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</si>
  <si>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</si>
  <si>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</si>
  <si>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</si>
  <si>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</si>
  <si>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</si>
  <si>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</si>
  <si>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</si>
  <si>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</si>
  <si>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</si>
  <si>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</si>
  <si>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</si>
  <si>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</si>
  <si>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</si>
  <si>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</si>
  <si>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</si>
  <si>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</si>
  <si>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</si>
  <si>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</si>
  <si>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</si>
  <si>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</si>
  <si>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</si>
  <si>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</si>
  <si>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</si>
  <si>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</si>
  <si>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</si>
  <si>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</si>
  <si>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</si>
  <si>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</si>
  <si>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</si>
  <si>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</si>
  <si>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</si>
  <si>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</si>
  <si>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</si>
  <si>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</si>
  <si>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</si>
  <si>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</si>
  <si>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</si>
  <si>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</si>
  <si>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</si>
  <si>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</si>
  <si>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</si>
  <si>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</si>
  <si>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2017</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</si>
  <si>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</si>
  <si>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</si>
  <si>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</si>
  <si>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</si>
  <si>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</si>
  <si>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</si>
  <si>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</si>
  <si>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</si>
  <si>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</si>
  <si>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</si>
  <si>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</si>
  <si>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</si>
  <si>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</si>
  <si>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</si>
  <si>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</si>
  <si>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</si>
  <si>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</si>
  <si>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</si>
  <si>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</si>
  <si>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</si>
  <si>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</si>
  <si>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</si>
  <si>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</si>
  <si>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</si>
  <si>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</si>
  <si>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</si>
  <si>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</si>
  <si>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</si>
  <si>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</si>
  <si>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</si>
  <si>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</si>
  <si>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</si>
  <si>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①走行キロ当たりの収入、②走行キロ当たりの運送原価及び③走行キロ当たり人件費は、運行エリアが異なることから単純比較はできないものの、民間事業者平均より高い傾向にあります。
　なお、横浜市では、自主自立の経営を確立させるため、公民較差を縮小した新たな給料表を導入しました。
　④乗車効率は、公営企業平均より高い傾向にあります。横浜市では、お客様に市営バスを選んでいただくため、お客様の利便性を向上させる取組として定時性向上をはじめとする、ダイヤ改善に取り組んでいます。</t>
    <rPh sb="2" eb="4">
      <t>ソウコウ</t>
    </rPh>
    <rPh sb="6" eb="7">
      <t>ア</t>
    </rPh>
    <rPh sb="10" eb="12">
      <t>シュウニュウ</t>
    </rPh>
    <rPh sb="26" eb="27">
      <t>オヨ</t>
    </rPh>
    <rPh sb="41" eb="43">
      <t>ウンコウ</t>
    </rPh>
    <rPh sb="47" eb="48">
      <t>コト</t>
    </rPh>
    <rPh sb="54" eb="56">
      <t>タンジュン</t>
    </rPh>
    <rPh sb="56" eb="58">
      <t>ヒカク</t>
    </rPh>
    <rPh sb="69" eb="71">
      <t>ジギョウ</t>
    </rPh>
    <rPh sb="71" eb="72">
      <t>シャ</t>
    </rPh>
    <rPh sb="76" eb="77">
      <t>タカ</t>
    </rPh>
    <rPh sb="78" eb="80">
      <t>ケイコウ</t>
    </rPh>
    <rPh sb="91" eb="94">
      <t>ヨコハマシ</t>
    </rPh>
    <rPh sb="97" eb="99">
      <t>ジシュ</t>
    </rPh>
    <rPh sb="99" eb="101">
      <t>ジリツ</t>
    </rPh>
    <rPh sb="102" eb="104">
      <t>ケイエイ</t>
    </rPh>
    <rPh sb="105" eb="107">
      <t>カクリツ</t>
    </rPh>
    <rPh sb="113" eb="115">
      <t>コウミン</t>
    </rPh>
    <rPh sb="115" eb="117">
      <t>カクサ</t>
    </rPh>
    <rPh sb="118" eb="120">
      <t>シュクショウ</t>
    </rPh>
    <rPh sb="122" eb="123">
      <t>アラ</t>
    </rPh>
    <rPh sb="125" eb="127">
      <t>キュウリョウ</t>
    </rPh>
    <rPh sb="127" eb="128">
      <t>ヒョウ</t>
    </rPh>
    <rPh sb="139" eb="141">
      <t>ジョウシャ</t>
    </rPh>
    <rPh sb="141" eb="143">
      <t>コウリツ</t>
    </rPh>
    <rPh sb="145" eb="147">
      <t>コウエイ</t>
    </rPh>
    <rPh sb="147" eb="149">
      <t>キギョウ</t>
    </rPh>
    <rPh sb="149" eb="151">
      <t>ヘイキン</t>
    </rPh>
    <rPh sb="153" eb="154">
      <t>タカ</t>
    </rPh>
    <rPh sb="155" eb="157">
      <t>ケイコウ</t>
    </rPh>
    <rPh sb="163" eb="166">
      <t>ヨコハマシ</t>
    </rPh>
    <rPh sb="170" eb="172">
      <t>キャクサマ</t>
    </rPh>
    <rPh sb="173" eb="175">
      <t>シエイ</t>
    </rPh>
    <rPh sb="178" eb="179">
      <t>エラ</t>
    </rPh>
    <rPh sb="189" eb="191">
      <t>キャクサマ</t>
    </rPh>
    <rPh sb="192" eb="195">
      <t>リベンセイ</t>
    </rPh>
    <rPh sb="196" eb="198">
      <t>コウジョウ</t>
    </rPh>
    <rPh sb="206" eb="209">
      <t>テイジセイ</t>
    </rPh>
    <rPh sb="209" eb="211">
      <t>コウジョウ</t>
    </rPh>
    <rPh sb="222" eb="224">
      <t>カイゼン</t>
    </rPh>
    <rPh sb="225" eb="226">
      <t>ト</t>
    </rPh>
    <rPh sb="227" eb="228">
      <t>ク</t>
    </rPh>
    <phoneticPr fontId="21"/>
  </si>
  <si>
    <t>　これまでの指標をみると、横浜市の経営状況は概ね健全な状態であると考えられます。
　しかしながら、少子高齢化の進展などにより乗車料収入の大幅な伸びが期待できないなど、経営環境は決して楽観できるものではありません。
　今後も安全確保を最優先に、お客様サービスのさらなる向上や老朽化した施設・設備への計画的な投資を行い、持続的に市民の皆様に安全・確実・快適な交通サービスを提供していくため、次期中期経営計画や経営戦略の策定などを通じて、公営企業として引き続き健全な事業運営に取り組みます。</t>
    <rPh sb="6" eb="8">
      <t>シヒョウ</t>
    </rPh>
    <rPh sb="13" eb="16">
      <t>ヨコハマシ</t>
    </rPh>
    <rPh sb="17" eb="19">
      <t>ケイエイ</t>
    </rPh>
    <rPh sb="19" eb="21">
      <t>ジョウキョウ</t>
    </rPh>
    <rPh sb="22" eb="23">
      <t>オオム</t>
    </rPh>
    <rPh sb="24" eb="26">
      <t>ケンゼン</t>
    </rPh>
    <rPh sb="27" eb="29">
      <t>ジョウタイ</t>
    </rPh>
    <rPh sb="33" eb="34">
      <t>カンガ</t>
    </rPh>
    <rPh sb="49" eb="51">
      <t>ショウシ</t>
    </rPh>
    <rPh sb="51" eb="54">
      <t>コウレイカ</t>
    </rPh>
    <rPh sb="55" eb="57">
      <t>シンテン</t>
    </rPh>
    <rPh sb="62" eb="64">
      <t>ジョウシャ</t>
    </rPh>
    <rPh sb="64" eb="65">
      <t>リョウ</t>
    </rPh>
    <rPh sb="65" eb="67">
      <t>シュウニュウ</t>
    </rPh>
    <rPh sb="68" eb="70">
      <t>オオハバ</t>
    </rPh>
    <rPh sb="71" eb="72">
      <t>ノ</t>
    </rPh>
    <rPh sb="74" eb="76">
      <t>キタイ</t>
    </rPh>
    <rPh sb="83" eb="85">
      <t>ケイエイ</t>
    </rPh>
    <rPh sb="85" eb="87">
      <t>カンキョウ</t>
    </rPh>
    <rPh sb="88" eb="89">
      <t>ケッ</t>
    </rPh>
    <rPh sb="91" eb="93">
      <t>ラッカン</t>
    </rPh>
    <rPh sb="108" eb="110">
      <t>コンゴ</t>
    </rPh>
    <rPh sb="111" eb="113">
      <t>アンゼン</t>
    </rPh>
    <rPh sb="113" eb="115">
      <t>カクホ</t>
    </rPh>
    <rPh sb="116" eb="117">
      <t>サイ</t>
    </rPh>
    <rPh sb="117" eb="119">
      <t>ユウセン</t>
    </rPh>
    <rPh sb="122" eb="124">
      <t>キャクサマ</t>
    </rPh>
    <rPh sb="133" eb="135">
      <t>コウジョウ</t>
    </rPh>
    <rPh sb="136" eb="139">
      <t>ロウキュウカ</t>
    </rPh>
    <rPh sb="141" eb="143">
      <t>シセツ</t>
    </rPh>
    <rPh sb="144" eb="146">
      <t>セツビ</t>
    </rPh>
    <rPh sb="148" eb="151">
      <t>ケイカクテキ</t>
    </rPh>
    <rPh sb="152" eb="154">
      <t>トウシ</t>
    </rPh>
    <rPh sb="155" eb="156">
      <t>オコナ</t>
    </rPh>
    <rPh sb="158" eb="161">
      <t>ジゾクテキ</t>
    </rPh>
    <rPh sb="162" eb="164">
      <t>シミン</t>
    </rPh>
    <rPh sb="165" eb="167">
      <t>ミナサマ</t>
    </rPh>
    <rPh sb="168" eb="170">
      <t>アンゼン</t>
    </rPh>
    <rPh sb="171" eb="173">
      <t>カクジツ</t>
    </rPh>
    <rPh sb="174" eb="176">
      <t>カイテキ</t>
    </rPh>
    <rPh sb="177" eb="179">
      <t>コウツウ</t>
    </rPh>
    <rPh sb="184" eb="186">
      <t>テイキョウ</t>
    </rPh>
    <rPh sb="193" eb="195">
      <t>ジキ</t>
    </rPh>
    <rPh sb="195" eb="197">
      <t>チュウキ</t>
    </rPh>
    <rPh sb="197" eb="199">
      <t>ケイエイ</t>
    </rPh>
    <rPh sb="199" eb="201">
      <t>ケイカク</t>
    </rPh>
    <rPh sb="202" eb="204">
      <t>ケイエイ</t>
    </rPh>
    <rPh sb="204" eb="206">
      <t>センリャク</t>
    </rPh>
    <rPh sb="207" eb="209">
      <t>サクテイ</t>
    </rPh>
    <rPh sb="212" eb="213">
      <t>ツウ</t>
    </rPh>
    <rPh sb="216" eb="218">
      <t>コウエイ</t>
    </rPh>
    <rPh sb="218" eb="220">
      <t>キギョウ</t>
    </rPh>
    <rPh sb="223" eb="224">
      <t>ヒ</t>
    </rPh>
    <rPh sb="225" eb="226">
      <t>ツヅ</t>
    </rPh>
    <rPh sb="227" eb="229">
      <t>ケンゼン</t>
    </rPh>
    <rPh sb="230" eb="232">
      <t>ジギョウ</t>
    </rPh>
    <rPh sb="232" eb="234">
      <t>ウンエイ</t>
    </rPh>
    <phoneticPr fontId="21"/>
  </si>
  <si>
    <t>　横浜市では、これまでの経営改革の成果により、「自主自立の経営」を持続できる基盤を確立しました。事業エリアが異なることから、単純な比較はできないものの、他の公営企業の平均と比較しても健全な事業運営を行っているものと考えられます。
①経常収支比率は、前年度に比べ減少しているものの、100％以上を維持しており、健全な事業運営を行っています。
②営業収支比率は、前年度を上回る乗車料収入を確保したものの、軽油価格の高騰などにより収支が悪化し、100％を下回る結果となりました。引き続き、収入の確保や燃費の向上などによる支出の抑制など、収支の改善に取り組みます。
③財務の安全性を示す流動比率は、引き続き200％を超えており、健全な事業運営を行っています。
④累積欠損金比率は、26年度の会計制度の見直しに伴い発生した累積欠損金を、29年度決算で解消しました。
⑤利用者１回当たり他会計負担金は、他の公営企業と比べ低い傾向にあり、任意補助金に頼らない、自主自立の経営を持続しています。
⑥利用者１回当たり運行経費は、他の公営企業と比べ低い傾向にあります。
⑦任意補助金に頼らない、自主自立の経営を持続していることから、他会計負担比率は、他の公営企業と比べ低い傾向にあります。
⑧企業債残高対料金収入比率は、他の公営企業に比べ低い傾向かつ、毎年度減少傾向にあります。
⑨有形固定資産減価償却率は、他の公営企業と比べ、高い傾向にあります。今後、老朽化している施設への計画的投資が必要です。</t>
    <rPh sb="1" eb="4">
      <t>ヨコハマシ</t>
    </rPh>
    <rPh sb="12" eb="14">
      <t>ケイエイ</t>
    </rPh>
    <rPh sb="14" eb="16">
      <t>カイカク</t>
    </rPh>
    <rPh sb="17" eb="19">
      <t>セイカ</t>
    </rPh>
    <rPh sb="24" eb="26">
      <t>ジシュ</t>
    </rPh>
    <rPh sb="26" eb="28">
      <t>ジリツ</t>
    </rPh>
    <rPh sb="29" eb="31">
      <t>ケイエイ</t>
    </rPh>
    <rPh sb="33" eb="35">
      <t>ジゾク</t>
    </rPh>
    <rPh sb="38" eb="40">
      <t>キバン</t>
    </rPh>
    <rPh sb="41" eb="43">
      <t>カクリツ</t>
    </rPh>
    <rPh sb="48" eb="50">
      <t>ジギョウ</t>
    </rPh>
    <rPh sb="54" eb="55">
      <t>コト</t>
    </rPh>
    <rPh sb="62" eb="64">
      <t>タンジュン</t>
    </rPh>
    <rPh sb="65" eb="67">
      <t>ヒカク</t>
    </rPh>
    <rPh sb="76" eb="77">
      <t>タ</t>
    </rPh>
    <rPh sb="78" eb="80">
      <t>コウエイ</t>
    </rPh>
    <rPh sb="80" eb="82">
      <t>キギョウ</t>
    </rPh>
    <rPh sb="83" eb="85">
      <t>ヘイキン</t>
    </rPh>
    <rPh sb="86" eb="88">
      <t>ヒカク</t>
    </rPh>
    <rPh sb="91" eb="93">
      <t>ケンゼン</t>
    </rPh>
    <rPh sb="94" eb="96">
      <t>ジギョウ</t>
    </rPh>
    <rPh sb="96" eb="98">
      <t>ウンエイ</t>
    </rPh>
    <rPh sb="99" eb="100">
      <t>オコナ</t>
    </rPh>
    <rPh sb="107" eb="108">
      <t>カンガ</t>
    </rPh>
    <rPh sb="116" eb="118">
      <t>ケイジョウ</t>
    </rPh>
    <rPh sb="118" eb="120">
      <t>シュウシ</t>
    </rPh>
    <rPh sb="120" eb="122">
      <t>ヒリツ</t>
    </rPh>
    <rPh sb="124" eb="127">
      <t>ゼンネンド</t>
    </rPh>
    <rPh sb="128" eb="129">
      <t>クラ</t>
    </rPh>
    <rPh sb="130" eb="132">
      <t>ゲンショウ</t>
    </rPh>
    <rPh sb="144" eb="146">
      <t>イジョウ</t>
    </rPh>
    <rPh sb="147" eb="149">
      <t>イジ</t>
    </rPh>
    <rPh sb="157" eb="159">
      <t>ジギョウ</t>
    </rPh>
    <rPh sb="159" eb="161">
      <t>ウンエイ</t>
    </rPh>
    <rPh sb="162" eb="163">
      <t>オコナ</t>
    </rPh>
    <rPh sb="280" eb="282">
      <t>ザイム</t>
    </rPh>
    <rPh sb="283" eb="286">
      <t>アンゼンセイ</t>
    </rPh>
    <rPh sb="287" eb="288">
      <t>シメ</t>
    </rPh>
    <rPh sb="289" eb="291">
      <t>リュウドウ</t>
    </rPh>
    <rPh sb="291" eb="293">
      <t>ヒリツ</t>
    </rPh>
    <rPh sb="295" eb="296">
      <t>ヒ</t>
    </rPh>
    <rPh sb="297" eb="298">
      <t>ツヅ</t>
    </rPh>
    <rPh sb="304" eb="305">
      <t>コ</t>
    </rPh>
    <rPh sb="310" eb="312">
      <t>ケンゼン</t>
    </rPh>
    <rPh sb="313" eb="315">
      <t>ジギョウ</t>
    </rPh>
    <rPh sb="315" eb="317">
      <t>ウンエイ</t>
    </rPh>
    <rPh sb="318" eb="319">
      <t>オコナ</t>
    </rPh>
    <rPh sb="327" eb="329">
      <t>ルイセキ</t>
    </rPh>
    <rPh sb="329" eb="332">
      <t>ケッソンキン</t>
    </rPh>
    <rPh sb="332" eb="334">
      <t>ヒリツ</t>
    </rPh>
    <rPh sb="338" eb="340">
      <t>ネンド</t>
    </rPh>
    <rPh sb="341" eb="343">
      <t>カイケイ</t>
    </rPh>
    <rPh sb="343" eb="345">
      <t>セイド</t>
    </rPh>
    <rPh sb="346" eb="348">
      <t>ミナオ</t>
    </rPh>
    <rPh sb="350" eb="351">
      <t>トモナ</t>
    </rPh>
    <rPh sb="352" eb="354">
      <t>ハッセイ</t>
    </rPh>
    <rPh sb="356" eb="358">
      <t>ルイセキ</t>
    </rPh>
    <rPh sb="358" eb="361">
      <t>ケッソンキン</t>
    </rPh>
    <rPh sb="365" eb="367">
      <t>ネンド</t>
    </rPh>
    <rPh sb="367" eb="369">
      <t>ケッサン</t>
    </rPh>
    <rPh sb="370" eb="372">
      <t>カイショウ</t>
    </rPh>
    <rPh sb="379" eb="382">
      <t>リヨウシャ</t>
    </rPh>
    <rPh sb="383" eb="384">
      <t>カイ</t>
    </rPh>
    <rPh sb="384" eb="385">
      <t>ア</t>
    </rPh>
    <rPh sb="387" eb="388">
      <t>タ</t>
    </rPh>
    <rPh sb="388" eb="390">
      <t>カイケイ</t>
    </rPh>
    <rPh sb="390" eb="393">
      <t>フタンキン</t>
    </rPh>
    <rPh sb="395" eb="396">
      <t>タ</t>
    </rPh>
    <rPh sb="397" eb="399">
      <t>コウエイ</t>
    </rPh>
    <rPh sb="399" eb="401">
      <t>キギョウ</t>
    </rPh>
    <rPh sb="402" eb="403">
      <t>クラ</t>
    </rPh>
    <rPh sb="404" eb="405">
      <t>ヒク</t>
    </rPh>
    <rPh sb="406" eb="408">
      <t>ケイコウ</t>
    </rPh>
    <rPh sb="412" eb="414">
      <t>ニンイ</t>
    </rPh>
    <rPh sb="414" eb="417">
      <t>ホジョキン</t>
    </rPh>
    <rPh sb="418" eb="419">
      <t>タヨ</t>
    </rPh>
    <rPh sb="423" eb="425">
      <t>ジシュ</t>
    </rPh>
    <rPh sb="425" eb="427">
      <t>ジリツ</t>
    </rPh>
    <rPh sb="428" eb="430">
      <t>ケイエイ</t>
    </rPh>
    <rPh sb="431" eb="433">
      <t>ジゾク</t>
    </rPh>
    <rPh sb="441" eb="444">
      <t>リヨウシャ</t>
    </rPh>
    <rPh sb="445" eb="446">
      <t>カイ</t>
    </rPh>
    <rPh sb="446" eb="447">
      <t>ア</t>
    </rPh>
    <rPh sb="449" eb="451">
      <t>ウンコウ</t>
    </rPh>
    <rPh sb="451" eb="453">
      <t>ケイヒ</t>
    </rPh>
    <rPh sb="455" eb="456">
      <t>タ</t>
    </rPh>
    <rPh sb="457" eb="459">
      <t>コウエイ</t>
    </rPh>
    <rPh sb="459" eb="461">
      <t>キギョウ</t>
    </rPh>
    <rPh sb="462" eb="463">
      <t>クラ</t>
    </rPh>
    <rPh sb="464" eb="465">
      <t>ヒク</t>
    </rPh>
    <rPh sb="466" eb="468">
      <t>ケイコウ</t>
    </rPh>
    <rPh sb="476" eb="478">
      <t>ニンイ</t>
    </rPh>
    <rPh sb="478" eb="481">
      <t>ホジョキン</t>
    </rPh>
    <rPh sb="482" eb="483">
      <t>タヨ</t>
    </rPh>
    <rPh sb="487" eb="489">
      <t>ジシュ</t>
    </rPh>
    <rPh sb="489" eb="491">
      <t>ジリツ</t>
    </rPh>
    <rPh sb="492" eb="494">
      <t>ケイエイ</t>
    </rPh>
    <rPh sb="495" eb="497">
      <t>ジゾク</t>
    </rPh>
    <rPh sb="506" eb="507">
      <t>タ</t>
    </rPh>
    <rPh sb="507" eb="509">
      <t>カイケイ</t>
    </rPh>
    <rPh sb="509" eb="511">
      <t>フタン</t>
    </rPh>
    <rPh sb="511" eb="513">
      <t>ヒリツ</t>
    </rPh>
    <rPh sb="536" eb="538">
      <t>キギョウ</t>
    </rPh>
    <rPh sb="538" eb="539">
      <t>サイ</t>
    </rPh>
    <rPh sb="539" eb="541">
      <t>ザンダカ</t>
    </rPh>
    <rPh sb="541" eb="542">
      <t>タイ</t>
    </rPh>
    <rPh sb="542" eb="544">
      <t>リョウキン</t>
    </rPh>
    <rPh sb="544" eb="546">
      <t>シュウニュウ</t>
    </rPh>
    <rPh sb="546" eb="548">
      <t>ヒリツ</t>
    </rPh>
    <rPh sb="550" eb="551">
      <t>タ</t>
    </rPh>
    <rPh sb="552" eb="554">
      <t>コウエイ</t>
    </rPh>
    <rPh sb="554" eb="556">
      <t>キギョウ</t>
    </rPh>
    <rPh sb="557" eb="558">
      <t>クラ</t>
    </rPh>
    <rPh sb="559" eb="560">
      <t>ヒク</t>
    </rPh>
    <rPh sb="561" eb="563">
      <t>ケイコウ</t>
    </rPh>
    <rPh sb="566" eb="569">
      <t>マイネンド</t>
    </rPh>
    <rPh sb="569" eb="571">
      <t>ゲンショウ</t>
    </rPh>
    <rPh sb="571" eb="573">
      <t>ケイコウ</t>
    </rPh>
    <rPh sb="581" eb="583">
      <t>ユウケイ</t>
    </rPh>
    <rPh sb="583" eb="585">
      <t>コテイ</t>
    </rPh>
    <rPh sb="585" eb="587">
      <t>シサン</t>
    </rPh>
    <rPh sb="587" eb="589">
      <t>ゲンカ</t>
    </rPh>
    <rPh sb="589" eb="591">
      <t>ショウキャク</t>
    </rPh>
    <rPh sb="591" eb="592">
      <t>リツ</t>
    </rPh>
    <rPh sb="594" eb="595">
      <t>タ</t>
    </rPh>
    <rPh sb="596" eb="598">
      <t>コウエイ</t>
    </rPh>
    <rPh sb="598" eb="600">
      <t>キギョウ</t>
    </rPh>
    <rPh sb="601" eb="602">
      <t>クラ</t>
    </rPh>
    <rPh sb="604" eb="605">
      <t>タカ</t>
    </rPh>
    <rPh sb="606" eb="608">
      <t>ケイコウ</t>
    </rPh>
    <rPh sb="614" eb="616">
      <t>コンゴ</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</si>
</sst>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2"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1"/>
      <color theme="1"/>
      <name val="ＭＳ Ｐゴシック"/>
      <family val="2"/>
      <charset val="128"/>
    </font>
    <font>
      <sz val="6"/>
      <name val="游ゴシック"/>
      <family val="2"/>
      <charset val="128"/>
      <scheme val="min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2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4" fillId="0" borderId="10" xfId="1" applyFont="1" applyBorder="1" applyAlignment="1" applyProtection="1">
      <alignment horizontal="left" vertical="top" wrapText="1"/>
      <protection locked="0"/>
    </xf>
    <xf numFmtId="0" fontId="4" fillId="0" borderId="0" xfId="1" applyFont="1" applyBorder="1" applyAlignment="1" applyProtection="1">
      <alignment horizontal="left" vertical="top" wrapText="1"/>
      <protection locked="0"/>
    </xf>
    <xf numFmtId="0" fontId="4" fillId="0" borderId="11" xfId="1" applyFont="1" applyBorder="1" applyAlignment="1" applyProtection="1">
      <alignment horizontal="left" vertical="top" wrapText="1"/>
      <protection locked="0"/>
    </xf>
    <xf numFmtId="0" fontId="4" fillId="0" borderId="14"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5" xfId="1"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41275</c:v>
                </c:pt>
                <c:pt idx="1">
                  <c:v>41640</c:v>
                </c:pt>
                <c:pt idx="2">
                  <c:v>42005</c:v>
                </c:pt>
                <c:pt idx="3">
                  <c:v>42370</c:v>
                </c:pt>
                <c:pt idx="4">
                  <c:v>42736</c:v>
                </c:pt>
              </c:numCache>
            </c:numRef>
          </c:cat>
          <c:val>
            <c:numRef>
              <c:f>データ!$AK$18:$AO$18</c:f>
              <c:numCache>
                <c:formatCode>#,##0.0;"▲ "#,##0.0</c:formatCode>
                <c:ptCount val="5"/>
                <c:pt idx="0">
                  <c:v>106.4</c:v>
                </c:pt>
                <c:pt idx="1">
                  <c:v>107.4</c:v>
                </c:pt>
                <c:pt idx="2">
                  <c:v>109.6</c:v>
                </c:pt>
                <c:pt idx="3">
                  <c:v>108.2</c:v>
                </c:pt>
                <c:pt idx="4">
                  <c:v>103.1</c:v>
                </c:pt>
              </c:numCache>
            </c:numRef>
          </c:val>
          <c:extLst xmlns:c16r2="http://schemas.microsoft.com/office/drawing/2015/06/chart">
            <c:ext xmlns:c16="http://schemas.microsoft.com/office/drawing/2014/chart" uri="{C3380CC4-5D6E-409C-BE32-E72D297353CC}">
              <c16:uniqueId val="{00000000-F0B8-4644-AAD2-0704A4E82324}"/>
            </c:ext>
          </c:extLst>
        </c:ser>
        <c:dLbls>
          <c:showLegendKey val="0"/>
          <c:showVal val="0"/>
          <c:showCatName val="0"/>
          <c:showSerName val="0"/>
          <c:showPercent val="0"/>
          <c:showBubbleSize val="0"/>
        </c:dLbls>
        <c:gapWidth val="180"/>
        <c:overlap val="-90"/>
        <c:axId val="207336112"/>
        <c:axId val="207336504"/>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41275</c:v>
                </c:pt>
                <c:pt idx="1">
                  <c:v>41640</c:v>
                </c:pt>
                <c:pt idx="2">
                  <c:v>42005</c:v>
                </c:pt>
                <c:pt idx="3">
                  <c:v>42370</c:v>
                </c:pt>
                <c:pt idx="4">
                  <c:v>42736</c:v>
                </c:pt>
              </c:numCache>
            </c:numRef>
          </c:cat>
          <c:val>
            <c:numRef>
              <c:f>データ!$AK$19:$AO$19</c:f>
              <c:numCache>
                <c:formatCode>#,##0.0;"▲ "#,##0.0</c:formatCode>
                <c:ptCount val="5"/>
                <c:pt idx="0">
                  <c:v>103</c:v>
                </c:pt>
                <c:pt idx="1">
                  <c:v>102.8</c:v>
                </c:pt>
                <c:pt idx="2">
                  <c:v>104.1</c:v>
                </c:pt>
                <c:pt idx="3">
                  <c:v>103.5</c:v>
                </c:pt>
                <c:pt idx="4">
                  <c:v>103.3</c:v>
                </c:pt>
              </c:numCache>
            </c:numRef>
          </c:val>
          <c:smooth val="0"/>
          <c:extLst xmlns:c16r2="http://schemas.microsoft.com/office/drawing/2015/06/chart">
            <c:ext xmlns:c16="http://schemas.microsoft.com/office/drawing/2014/chart" uri="{C3380CC4-5D6E-409C-BE32-E72D297353CC}">
              <c16:uniqueId val="{00000001-F0B8-4644-AAD2-0704A4E82324}"/>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41275</c:v>
                </c:pt>
                <c:pt idx="1">
                  <c:v>41640</c:v>
                </c:pt>
                <c:pt idx="2">
                  <c:v>42005</c:v>
                </c:pt>
                <c:pt idx="3">
                  <c:v>42370</c:v>
                </c:pt>
                <c:pt idx="4">
                  <c:v>42736</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0B8-4644-AAD2-0704A4E82324}"/>
            </c:ext>
          </c:extLst>
        </c:ser>
        <c:dLbls>
          <c:showLegendKey val="0"/>
          <c:showVal val="0"/>
          <c:showCatName val="0"/>
          <c:showSerName val="0"/>
          <c:showPercent val="0"/>
          <c:showBubbleSize val="0"/>
        </c:dLbls>
        <c:marker val="1"/>
        <c:smooth val="0"/>
        <c:axId val="207336112"/>
        <c:axId val="207336504"/>
      </c:lineChart>
      <c:catAx>
        <c:axId val="207336112"/>
        <c:scaling>
          <c:orientation val="minMax"/>
        </c:scaling>
        <c:delete val="0"/>
        <c:axPos val="b"/>
        <c:numFmt formatCode="ge" sourceLinked="1"/>
        <c:majorTickMark val="none"/>
        <c:minorTickMark val="none"/>
        <c:tickLblPos val="none"/>
        <c:crossAx val="207336504"/>
        <c:crosses val="autoZero"/>
        <c:auto val="0"/>
        <c:lblAlgn val="ctr"/>
        <c:lblOffset val="100"/>
        <c:noMultiLvlLbl val="1"/>
      </c:catAx>
      <c:valAx>
        <c:axId val="207336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73361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41275</c:v>
                </c:pt>
                <c:pt idx="1">
                  <c:v>41640</c:v>
                </c:pt>
                <c:pt idx="2">
                  <c:v>42005</c:v>
                </c:pt>
                <c:pt idx="3">
                  <c:v>42370</c:v>
                </c:pt>
                <c:pt idx="4">
                  <c:v>42736</c:v>
                </c:pt>
              </c:numCache>
            </c:numRef>
          </c:cat>
          <c:val>
            <c:numRef>
              <c:f>データ!$EA$17:$EE$17</c:f>
              <c:numCache>
                <c:formatCode>#,##0.00;"▲ "#,##0.00</c:formatCode>
                <c:ptCount val="5"/>
                <c:pt idx="0">
                  <c:v>769.61</c:v>
                </c:pt>
                <c:pt idx="1">
                  <c:v>774.7</c:v>
                </c:pt>
                <c:pt idx="2">
                  <c:v>780.53</c:v>
                </c:pt>
                <c:pt idx="3">
                  <c:v>784.83</c:v>
                </c:pt>
                <c:pt idx="4">
                  <c:v>787.92</c:v>
                </c:pt>
              </c:numCache>
            </c:numRef>
          </c:val>
          <c:extLst xmlns:c16r2="http://schemas.microsoft.com/office/drawing/2015/06/chart">
            <c:ext xmlns:c16="http://schemas.microsoft.com/office/drawing/2014/chart" uri="{C3380CC4-5D6E-409C-BE32-E72D297353CC}">
              <c16:uniqueId val="{00000000-1B42-45B4-9CCD-BC5461C23519}"/>
            </c:ext>
          </c:extLst>
        </c:ser>
        <c:dLbls>
          <c:showLegendKey val="0"/>
          <c:showVal val="0"/>
          <c:showCatName val="0"/>
          <c:showSerName val="0"/>
          <c:showPercent val="0"/>
          <c:showBubbleSize val="0"/>
        </c:dLbls>
        <c:gapWidth val="180"/>
        <c:overlap val="-90"/>
        <c:axId val="506744864"/>
        <c:axId val="506745256"/>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41275</c:v>
                </c:pt>
                <c:pt idx="1">
                  <c:v>41640</c:v>
                </c:pt>
                <c:pt idx="2">
                  <c:v>42005</c:v>
                </c:pt>
                <c:pt idx="3">
                  <c:v>42370</c:v>
                </c:pt>
                <c:pt idx="4">
                  <c:v>42736</c:v>
                </c:pt>
              </c:numCache>
            </c:numRef>
          </c:cat>
          <c:val>
            <c:numRef>
              <c:f>データ!$EA$18:$EE$18</c:f>
              <c:numCache>
                <c:formatCode>#,##0.00;"▲ "#,##0.00</c:formatCode>
                <c:ptCount val="5"/>
                <c:pt idx="0">
                  <c:v>681.62</c:v>
                </c:pt>
                <c:pt idx="1">
                  <c:v>683.83</c:v>
                </c:pt>
                <c:pt idx="2">
                  <c:v>684.85</c:v>
                </c:pt>
                <c:pt idx="3">
                  <c:v>699.75</c:v>
                </c:pt>
                <c:pt idx="4">
                  <c:v>710.2</c:v>
                </c:pt>
              </c:numCache>
            </c:numRef>
          </c:val>
          <c:smooth val="0"/>
          <c:extLst xmlns:c16r2="http://schemas.microsoft.com/office/drawing/2015/06/chart">
            <c:ext xmlns:c16="http://schemas.microsoft.com/office/drawing/2014/chart" uri="{C3380CC4-5D6E-409C-BE32-E72D297353CC}">
              <c16:uniqueId val="{00000001-1B42-45B4-9CCD-BC5461C23519}"/>
            </c:ext>
          </c:extLst>
        </c:ser>
        <c:dLbls>
          <c:showLegendKey val="0"/>
          <c:showVal val="0"/>
          <c:showCatName val="0"/>
          <c:showSerName val="0"/>
          <c:showPercent val="0"/>
          <c:showBubbleSize val="0"/>
        </c:dLbls>
        <c:marker val="1"/>
        <c:smooth val="0"/>
        <c:axId val="506744864"/>
        <c:axId val="506745256"/>
      </c:lineChart>
      <c:catAx>
        <c:axId val="506744864"/>
        <c:scaling>
          <c:orientation val="minMax"/>
        </c:scaling>
        <c:delete val="0"/>
        <c:axPos val="b"/>
        <c:numFmt formatCode="ge" sourceLinked="1"/>
        <c:majorTickMark val="none"/>
        <c:minorTickMark val="none"/>
        <c:tickLblPos val="none"/>
        <c:crossAx val="506745256"/>
        <c:crosses val="autoZero"/>
        <c:auto val="0"/>
        <c:lblAlgn val="ctr"/>
        <c:lblOffset val="100"/>
        <c:noMultiLvlLbl val="1"/>
      </c:catAx>
      <c:valAx>
        <c:axId val="50674525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67448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41275</c:v>
                </c:pt>
                <c:pt idx="1">
                  <c:v>41640</c:v>
                </c:pt>
                <c:pt idx="2">
                  <c:v>42005</c:v>
                </c:pt>
                <c:pt idx="3">
                  <c:v>42370</c:v>
                </c:pt>
                <c:pt idx="4">
                  <c:v>42736</c:v>
                </c:pt>
              </c:numCache>
            </c:numRef>
          </c:cat>
          <c:val>
            <c:numRef>
              <c:f>データ!$FE$17:$FI$17</c:f>
              <c:numCache>
                <c:formatCode>#,##0.0;"▲ "#,##0.0</c:formatCode>
                <c:ptCount val="5"/>
                <c:pt idx="0">
                  <c:v>19.899999999999999</c:v>
                </c:pt>
                <c:pt idx="1">
                  <c:v>20</c:v>
                </c:pt>
                <c:pt idx="2">
                  <c:v>20.100000000000001</c:v>
                </c:pt>
                <c:pt idx="3">
                  <c:v>20</c:v>
                </c:pt>
                <c:pt idx="4">
                  <c:v>20.3</c:v>
                </c:pt>
              </c:numCache>
            </c:numRef>
          </c:val>
          <c:extLst xmlns:c16r2="http://schemas.microsoft.com/office/drawing/2015/06/chart">
            <c:ext xmlns:c16="http://schemas.microsoft.com/office/drawing/2014/chart" uri="{C3380CC4-5D6E-409C-BE32-E72D297353CC}">
              <c16:uniqueId val="{00000000-F2BF-42C8-969B-AF64A9FCE52E}"/>
            </c:ext>
          </c:extLst>
        </c:ser>
        <c:dLbls>
          <c:showLegendKey val="0"/>
          <c:showVal val="0"/>
          <c:showCatName val="0"/>
          <c:showSerName val="0"/>
          <c:showPercent val="0"/>
          <c:showBubbleSize val="0"/>
        </c:dLbls>
        <c:gapWidth val="180"/>
        <c:overlap val="-90"/>
        <c:axId val="506747216"/>
        <c:axId val="506747608"/>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41275</c:v>
                </c:pt>
                <c:pt idx="1">
                  <c:v>41640</c:v>
                </c:pt>
                <c:pt idx="2">
                  <c:v>42005</c:v>
                </c:pt>
                <c:pt idx="3">
                  <c:v>42370</c:v>
                </c:pt>
                <c:pt idx="4">
                  <c:v>42736</c:v>
                </c:pt>
              </c:numCache>
            </c:numRef>
          </c:cat>
          <c:val>
            <c:numRef>
              <c:f>データ!$FE$18:$FI$18</c:f>
              <c:numCache>
                <c:formatCode>#,##0.0;"▲ "#,##0.0</c:formatCode>
                <c:ptCount val="5"/>
                <c:pt idx="0">
                  <c:v>17.399999999999999</c:v>
                </c:pt>
                <c:pt idx="1">
                  <c:v>17.399999999999999</c:v>
                </c:pt>
                <c:pt idx="2">
                  <c:v>17.7</c:v>
                </c:pt>
                <c:pt idx="3">
                  <c:v>18</c:v>
                </c:pt>
                <c:pt idx="4">
                  <c:v>18.399999999999999</c:v>
                </c:pt>
              </c:numCache>
            </c:numRef>
          </c:val>
          <c:smooth val="0"/>
          <c:extLst xmlns:c16r2="http://schemas.microsoft.com/office/drawing/2015/06/chart">
            <c:ext xmlns:c16="http://schemas.microsoft.com/office/drawing/2014/chart" uri="{C3380CC4-5D6E-409C-BE32-E72D297353CC}">
              <c16:uniqueId val="{00000001-F2BF-42C8-969B-AF64A9FCE52E}"/>
            </c:ext>
          </c:extLst>
        </c:ser>
        <c:dLbls>
          <c:showLegendKey val="0"/>
          <c:showVal val="0"/>
          <c:showCatName val="0"/>
          <c:showSerName val="0"/>
          <c:showPercent val="0"/>
          <c:showBubbleSize val="0"/>
        </c:dLbls>
        <c:marker val="1"/>
        <c:smooth val="0"/>
        <c:axId val="506747216"/>
        <c:axId val="506747608"/>
      </c:lineChart>
      <c:catAx>
        <c:axId val="506747216"/>
        <c:scaling>
          <c:orientation val="minMax"/>
        </c:scaling>
        <c:delete val="0"/>
        <c:axPos val="b"/>
        <c:numFmt formatCode="ge" sourceLinked="1"/>
        <c:majorTickMark val="none"/>
        <c:minorTickMark val="none"/>
        <c:tickLblPos val="none"/>
        <c:crossAx val="506747608"/>
        <c:crosses val="autoZero"/>
        <c:auto val="0"/>
        <c:lblAlgn val="ctr"/>
        <c:lblOffset val="100"/>
        <c:noMultiLvlLbl val="1"/>
      </c:catAx>
      <c:valAx>
        <c:axId val="506747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6747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41275</c:v>
                </c:pt>
                <c:pt idx="1">
                  <c:v>41640</c:v>
                </c:pt>
                <c:pt idx="2">
                  <c:v>42005</c:v>
                </c:pt>
                <c:pt idx="3">
                  <c:v>42370</c:v>
                </c:pt>
                <c:pt idx="4">
                  <c:v>42736</c:v>
                </c:pt>
              </c:numCache>
            </c:numRef>
          </c:cat>
          <c:val>
            <c:numRef>
              <c:f>データ!$BR$17:$BV$17</c:f>
              <c:numCache>
                <c:formatCode>#,##0.0;"▲ "#,##0.0</c:formatCode>
                <c:ptCount val="5"/>
                <c:pt idx="0">
                  <c:v>0</c:v>
                </c:pt>
                <c:pt idx="1">
                  <c:v>38.5</c:v>
                </c:pt>
                <c:pt idx="2">
                  <c:v>9.1999999999999993</c:v>
                </c:pt>
                <c:pt idx="3">
                  <c:v>1.2</c:v>
                </c:pt>
                <c:pt idx="4">
                  <c:v>0</c:v>
                </c:pt>
              </c:numCache>
            </c:numRef>
          </c:val>
          <c:extLst xmlns:c16r2="http://schemas.microsoft.com/office/drawing/2015/06/chart">
            <c:ext xmlns:c16="http://schemas.microsoft.com/office/drawing/2014/chart" uri="{C3380CC4-5D6E-409C-BE32-E72D297353CC}">
              <c16:uniqueId val="{00000000-E58E-4DE3-8892-E4AA9FC860FB}"/>
            </c:ext>
          </c:extLst>
        </c:ser>
        <c:dLbls>
          <c:showLegendKey val="0"/>
          <c:showVal val="0"/>
          <c:showCatName val="0"/>
          <c:showSerName val="0"/>
          <c:showPercent val="0"/>
          <c:showBubbleSize val="0"/>
        </c:dLbls>
        <c:gapWidth val="180"/>
        <c:overlap val="-90"/>
        <c:axId val="506748000"/>
        <c:axId val="506741336"/>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41275</c:v>
                </c:pt>
                <c:pt idx="1">
                  <c:v>41640</c:v>
                </c:pt>
                <c:pt idx="2">
                  <c:v>42005</c:v>
                </c:pt>
                <c:pt idx="3">
                  <c:v>42370</c:v>
                </c:pt>
                <c:pt idx="4">
                  <c:v>42736</c:v>
                </c:pt>
              </c:numCache>
            </c:numRef>
          </c:cat>
          <c:val>
            <c:numRef>
              <c:f>データ!$BR$18:$BV$18</c:f>
              <c:numCache>
                <c:formatCode>#,##0.0;"▲ "#,##0.0</c:formatCode>
                <c:ptCount val="5"/>
                <c:pt idx="0">
                  <c:v>76.599999999999994</c:v>
                </c:pt>
                <c:pt idx="1">
                  <c:v>102.5</c:v>
                </c:pt>
                <c:pt idx="2">
                  <c:v>90.4</c:v>
                </c:pt>
                <c:pt idx="3">
                  <c:v>86.1</c:v>
                </c:pt>
                <c:pt idx="4">
                  <c:v>62.9</c:v>
                </c:pt>
              </c:numCache>
            </c:numRef>
          </c:val>
          <c:smooth val="0"/>
          <c:extLst xmlns:c16r2="http://schemas.microsoft.com/office/drawing/2015/06/chart">
            <c:ext xmlns:c16="http://schemas.microsoft.com/office/drawing/2014/chart" uri="{C3380CC4-5D6E-409C-BE32-E72D297353CC}">
              <c16:uniqueId val="{00000001-E58E-4DE3-8892-E4AA9FC860FB}"/>
            </c:ext>
          </c:extLst>
        </c:ser>
        <c:dLbls>
          <c:showLegendKey val="0"/>
          <c:showVal val="0"/>
          <c:showCatName val="0"/>
          <c:showSerName val="0"/>
          <c:showPercent val="0"/>
          <c:showBubbleSize val="0"/>
        </c:dLbls>
        <c:marker val="1"/>
        <c:smooth val="0"/>
        <c:axId val="506748000"/>
        <c:axId val="506741336"/>
      </c:lineChart>
      <c:catAx>
        <c:axId val="506748000"/>
        <c:scaling>
          <c:orientation val="minMax"/>
        </c:scaling>
        <c:delete val="0"/>
        <c:axPos val="b"/>
        <c:numFmt formatCode="ge" sourceLinked="1"/>
        <c:majorTickMark val="none"/>
        <c:minorTickMark val="none"/>
        <c:tickLblPos val="none"/>
        <c:crossAx val="506741336"/>
        <c:crosses val="autoZero"/>
        <c:auto val="0"/>
        <c:lblAlgn val="ctr"/>
        <c:lblOffset val="100"/>
        <c:noMultiLvlLbl val="1"/>
      </c:catAx>
      <c:valAx>
        <c:axId val="506741336"/>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67480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41275</c:v>
                </c:pt>
                <c:pt idx="1">
                  <c:v>41640</c:v>
                </c:pt>
                <c:pt idx="2">
                  <c:v>42005</c:v>
                </c:pt>
                <c:pt idx="3">
                  <c:v>42370</c:v>
                </c:pt>
                <c:pt idx="4">
                  <c:v>42736</c:v>
                </c:pt>
              </c:numCache>
            </c:numRef>
          </c:cat>
          <c:val>
            <c:numRef>
              <c:f>データ!$AV$17:$AZ$17</c:f>
              <c:numCache>
                <c:formatCode>#,##0.0;"▲ "#,##0.0</c:formatCode>
                <c:ptCount val="5"/>
                <c:pt idx="0">
                  <c:v>102.5</c:v>
                </c:pt>
                <c:pt idx="1">
                  <c:v>103.6</c:v>
                </c:pt>
                <c:pt idx="2">
                  <c:v>106.3</c:v>
                </c:pt>
                <c:pt idx="3">
                  <c:v>102.5</c:v>
                </c:pt>
                <c:pt idx="4">
                  <c:v>98.6</c:v>
                </c:pt>
              </c:numCache>
            </c:numRef>
          </c:val>
          <c:extLst xmlns:c16r2="http://schemas.microsoft.com/office/drawing/2015/06/chart">
            <c:ext xmlns:c16="http://schemas.microsoft.com/office/drawing/2014/chart" uri="{C3380CC4-5D6E-409C-BE32-E72D297353CC}">
              <c16:uniqueId val="{00000000-7863-4569-B261-A6EECEFF0514}"/>
            </c:ext>
          </c:extLst>
        </c:ser>
        <c:dLbls>
          <c:showLegendKey val="0"/>
          <c:showVal val="0"/>
          <c:showCatName val="0"/>
          <c:showSerName val="0"/>
          <c:showPercent val="0"/>
          <c:showBubbleSize val="0"/>
        </c:dLbls>
        <c:gapWidth val="180"/>
        <c:overlap val="-90"/>
        <c:axId val="512329992"/>
        <c:axId val="512331952"/>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41275</c:v>
                </c:pt>
                <c:pt idx="1">
                  <c:v>41640</c:v>
                </c:pt>
                <c:pt idx="2">
                  <c:v>42005</c:v>
                </c:pt>
                <c:pt idx="3">
                  <c:v>42370</c:v>
                </c:pt>
                <c:pt idx="4">
                  <c:v>42736</c:v>
                </c:pt>
              </c:numCache>
            </c:numRef>
          </c:cat>
          <c:val>
            <c:numRef>
              <c:f>データ!$AV$18:$AZ$18</c:f>
              <c:numCache>
                <c:formatCode>#,##0.0;"▲ "#,##0.0</c:formatCode>
                <c:ptCount val="5"/>
                <c:pt idx="0">
                  <c:v>93.5</c:v>
                </c:pt>
                <c:pt idx="1">
                  <c:v>93.3</c:v>
                </c:pt>
                <c:pt idx="2">
                  <c:v>95.5</c:v>
                </c:pt>
                <c:pt idx="3">
                  <c:v>94.2</c:v>
                </c:pt>
                <c:pt idx="4">
                  <c:v>94</c:v>
                </c:pt>
              </c:numCache>
            </c:numRef>
          </c:val>
          <c:smooth val="0"/>
          <c:extLst xmlns:c16r2="http://schemas.microsoft.com/office/drawing/2015/06/chart">
            <c:ext xmlns:c16="http://schemas.microsoft.com/office/drawing/2014/chart" uri="{C3380CC4-5D6E-409C-BE32-E72D297353CC}">
              <c16:uniqueId val="{00000001-7863-4569-B261-A6EECEFF051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41275</c:v>
                </c:pt>
                <c:pt idx="1">
                  <c:v>41640</c:v>
                </c:pt>
                <c:pt idx="2">
                  <c:v>42005</c:v>
                </c:pt>
                <c:pt idx="3">
                  <c:v>42370</c:v>
                </c:pt>
                <c:pt idx="4">
                  <c:v>42736</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7863-4569-B261-A6EECEFF0514}"/>
            </c:ext>
          </c:extLst>
        </c:ser>
        <c:dLbls>
          <c:showLegendKey val="0"/>
          <c:showVal val="0"/>
          <c:showCatName val="0"/>
          <c:showSerName val="0"/>
          <c:showPercent val="0"/>
          <c:showBubbleSize val="0"/>
        </c:dLbls>
        <c:marker val="1"/>
        <c:smooth val="0"/>
        <c:axId val="512329992"/>
        <c:axId val="512331952"/>
      </c:lineChart>
      <c:catAx>
        <c:axId val="512329992"/>
        <c:scaling>
          <c:orientation val="minMax"/>
        </c:scaling>
        <c:delete val="0"/>
        <c:axPos val="b"/>
        <c:numFmt formatCode="ge" sourceLinked="1"/>
        <c:majorTickMark val="none"/>
        <c:minorTickMark val="none"/>
        <c:tickLblPos val="none"/>
        <c:crossAx val="512331952"/>
        <c:crosses val="autoZero"/>
        <c:auto val="0"/>
        <c:lblAlgn val="ctr"/>
        <c:lblOffset val="100"/>
        <c:noMultiLvlLbl val="1"/>
      </c:catAx>
      <c:valAx>
        <c:axId val="512331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3299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41275</c:v>
                </c:pt>
                <c:pt idx="1">
                  <c:v>41640</c:v>
                </c:pt>
                <c:pt idx="2">
                  <c:v>42005</c:v>
                </c:pt>
                <c:pt idx="3">
                  <c:v>42370</c:v>
                </c:pt>
                <c:pt idx="4">
                  <c:v>42736</c:v>
                </c:pt>
              </c:numCache>
            </c:numRef>
          </c:cat>
          <c:val>
            <c:numRef>
              <c:f>データ!$BG$17:$BK$17</c:f>
              <c:numCache>
                <c:formatCode>#,##0.0;"▲ "#,##0.0</c:formatCode>
                <c:ptCount val="5"/>
                <c:pt idx="0">
                  <c:v>328.9</c:v>
                </c:pt>
                <c:pt idx="1">
                  <c:v>190.6</c:v>
                </c:pt>
                <c:pt idx="2">
                  <c:v>220.2</c:v>
                </c:pt>
                <c:pt idx="3">
                  <c:v>251.2</c:v>
                </c:pt>
                <c:pt idx="4">
                  <c:v>267.2</c:v>
                </c:pt>
              </c:numCache>
            </c:numRef>
          </c:val>
          <c:extLst xmlns:c16r2="http://schemas.microsoft.com/office/drawing/2015/06/chart">
            <c:ext xmlns:c16="http://schemas.microsoft.com/office/drawing/2014/chart" uri="{C3380CC4-5D6E-409C-BE32-E72D297353CC}">
              <c16:uniqueId val="{00000000-5814-485A-A069-88C134CF6147}"/>
            </c:ext>
          </c:extLst>
        </c:ser>
        <c:dLbls>
          <c:showLegendKey val="0"/>
          <c:showVal val="0"/>
          <c:showCatName val="0"/>
          <c:showSerName val="0"/>
          <c:showPercent val="0"/>
          <c:showBubbleSize val="0"/>
        </c:dLbls>
        <c:gapWidth val="180"/>
        <c:overlap val="-90"/>
        <c:axId val="512332736"/>
        <c:axId val="512333128"/>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41275</c:v>
                </c:pt>
                <c:pt idx="1">
                  <c:v>41640</c:v>
                </c:pt>
                <c:pt idx="2">
                  <c:v>42005</c:v>
                </c:pt>
                <c:pt idx="3">
                  <c:v>42370</c:v>
                </c:pt>
                <c:pt idx="4">
                  <c:v>42736</c:v>
                </c:pt>
              </c:numCache>
            </c:numRef>
          </c:cat>
          <c:val>
            <c:numRef>
              <c:f>データ!$BG$18:$BK$18</c:f>
              <c:numCache>
                <c:formatCode>#,##0.0;"▲ "#,##0.0</c:formatCode>
                <c:ptCount val="5"/>
                <c:pt idx="0">
                  <c:v>196.1</c:v>
                </c:pt>
                <c:pt idx="1">
                  <c:v>96.5</c:v>
                </c:pt>
                <c:pt idx="2">
                  <c:v>97.7</c:v>
                </c:pt>
                <c:pt idx="3">
                  <c:v>100</c:v>
                </c:pt>
                <c:pt idx="4">
                  <c:v>156.69999999999999</c:v>
                </c:pt>
              </c:numCache>
            </c:numRef>
          </c:val>
          <c:smooth val="0"/>
          <c:extLst xmlns:c16r2="http://schemas.microsoft.com/office/drawing/2015/06/chart">
            <c:ext xmlns:c16="http://schemas.microsoft.com/office/drawing/2014/chart" uri="{C3380CC4-5D6E-409C-BE32-E72D297353CC}">
              <c16:uniqueId val="{00000001-5814-485A-A069-88C134CF6147}"/>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41275</c:v>
                </c:pt>
                <c:pt idx="1">
                  <c:v>41640</c:v>
                </c:pt>
                <c:pt idx="2">
                  <c:v>42005</c:v>
                </c:pt>
                <c:pt idx="3">
                  <c:v>42370</c:v>
                </c:pt>
                <c:pt idx="4">
                  <c:v>42736</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5814-485A-A069-88C134CF6147}"/>
            </c:ext>
          </c:extLst>
        </c:ser>
        <c:dLbls>
          <c:showLegendKey val="0"/>
          <c:showVal val="0"/>
          <c:showCatName val="0"/>
          <c:showSerName val="0"/>
          <c:showPercent val="0"/>
          <c:showBubbleSize val="0"/>
        </c:dLbls>
        <c:marker val="1"/>
        <c:smooth val="0"/>
        <c:axId val="512332736"/>
        <c:axId val="512333128"/>
      </c:lineChart>
      <c:catAx>
        <c:axId val="512332736"/>
        <c:scaling>
          <c:orientation val="minMax"/>
        </c:scaling>
        <c:delete val="0"/>
        <c:axPos val="b"/>
        <c:numFmt formatCode="ge" sourceLinked="1"/>
        <c:majorTickMark val="none"/>
        <c:minorTickMark val="none"/>
        <c:tickLblPos val="none"/>
        <c:crossAx val="512333128"/>
        <c:crosses val="autoZero"/>
        <c:auto val="0"/>
        <c:lblAlgn val="ctr"/>
        <c:lblOffset val="100"/>
        <c:noMultiLvlLbl val="1"/>
      </c:catAx>
      <c:valAx>
        <c:axId val="512333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3327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データ!$CC$18:$CG$18</c:f>
              <c:numCache>
                <c:formatCode>#,##0.0;"▲ "#,##0.0</c:formatCode>
                <c:ptCount val="5"/>
                <c:pt idx="0">
                  <c:v>4.5999999999999996</c:v>
                </c:pt>
                <c:pt idx="1">
                  <c:v>2.9</c:v>
                </c:pt>
                <c:pt idx="2">
                  <c:v>2.5</c:v>
                </c:pt>
                <c:pt idx="3">
                  <c:v>5.5</c:v>
                </c:pt>
                <c:pt idx="4">
                  <c:v>4.5999999999999996</c:v>
                </c:pt>
              </c:numCache>
            </c:numRef>
          </c:val>
          <c:extLst xmlns:c16r2="http://schemas.microsoft.com/office/drawing/2015/06/chart">
            <c:ext xmlns:c16="http://schemas.microsoft.com/office/drawing/2014/chart" uri="{C3380CC4-5D6E-409C-BE32-E72D297353CC}">
              <c16:uniqueId val="{00000000-2EFC-4559-9437-57AE04183437}"/>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データ!$CC$19:$CG$19</c:f>
              <c:numCache>
                <c:formatCode>#,##0.0;"▲ "#,##0.0</c:formatCode>
                <c:ptCount val="5"/>
                <c:pt idx="0">
                  <c:v>160.4</c:v>
                </c:pt>
                <c:pt idx="1">
                  <c:v>156.4</c:v>
                </c:pt>
                <c:pt idx="2">
                  <c:v>152.69999999999999</c:v>
                </c:pt>
                <c:pt idx="3">
                  <c:v>157.9</c:v>
                </c:pt>
                <c:pt idx="4">
                  <c:v>164.3</c:v>
                </c:pt>
              </c:numCache>
            </c:numRef>
          </c:val>
          <c:extLst xmlns:c16r2="http://schemas.microsoft.com/office/drawing/2015/06/chart">
            <c:ext xmlns:c16="http://schemas.microsoft.com/office/drawing/2014/chart" uri="{C3380CC4-5D6E-409C-BE32-E72D297353CC}">
              <c16:uniqueId val="{00000001-2EFC-4559-9437-57AE04183437}"/>
            </c:ext>
          </c:extLst>
        </c:ser>
        <c:dLbls>
          <c:showLegendKey val="0"/>
          <c:showVal val="0"/>
          <c:showCatName val="0"/>
          <c:showSerName val="0"/>
          <c:showPercent val="0"/>
          <c:showBubbleSize val="0"/>
        </c:dLbls>
        <c:gapWidth val="150"/>
        <c:axId val="512330384"/>
        <c:axId val="51233077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41275</c:v>
                </c:pt>
                <c:pt idx="1">
                  <c:v>41640</c:v>
                </c:pt>
                <c:pt idx="2">
                  <c:v>42005</c:v>
                </c:pt>
                <c:pt idx="3">
                  <c:v>42370</c:v>
                </c:pt>
                <c:pt idx="4">
                  <c:v>42736</c:v>
                </c:pt>
              </c:numCache>
            </c:numRef>
          </c:cat>
          <c:val>
            <c:numRef>
              <c:f>データ!$CC$20:$CG$20</c:f>
              <c:numCache>
                <c:formatCode>#,##0.0;"▲ "#,##0.0</c:formatCode>
                <c:ptCount val="5"/>
                <c:pt idx="0">
                  <c:v>17.7</c:v>
                </c:pt>
                <c:pt idx="1">
                  <c:v>15.7</c:v>
                </c:pt>
                <c:pt idx="2">
                  <c:v>13.6</c:v>
                </c:pt>
                <c:pt idx="3">
                  <c:v>14.6</c:v>
                </c:pt>
                <c:pt idx="4">
                  <c:v>14.5</c:v>
                </c:pt>
              </c:numCache>
            </c:numRef>
          </c:val>
          <c:smooth val="0"/>
          <c:extLst xmlns:c16r2="http://schemas.microsoft.com/office/drawing/2015/06/chart">
            <c:ext xmlns:c16="http://schemas.microsoft.com/office/drawing/2014/chart" uri="{C3380CC4-5D6E-409C-BE32-E72D297353CC}">
              <c16:uniqueId val="{00000002-2EFC-4559-9437-57AE04183437}"/>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41275</c:v>
                </c:pt>
                <c:pt idx="1">
                  <c:v>41640</c:v>
                </c:pt>
                <c:pt idx="2">
                  <c:v>42005</c:v>
                </c:pt>
                <c:pt idx="3">
                  <c:v>42370</c:v>
                </c:pt>
                <c:pt idx="4">
                  <c:v>42736</c:v>
                </c:pt>
              </c:numCache>
            </c:numRef>
          </c:cat>
          <c:val>
            <c:numRef>
              <c:f>データ!$CC$21:$CG$21</c:f>
              <c:numCache>
                <c:formatCode>#,##0.0;"▲ "#,##0.0</c:formatCode>
                <c:ptCount val="5"/>
                <c:pt idx="0">
                  <c:v>183</c:v>
                </c:pt>
                <c:pt idx="1">
                  <c:v>181.8</c:v>
                </c:pt>
                <c:pt idx="2">
                  <c:v>177.3</c:v>
                </c:pt>
                <c:pt idx="3">
                  <c:v>180</c:v>
                </c:pt>
                <c:pt idx="4">
                  <c:v>180.1</c:v>
                </c:pt>
              </c:numCache>
            </c:numRef>
          </c:val>
          <c:smooth val="0"/>
          <c:extLst xmlns:c16r2="http://schemas.microsoft.com/office/drawing/2015/06/chart">
            <c:ext xmlns:c16="http://schemas.microsoft.com/office/drawing/2014/chart" uri="{C3380CC4-5D6E-409C-BE32-E72D297353CC}">
              <c16:uniqueId val="{00000003-2EFC-4559-9437-57AE04183437}"/>
            </c:ext>
          </c:extLst>
        </c:ser>
        <c:dLbls>
          <c:showLegendKey val="0"/>
          <c:showVal val="0"/>
          <c:showCatName val="0"/>
          <c:showSerName val="0"/>
          <c:showPercent val="0"/>
          <c:showBubbleSize val="0"/>
        </c:dLbls>
        <c:marker val="1"/>
        <c:smooth val="0"/>
        <c:axId val="512330384"/>
        <c:axId val="512330776"/>
      </c:lineChart>
      <c:catAx>
        <c:axId val="512330384"/>
        <c:scaling>
          <c:orientation val="minMax"/>
        </c:scaling>
        <c:delete val="0"/>
        <c:axPos val="b"/>
        <c:numFmt formatCode="ge" sourceLinked="1"/>
        <c:majorTickMark val="none"/>
        <c:minorTickMark val="none"/>
        <c:tickLblPos val="none"/>
        <c:crossAx val="512330776"/>
        <c:crosses val="autoZero"/>
        <c:auto val="0"/>
        <c:lblAlgn val="ctr"/>
        <c:lblOffset val="100"/>
        <c:noMultiLvlLbl val="1"/>
      </c:catAx>
      <c:valAx>
        <c:axId val="512330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3303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41275</c:v>
                </c:pt>
                <c:pt idx="1">
                  <c:v>41640</c:v>
                </c:pt>
                <c:pt idx="2">
                  <c:v>42005</c:v>
                </c:pt>
                <c:pt idx="3">
                  <c:v>42370</c:v>
                </c:pt>
                <c:pt idx="4">
                  <c:v>42736</c:v>
                </c:pt>
              </c:numCache>
            </c:numRef>
          </c:cat>
          <c:val>
            <c:numRef>
              <c:f>データ!$CW$17:$DA$17</c:f>
              <c:numCache>
                <c:formatCode>#,##0.0;"▲ "#,##0.0</c:formatCode>
                <c:ptCount val="5"/>
                <c:pt idx="0">
                  <c:v>2.9</c:v>
                </c:pt>
                <c:pt idx="1">
                  <c:v>1.8</c:v>
                </c:pt>
                <c:pt idx="2">
                  <c:v>1.6</c:v>
                </c:pt>
                <c:pt idx="3">
                  <c:v>3.5</c:v>
                </c:pt>
                <c:pt idx="4">
                  <c:v>2.8</c:v>
                </c:pt>
              </c:numCache>
            </c:numRef>
          </c:val>
          <c:extLst xmlns:c16r2="http://schemas.microsoft.com/office/drawing/2015/06/chart">
            <c:ext xmlns:c16="http://schemas.microsoft.com/office/drawing/2014/chart" uri="{C3380CC4-5D6E-409C-BE32-E72D297353CC}">
              <c16:uniqueId val="{00000000-F112-4690-8D6C-8150844287BD}"/>
            </c:ext>
          </c:extLst>
        </c:ser>
        <c:dLbls>
          <c:showLegendKey val="0"/>
          <c:showVal val="0"/>
          <c:showCatName val="0"/>
          <c:showSerName val="0"/>
          <c:showPercent val="0"/>
          <c:showBubbleSize val="0"/>
        </c:dLbls>
        <c:gapWidth val="180"/>
        <c:overlap val="-90"/>
        <c:axId val="512328424"/>
        <c:axId val="512333912"/>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41275</c:v>
                </c:pt>
                <c:pt idx="1">
                  <c:v>41640</c:v>
                </c:pt>
                <c:pt idx="2">
                  <c:v>42005</c:v>
                </c:pt>
                <c:pt idx="3">
                  <c:v>42370</c:v>
                </c:pt>
                <c:pt idx="4">
                  <c:v>42736</c:v>
                </c:pt>
              </c:numCache>
            </c:numRef>
          </c:cat>
          <c:val>
            <c:numRef>
              <c:f>データ!$CW$18:$DA$18</c:f>
              <c:numCache>
                <c:formatCode>#,##0.0;"▲ "#,##0.0</c:formatCode>
                <c:ptCount val="5"/>
                <c:pt idx="0">
                  <c:v>9.6999999999999993</c:v>
                </c:pt>
                <c:pt idx="1">
                  <c:v>8.6999999999999993</c:v>
                </c:pt>
                <c:pt idx="2">
                  <c:v>7.7</c:v>
                </c:pt>
                <c:pt idx="3">
                  <c:v>8.1</c:v>
                </c:pt>
                <c:pt idx="4">
                  <c:v>8</c:v>
                </c:pt>
              </c:numCache>
            </c:numRef>
          </c:val>
          <c:smooth val="0"/>
          <c:extLst xmlns:c16r2="http://schemas.microsoft.com/office/drawing/2015/06/chart">
            <c:ext xmlns:c16="http://schemas.microsoft.com/office/drawing/2014/chart" uri="{C3380CC4-5D6E-409C-BE32-E72D297353CC}">
              <c16:uniqueId val="{00000001-F112-4690-8D6C-8150844287BD}"/>
            </c:ext>
          </c:extLst>
        </c:ser>
        <c:dLbls>
          <c:showLegendKey val="0"/>
          <c:showVal val="0"/>
          <c:showCatName val="0"/>
          <c:showSerName val="0"/>
          <c:showPercent val="0"/>
          <c:showBubbleSize val="0"/>
        </c:dLbls>
        <c:marker val="1"/>
        <c:smooth val="0"/>
        <c:axId val="512328424"/>
        <c:axId val="512333912"/>
      </c:lineChart>
      <c:catAx>
        <c:axId val="512328424"/>
        <c:scaling>
          <c:orientation val="minMax"/>
        </c:scaling>
        <c:delete val="0"/>
        <c:axPos val="b"/>
        <c:numFmt formatCode="ge" sourceLinked="1"/>
        <c:majorTickMark val="none"/>
        <c:minorTickMark val="none"/>
        <c:tickLblPos val="none"/>
        <c:crossAx val="512333912"/>
        <c:crosses val="autoZero"/>
        <c:auto val="0"/>
        <c:lblAlgn val="ctr"/>
        <c:lblOffset val="100"/>
        <c:noMultiLvlLbl val="1"/>
      </c:catAx>
      <c:valAx>
        <c:axId val="512333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328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41275</c:v>
                </c:pt>
                <c:pt idx="1">
                  <c:v>41640</c:v>
                </c:pt>
                <c:pt idx="2">
                  <c:v>42005</c:v>
                </c:pt>
                <c:pt idx="3">
                  <c:v>42370</c:v>
                </c:pt>
                <c:pt idx="4">
                  <c:v>42736</c:v>
                </c:pt>
              </c:numCache>
            </c:numRef>
          </c:cat>
          <c:val>
            <c:numRef>
              <c:f>データ!$DG$17:$DK$17</c:f>
              <c:numCache>
                <c:formatCode>#,##0.0;"▲ "#,##0.0</c:formatCode>
                <c:ptCount val="5"/>
                <c:pt idx="0">
                  <c:v>20.6</c:v>
                </c:pt>
                <c:pt idx="1">
                  <c:v>15.4</c:v>
                </c:pt>
                <c:pt idx="2">
                  <c:v>8.6999999999999993</c:v>
                </c:pt>
                <c:pt idx="3">
                  <c:v>4.5</c:v>
                </c:pt>
                <c:pt idx="4">
                  <c:v>3.9</c:v>
                </c:pt>
              </c:numCache>
            </c:numRef>
          </c:val>
          <c:extLst xmlns:c16r2="http://schemas.microsoft.com/office/drawing/2015/06/chart">
            <c:ext xmlns:c16="http://schemas.microsoft.com/office/drawing/2014/chart" uri="{C3380CC4-5D6E-409C-BE32-E72D297353CC}">
              <c16:uniqueId val="{00000000-AAF0-4DDC-B426-EEE6379BF3AF}"/>
            </c:ext>
          </c:extLst>
        </c:ser>
        <c:dLbls>
          <c:showLegendKey val="0"/>
          <c:showVal val="0"/>
          <c:showCatName val="0"/>
          <c:showSerName val="0"/>
          <c:showPercent val="0"/>
          <c:showBubbleSize val="0"/>
        </c:dLbls>
        <c:gapWidth val="180"/>
        <c:overlap val="-90"/>
        <c:axId val="512335480"/>
        <c:axId val="512335872"/>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41275</c:v>
                </c:pt>
                <c:pt idx="1">
                  <c:v>41640</c:v>
                </c:pt>
                <c:pt idx="2">
                  <c:v>42005</c:v>
                </c:pt>
                <c:pt idx="3">
                  <c:v>42370</c:v>
                </c:pt>
                <c:pt idx="4">
                  <c:v>42736</c:v>
                </c:pt>
              </c:numCache>
            </c:numRef>
          </c:cat>
          <c:val>
            <c:numRef>
              <c:f>データ!$DG$18:$DK$18</c:f>
              <c:numCache>
                <c:formatCode>#,##0.0;"▲ "#,##0.0</c:formatCode>
                <c:ptCount val="5"/>
                <c:pt idx="0">
                  <c:v>37.5</c:v>
                </c:pt>
                <c:pt idx="1">
                  <c:v>30.9</c:v>
                </c:pt>
                <c:pt idx="2">
                  <c:v>27</c:v>
                </c:pt>
                <c:pt idx="3">
                  <c:v>22.5</c:v>
                </c:pt>
                <c:pt idx="4">
                  <c:v>21.9</c:v>
                </c:pt>
              </c:numCache>
            </c:numRef>
          </c:val>
          <c:smooth val="0"/>
          <c:extLst xmlns:c16r2="http://schemas.microsoft.com/office/drawing/2015/06/chart">
            <c:ext xmlns:c16="http://schemas.microsoft.com/office/drawing/2014/chart" uri="{C3380CC4-5D6E-409C-BE32-E72D297353CC}">
              <c16:uniqueId val="{00000001-AAF0-4DDC-B426-EEE6379BF3AF}"/>
            </c:ext>
          </c:extLst>
        </c:ser>
        <c:dLbls>
          <c:showLegendKey val="0"/>
          <c:showVal val="0"/>
          <c:showCatName val="0"/>
          <c:showSerName val="0"/>
          <c:showPercent val="0"/>
          <c:showBubbleSize val="0"/>
        </c:dLbls>
        <c:marker val="1"/>
        <c:smooth val="0"/>
        <c:axId val="512335480"/>
        <c:axId val="512335872"/>
      </c:lineChart>
      <c:catAx>
        <c:axId val="512335480"/>
        <c:scaling>
          <c:orientation val="minMax"/>
        </c:scaling>
        <c:delete val="0"/>
        <c:axPos val="b"/>
        <c:numFmt formatCode="ge" sourceLinked="1"/>
        <c:majorTickMark val="none"/>
        <c:minorTickMark val="none"/>
        <c:tickLblPos val="none"/>
        <c:crossAx val="512335872"/>
        <c:crosses val="autoZero"/>
        <c:auto val="0"/>
        <c:lblAlgn val="ctr"/>
        <c:lblOffset val="100"/>
        <c:noMultiLvlLbl val="1"/>
      </c:catAx>
      <c:valAx>
        <c:axId val="512335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3354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41275</c:v>
                </c:pt>
                <c:pt idx="1">
                  <c:v>41640</c:v>
                </c:pt>
                <c:pt idx="2">
                  <c:v>42005</c:v>
                </c:pt>
                <c:pt idx="3">
                  <c:v>42370</c:v>
                </c:pt>
                <c:pt idx="4">
                  <c:v>42736</c:v>
                </c:pt>
              </c:numCache>
            </c:numRef>
          </c:cat>
          <c:val>
            <c:numRef>
              <c:f>データ!$DQ$17:$DU$17</c:f>
              <c:numCache>
                <c:formatCode>#,##0.0;"▲ "#,##0.0</c:formatCode>
                <c:ptCount val="5"/>
                <c:pt idx="0">
                  <c:v>72.7</c:v>
                </c:pt>
                <c:pt idx="1">
                  <c:v>82.8</c:v>
                </c:pt>
                <c:pt idx="2">
                  <c:v>82.2</c:v>
                </c:pt>
                <c:pt idx="3">
                  <c:v>81.099999999999994</c:v>
                </c:pt>
                <c:pt idx="4">
                  <c:v>79.3</c:v>
                </c:pt>
              </c:numCache>
            </c:numRef>
          </c:val>
          <c:extLst xmlns:c16r2="http://schemas.microsoft.com/office/drawing/2015/06/chart">
            <c:ext xmlns:c16="http://schemas.microsoft.com/office/drawing/2014/chart" uri="{C3380CC4-5D6E-409C-BE32-E72D297353CC}">
              <c16:uniqueId val="{00000000-9A58-4DD1-8A38-354A2AB621D0}"/>
            </c:ext>
          </c:extLst>
        </c:ser>
        <c:dLbls>
          <c:showLegendKey val="0"/>
          <c:showVal val="0"/>
          <c:showCatName val="0"/>
          <c:showSerName val="0"/>
          <c:showPercent val="0"/>
          <c:showBubbleSize val="0"/>
        </c:dLbls>
        <c:gapWidth val="180"/>
        <c:overlap val="-90"/>
        <c:axId val="512329208"/>
        <c:axId val="512331168"/>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41275</c:v>
                </c:pt>
                <c:pt idx="1">
                  <c:v>41640</c:v>
                </c:pt>
                <c:pt idx="2">
                  <c:v>42005</c:v>
                </c:pt>
                <c:pt idx="3">
                  <c:v>42370</c:v>
                </c:pt>
                <c:pt idx="4">
                  <c:v>42736</c:v>
                </c:pt>
              </c:numCache>
            </c:numRef>
          </c:cat>
          <c:val>
            <c:numRef>
              <c:f>データ!$DQ$18:$DU$18</c:f>
              <c:numCache>
                <c:formatCode>#,##0.0;"▲ "#,##0.0</c:formatCode>
                <c:ptCount val="5"/>
                <c:pt idx="0">
                  <c:v>69.7</c:v>
                </c:pt>
                <c:pt idx="1">
                  <c:v>79.3</c:v>
                </c:pt>
                <c:pt idx="2">
                  <c:v>78.900000000000006</c:v>
                </c:pt>
                <c:pt idx="3">
                  <c:v>78.400000000000006</c:v>
                </c:pt>
                <c:pt idx="4">
                  <c:v>77.8</c:v>
                </c:pt>
              </c:numCache>
            </c:numRef>
          </c:val>
          <c:smooth val="0"/>
          <c:extLst xmlns:c16r2="http://schemas.microsoft.com/office/drawing/2015/06/chart">
            <c:ext xmlns:c16="http://schemas.microsoft.com/office/drawing/2014/chart" uri="{C3380CC4-5D6E-409C-BE32-E72D297353CC}">
              <c16:uniqueId val="{00000001-9A58-4DD1-8A38-354A2AB621D0}"/>
            </c:ext>
          </c:extLst>
        </c:ser>
        <c:dLbls>
          <c:showLegendKey val="0"/>
          <c:showVal val="0"/>
          <c:showCatName val="0"/>
          <c:showSerName val="0"/>
          <c:showPercent val="0"/>
          <c:showBubbleSize val="0"/>
        </c:dLbls>
        <c:marker val="1"/>
        <c:smooth val="0"/>
        <c:axId val="512329208"/>
        <c:axId val="512331168"/>
      </c:lineChart>
      <c:catAx>
        <c:axId val="512329208"/>
        <c:scaling>
          <c:orientation val="minMax"/>
        </c:scaling>
        <c:delete val="0"/>
        <c:axPos val="b"/>
        <c:numFmt formatCode="ge" sourceLinked="1"/>
        <c:majorTickMark val="none"/>
        <c:minorTickMark val="none"/>
        <c:tickLblPos val="none"/>
        <c:crossAx val="512331168"/>
        <c:crosses val="autoZero"/>
        <c:auto val="0"/>
        <c:lblAlgn val="ctr"/>
        <c:lblOffset val="100"/>
        <c:noMultiLvlLbl val="1"/>
      </c:catAx>
      <c:valAx>
        <c:axId val="512331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3292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41275</c:v>
                </c:pt>
                <c:pt idx="1">
                  <c:v>41640</c:v>
                </c:pt>
                <c:pt idx="2">
                  <c:v>42005</c:v>
                </c:pt>
                <c:pt idx="3">
                  <c:v>42370</c:v>
                </c:pt>
                <c:pt idx="4">
                  <c:v>42736</c:v>
                </c:pt>
              </c:numCache>
            </c:numRef>
          </c:cat>
          <c:val>
            <c:numRef>
              <c:f>データ!$EU$17:$EY$17</c:f>
              <c:numCache>
                <c:formatCode>#,##0.00;"▲ "#,##0.00</c:formatCode>
                <c:ptCount val="5"/>
                <c:pt idx="0">
                  <c:v>489.88</c:v>
                </c:pt>
                <c:pt idx="1">
                  <c:v>491.35</c:v>
                </c:pt>
                <c:pt idx="2">
                  <c:v>491.64</c:v>
                </c:pt>
                <c:pt idx="3">
                  <c:v>520.83000000000004</c:v>
                </c:pt>
                <c:pt idx="4">
                  <c:v>541.64</c:v>
                </c:pt>
              </c:numCache>
            </c:numRef>
          </c:val>
          <c:extLst xmlns:c16r2="http://schemas.microsoft.com/office/drawing/2015/06/chart">
            <c:ext xmlns:c16="http://schemas.microsoft.com/office/drawing/2014/chart" uri="{C3380CC4-5D6E-409C-BE32-E72D297353CC}">
              <c16:uniqueId val="{00000000-73F5-42D0-8566-8742CC72A29C}"/>
            </c:ext>
          </c:extLst>
        </c:ser>
        <c:dLbls>
          <c:showLegendKey val="0"/>
          <c:showVal val="0"/>
          <c:showCatName val="0"/>
          <c:showSerName val="0"/>
          <c:showPercent val="0"/>
          <c:showBubbleSize val="0"/>
        </c:dLbls>
        <c:gapWidth val="180"/>
        <c:overlap val="-90"/>
        <c:axId val="506743296"/>
        <c:axId val="50674368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41275</c:v>
                </c:pt>
                <c:pt idx="1">
                  <c:v>41640</c:v>
                </c:pt>
                <c:pt idx="2">
                  <c:v>42005</c:v>
                </c:pt>
                <c:pt idx="3">
                  <c:v>42370</c:v>
                </c:pt>
                <c:pt idx="4">
                  <c:v>42736</c:v>
                </c:pt>
              </c:numCache>
            </c:numRef>
          </c:cat>
          <c:val>
            <c:numRef>
              <c:f>データ!$EU$18:$EY$18</c:f>
              <c:numCache>
                <c:formatCode>#,##0.00;"▲ "#,##0.00</c:formatCode>
                <c:ptCount val="5"/>
                <c:pt idx="0">
                  <c:v>366.2</c:v>
                </c:pt>
                <c:pt idx="1">
                  <c:v>369.14</c:v>
                </c:pt>
                <c:pt idx="2">
                  <c:v>371.91</c:v>
                </c:pt>
                <c:pt idx="3">
                  <c:v>384.8</c:v>
                </c:pt>
                <c:pt idx="4">
                  <c:v>401.14</c:v>
                </c:pt>
              </c:numCache>
            </c:numRef>
          </c:val>
          <c:smooth val="0"/>
          <c:extLst xmlns:c16r2="http://schemas.microsoft.com/office/drawing/2015/06/chart">
            <c:ext xmlns:c16="http://schemas.microsoft.com/office/drawing/2014/chart" uri="{C3380CC4-5D6E-409C-BE32-E72D297353CC}">
              <c16:uniqueId val="{00000001-73F5-42D0-8566-8742CC72A29C}"/>
            </c:ext>
          </c:extLst>
        </c:ser>
        <c:dLbls>
          <c:showLegendKey val="0"/>
          <c:showVal val="0"/>
          <c:showCatName val="0"/>
          <c:showSerName val="0"/>
          <c:showPercent val="0"/>
          <c:showBubbleSize val="0"/>
        </c:dLbls>
        <c:marker val="1"/>
        <c:smooth val="0"/>
        <c:axId val="506743296"/>
        <c:axId val="506743688"/>
      </c:lineChart>
      <c:catAx>
        <c:axId val="506743296"/>
        <c:scaling>
          <c:orientation val="minMax"/>
        </c:scaling>
        <c:delete val="0"/>
        <c:axPos val="b"/>
        <c:numFmt formatCode="ge" sourceLinked="1"/>
        <c:majorTickMark val="none"/>
        <c:minorTickMark val="none"/>
        <c:tickLblPos val="none"/>
        <c:crossAx val="506743688"/>
        <c:crosses val="autoZero"/>
        <c:auto val="0"/>
        <c:lblAlgn val="ctr"/>
        <c:lblOffset val="100"/>
        <c:noMultiLvlLbl val="1"/>
      </c:catAx>
      <c:valAx>
        <c:axId val="50674368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67432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41275</c:v>
                </c:pt>
                <c:pt idx="1">
                  <c:v>41640</c:v>
                </c:pt>
                <c:pt idx="2">
                  <c:v>42005</c:v>
                </c:pt>
                <c:pt idx="3">
                  <c:v>42370</c:v>
                </c:pt>
                <c:pt idx="4">
                  <c:v>42736</c:v>
                </c:pt>
              </c:numCache>
            </c:numRef>
          </c:cat>
          <c:val>
            <c:numRef>
              <c:f>データ!$EK$17:$EO$17</c:f>
              <c:numCache>
                <c:formatCode>#,##0.00;"▲ "#,##0.00</c:formatCode>
                <c:ptCount val="5"/>
                <c:pt idx="0">
                  <c:v>753.79</c:v>
                </c:pt>
                <c:pt idx="1">
                  <c:v>743.33</c:v>
                </c:pt>
                <c:pt idx="2">
                  <c:v>732.2</c:v>
                </c:pt>
                <c:pt idx="3">
                  <c:v>759.75</c:v>
                </c:pt>
                <c:pt idx="4">
                  <c:v>799.38</c:v>
                </c:pt>
              </c:numCache>
            </c:numRef>
          </c:val>
          <c:extLst xmlns:c16r2="http://schemas.microsoft.com/office/drawing/2015/06/chart">
            <c:ext xmlns:c16="http://schemas.microsoft.com/office/drawing/2014/chart" uri="{C3380CC4-5D6E-409C-BE32-E72D297353CC}">
              <c16:uniqueId val="{00000000-F99B-401C-8B03-25B7617FDE04}"/>
            </c:ext>
          </c:extLst>
        </c:ser>
        <c:dLbls>
          <c:showLegendKey val="0"/>
          <c:showVal val="0"/>
          <c:showCatName val="0"/>
          <c:showSerName val="0"/>
          <c:showPercent val="0"/>
          <c:showBubbleSize val="0"/>
        </c:dLbls>
        <c:gapWidth val="180"/>
        <c:overlap val="-90"/>
        <c:axId val="506744472"/>
        <c:axId val="506746432"/>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41275</c:v>
                </c:pt>
                <c:pt idx="1">
                  <c:v>41640</c:v>
                </c:pt>
                <c:pt idx="2">
                  <c:v>42005</c:v>
                </c:pt>
                <c:pt idx="3">
                  <c:v>42370</c:v>
                </c:pt>
                <c:pt idx="4">
                  <c:v>42736</c:v>
                </c:pt>
              </c:numCache>
            </c:numRef>
          </c:cat>
          <c:val>
            <c:numRef>
              <c:f>データ!$EK$18:$EO$18</c:f>
              <c:numCache>
                <c:formatCode>#,##0.00;"▲ "#,##0.00</c:formatCode>
                <c:ptCount val="5"/>
                <c:pt idx="0">
                  <c:v>621.98</c:v>
                </c:pt>
                <c:pt idx="1">
                  <c:v>620.42999999999995</c:v>
                </c:pt>
                <c:pt idx="2">
                  <c:v>618.04</c:v>
                </c:pt>
                <c:pt idx="3">
                  <c:v>631.22</c:v>
                </c:pt>
                <c:pt idx="4">
                  <c:v>646.02</c:v>
                </c:pt>
              </c:numCache>
            </c:numRef>
          </c:val>
          <c:smooth val="0"/>
          <c:extLst xmlns:c16r2="http://schemas.microsoft.com/office/drawing/2015/06/chart">
            <c:ext xmlns:c16="http://schemas.microsoft.com/office/drawing/2014/chart" uri="{C3380CC4-5D6E-409C-BE32-E72D297353CC}">
              <c16:uniqueId val="{00000001-F99B-401C-8B03-25B7617FDE04}"/>
            </c:ext>
          </c:extLst>
        </c:ser>
        <c:dLbls>
          <c:showLegendKey val="0"/>
          <c:showVal val="0"/>
          <c:showCatName val="0"/>
          <c:showSerName val="0"/>
          <c:showPercent val="0"/>
          <c:showBubbleSize val="0"/>
        </c:dLbls>
        <c:marker val="1"/>
        <c:smooth val="0"/>
        <c:axId val="506744472"/>
        <c:axId val="506746432"/>
      </c:lineChart>
      <c:catAx>
        <c:axId val="506744472"/>
        <c:scaling>
          <c:orientation val="minMax"/>
        </c:scaling>
        <c:delete val="0"/>
        <c:axPos val="b"/>
        <c:numFmt formatCode="ge" sourceLinked="1"/>
        <c:majorTickMark val="none"/>
        <c:minorTickMark val="none"/>
        <c:tickLblPos val="none"/>
        <c:crossAx val="506746432"/>
        <c:crosses val="autoZero"/>
        <c:auto val="0"/>
        <c:lblAlgn val="ctr"/>
        <c:lblOffset val="100"/>
        <c:noMultiLvlLbl val="1"/>
      </c:catAx>
      <c:valAx>
        <c:axId val="50674643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67444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xmlns="" id="{00000000-0008-0000-0000-000004000000}"/>
                </a:ext>
              </a:extLst>
            </xdr:cNvPr>
            <xdr:cNvPicPr>
              <a:picLocks noChangeAspect="1" noChangeArrowheads="1"/>
              <a:extLst>
                <a:ext uri="{84589F7E-364E-4C9E-8A38-B11213B215E9}">
                  <a14:cameraTool cellRange="データ!AJ11:AO13" spid="_x0000_s116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xmlns=""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xmlns="" id="{00000000-0008-0000-0000-000008000000}"/>
                </a:ext>
              </a:extLst>
            </xdr:cNvPr>
            <xdr:cNvPicPr>
              <a:picLocks noChangeAspect="1" noChangeArrowheads="1"/>
              <a:extLst>
                <a:ext uri="{84589F7E-364E-4C9E-8A38-B11213B215E9}">
                  <a14:cameraTool cellRange="データ!AU10:AZ12" spid="_x0000_s117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xmlns="" id="{00000000-0008-0000-0000-00000B000000}"/>
                </a:ext>
              </a:extLst>
            </xdr:cNvPr>
            <xdr:cNvPicPr>
              <a:picLocks noChangeAspect="1" noChangeArrowheads="1"/>
              <a:extLst>
                <a:ext uri="{84589F7E-364E-4C9E-8A38-B11213B215E9}">
                  <a14:cameraTool cellRange="データ!BF10:BK12" spid="_x0000_s117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xmlns="" id="{00000000-0008-0000-0000-00000F000000}"/>
            </a:ext>
          </a:extLst>
        </xdr:cNvPr>
        <xdr:cNvGrpSpPr/>
      </xdr:nvGrpSpPr>
      <xdr:grpSpPr>
        <a:xfrm>
          <a:off x="13767099" y="3163757"/>
          <a:ext cx="2008206" cy="739019"/>
          <a:chOff x="15464118" y="2936502"/>
          <a:chExt cx="2266389" cy="741260"/>
        </a:xfrm>
      </xdr:grpSpPr>
      <xdr:sp macro="" textlink="">
        <xdr:nvSpPr>
          <xdr:cNvPr id="10" name="テキスト ボックス 9">
            <a:extLst>
              <a:ext uri="{FF2B5EF4-FFF2-40B4-BE49-F238E27FC236}">
                <a16:creationId xmlns:a16="http://schemas.microsoft.com/office/drawing/2014/main" xmlns=""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xmlns=""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xmlns=""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xmlns=""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xmlns=""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xmlns=""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xmlns=""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xmlns=""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xmlns="" id="{00000000-0008-0000-0000-00001A000000}"/>
                </a:ext>
              </a:extLst>
            </xdr:cNvPr>
            <xdr:cNvPicPr preferRelativeResize="0">
              <a:picLocks noChangeArrowheads="1"/>
              <a:extLst>
                <a:ext uri="{84589F7E-364E-4C9E-8A38-B11213B215E9}">
                  <a14:cameraTool cellRange="データ!CB10:CG14" spid="_x0000_s117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xmlns=""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xmlns="" id="{00000000-0008-0000-0000-00001D000000}"/>
                </a:ext>
              </a:extLst>
            </xdr:cNvPr>
            <xdr:cNvPicPr>
              <a:picLocks noChangeAspect="1" noChangeArrowheads="1"/>
              <a:extLst>
                <a:ext uri="{84589F7E-364E-4C9E-8A38-B11213B215E9}">
                  <a14:cameraTool cellRange="データ!CV10:DA12" spid="_x0000_s117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xmlns=""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xmlns=""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xmlns=""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xmlns=""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xmlns="" id="{00000000-0008-0000-0000-000028000000}"/>
                </a:ext>
              </a:extLst>
            </xdr:cNvPr>
            <xdr:cNvPicPr>
              <a:picLocks noChangeAspect="1" noChangeArrowheads="1"/>
              <a:extLst>
                <a:ext uri="{84589F7E-364E-4C9E-8A38-B11213B215E9}">
                  <a14:cameraTool cellRange="データ!DF10:DK12" spid="_x0000_s117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xmlns=""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xmlns="" id="{00000000-0008-0000-0000-00002B000000}"/>
                </a:ext>
              </a:extLst>
            </xdr:cNvPr>
            <xdr:cNvPicPr>
              <a:picLocks noChangeAspect="1" noChangeArrowheads="1"/>
              <a:extLst>
                <a:ext uri="{84589F7E-364E-4C9E-8A38-B11213B215E9}">
                  <a14:cameraTool cellRange="データ!DP10:DU12" spid="_x0000_s117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xmlns="" id="{00000000-0008-0000-0000-00002C000000}"/>
            </a:ext>
          </a:extLst>
        </xdr:cNvPr>
        <xdr:cNvGrpSpPr/>
      </xdr:nvGrpSpPr>
      <xdr:grpSpPr>
        <a:xfrm>
          <a:off x="13767099" y="7131088"/>
          <a:ext cx="2008206" cy="509003"/>
          <a:chOff x="15464118" y="2936502"/>
          <a:chExt cx="2266389" cy="510348"/>
        </a:xfrm>
      </xdr:grpSpPr>
      <xdr:sp macro="" textlink="">
        <xdr:nvSpPr>
          <xdr:cNvPr id="31" name="テキスト ボックス 30">
            <a:extLst>
              <a:ext uri="{FF2B5EF4-FFF2-40B4-BE49-F238E27FC236}">
                <a16:creationId xmlns:a16="http://schemas.microsoft.com/office/drawing/2014/main" xmlns=""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xmlns=""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xmlns=""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xmlns=""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xmlns=""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xmlns="" id="{00000000-0008-0000-0000-000032000000}"/>
            </a:ext>
          </a:extLst>
        </xdr:cNvPr>
        <xdr:cNvGrpSpPr/>
      </xdr:nvGrpSpPr>
      <xdr:grpSpPr>
        <a:xfrm>
          <a:off x="13873956" y="11646162"/>
          <a:ext cx="2008206" cy="509006"/>
          <a:chOff x="15464118" y="2936502"/>
          <a:chExt cx="2266389" cy="510350"/>
        </a:xfrm>
      </xdr:grpSpPr>
      <xdr:sp macro="" textlink="">
        <xdr:nvSpPr>
          <xdr:cNvPr id="37" name="テキスト ボックス 36">
            <a:extLst>
              <a:ext uri="{FF2B5EF4-FFF2-40B4-BE49-F238E27FC236}">
                <a16:creationId xmlns:a16="http://schemas.microsoft.com/office/drawing/2014/main" xmlns=""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xmlns=""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xmlns=""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xmlns=""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xmlns=""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xmlns="" id="{00000000-0008-0000-0000-000038000000}"/>
            </a:ext>
          </a:extLst>
        </xdr:cNvPr>
        <xdr:cNvGrpSpPr/>
      </xdr:nvGrpSpPr>
      <xdr:grpSpPr>
        <a:xfrm>
          <a:off x="9768840" y="11646162"/>
          <a:ext cx="2159887" cy="509005"/>
          <a:chOff x="15312438" y="2936502"/>
          <a:chExt cx="2418070" cy="510349"/>
        </a:xfrm>
      </xdr:grpSpPr>
      <xdr:sp macro="" textlink="">
        <xdr:nvSpPr>
          <xdr:cNvPr id="43" name="テキスト ボックス 42">
            <a:extLst>
              <a:ext uri="{FF2B5EF4-FFF2-40B4-BE49-F238E27FC236}">
                <a16:creationId xmlns:a16="http://schemas.microsoft.com/office/drawing/2014/main" xmlns=""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xmlns=""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xmlns=""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xmlns=""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xmlns=""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xmlns=""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xmlns="" id="{00000000-0008-0000-0000-000040000000}"/>
                </a:ext>
              </a:extLst>
            </xdr:cNvPr>
            <xdr:cNvPicPr>
              <a:picLocks noChangeAspect="1" noChangeArrowheads="1"/>
              <a:extLst>
                <a:ext uri="{84589F7E-364E-4C9E-8A38-B11213B215E9}">
                  <a14:cameraTool cellRange="データ!ET10:EY12" spid="_x0000_s117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xmlns=""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xmlns="" id="{00000000-0008-0000-0000-000043000000}"/>
                </a:ext>
              </a:extLst>
            </xdr:cNvPr>
            <xdr:cNvPicPr>
              <a:picLocks noChangeAspect="1" noChangeArrowheads="1"/>
              <a:extLst>
                <a:ext uri="{84589F7E-364E-4C9E-8A38-B11213B215E9}">
                  <a14:cameraTool cellRange="データ!EJ10:EO12" spid="_x0000_s117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xmlns=""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xmlns="" id="{00000000-0008-0000-0000-000046000000}"/>
                </a:ext>
              </a:extLst>
            </xdr:cNvPr>
            <xdr:cNvPicPr>
              <a:picLocks noChangeAspect="1" noChangeArrowheads="1"/>
              <a:extLst>
                <a:ext uri="{84589F7E-364E-4C9E-8A38-B11213B215E9}">
                  <a14:cameraTool cellRange="データ!DZ10:EE12" spid="_x0000_s117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xmlns=""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xmlns="" id="{00000000-0008-0000-0000-000049000000}"/>
                </a:ext>
              </a:extLst>
            </xdr:cNvPr>
            <xdr:cNvPicPr>
              <a:picLocks noChangeAspect="1" noChangeArrowheads="1"/>
              <a:extLst>
                <a:ext uri="{84589F7E-364E-4C9E-8A38-B11213B215E9}">
                  <a14:cameraTool cellRange="データ!FD10:FI12" spid="_x0000_s117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xmlns="" id="{00000000-0008-0000-0000-00000E000000}"/>
                </a:ext>
              </a:extLst>
            </xdr:cNvPr>
            <xdr:cNvPicPr>
              <a:picLocks noChangeAspect="1" noChangeArrowheads="1"/>
              <a:extLst>
                <a:ext uri="{84589F7E-364E-4C9E-8A38-B11213B215E9}">
                  <a14:cameraTool cellRange="データ!BQ10:BV12" spid="_x0000_s118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xmlns=""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xmlns="" id="{00000000-0008-0000-0000-00004B000000}"/>
            </a:ext>
          </a:extLst>
        </xdr:cNvPr>
        <xdr:cNvGrpSpPr/>
      </xdr:nvGrpSpPr>
      <xdr:grpSpPr>
        <a:xfrm>
          <a:off x="5854882" y="7122522"/>
          <a:ext cx="2008205" cy="509003"/>
          <a:chOff x="15464118" y="2936502"/>
          <a:chExt cx="2266389" cy="510348"/>
        </a:xfrm>
      </xdr:grpSpPr>
      <xdr:sp macro="" textlink="">
        <xdr:nvSpPr>
          <xdr:cNvPr id="60" name="テキスト ボックス 59">
            <a:extLst>
              <a:ext uri="{FF2B5EF4-FFF2-40B4-BE49-F238E27FC236}">
                <a16:creationId xmlns:a16="http://schemas.microsoft.com/office/drawing/2014/main" xmlns=""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xmlns=""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xmlns=""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xmlns=""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xmlns=""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Normal="100" zoomScaleSheetLayoutView="100" workbookViewId="0"/>
  </sheetViews>
  <sheetFormatPr defaultColWidth="2.6640625" defaultRowHeight="13.2" x14ac:dyDescent="0.2"/>
  <cols>
    <col min="1" max="1" width="2.6640625" customWidth="1"/>
    <col min="2" max="67" width="3.77734375" customWidth="1"/>
    <col min="68" max="78" width="3.109375" customWidth="1"/>
    <col min="79" max="79"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2">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2">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124" t="str">
        <f>データ!O6</f>
        <v>神奈川県　横浜市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2">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f>データ!I10</f>
        <v>41275</v>
      </c>
      <c r="AR7" s="128"/>
      <c r="AS7" s="128"/>
      <c r="AT7" s="128"/>
      <c r="AU7" s="129"/>
      <c r="AV7" s="130">
        <f>データ!J10</f>
        <v>41640</v>
      </c>
      <c r="AW7" s="128"/>
      <c r="AX7" s="128"/>
      <c r="AY7" s="128"/>
      <c r="AZ7" s="129"/>
      <c r="BA7" s="130">
        <f>データ!K10</f>
        <v>42005</v>
      </c>
      <c r="BB7" s="128"/>
      <c r="BC7" s="128"/>
      <c r="BD7" s="128"/>
      <c r="BE7" s="129"/>
      <c r="BF7" s="130">
        <f>データ!L10</f>
        <v>42370</v>
      </c>
      <c r="BG7" s="128"/>
      <c r="BH7" s="128"/>
      <c r="BI7" s="128"/>
      <c r="BJ7" s="129"/>
      <c r="BK7" s="130">
        <f>データ!M10</f>
        <v>42736</v>
      </c>
      <c r="BL7" s="128"/>
      <c r="BM7" s="128"/>
      <c r="BN7" s="128"/>
      <c r="BO7" s="129"/>
      <c r="BS7" s="8"/>
      <c r="BT7" s="8"/>
      <c r="BU7" s="8"/>
      <c r="BV7" s="8"/>
      <c r="BW7" s="8"/>
      <c r="BX7" s="8"/>
      <c r="BY7" s="8"/>
    </row>
    <row r="8" spans="1:78" ht="18.75" customHeight="1" x14ac:dyDescent="0.2">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121301</v>
      </c>
      <c r="AR8" s="117"/>
      <c r="AS8" s="117"/>
      <c r="AT8" s="117"/>
      <c r="AU8" s="118"/>
      <c r="AV8" s="119">
        <f>データ!AC6</f>
        <v>121748</v>
      </c>
      <c r="AW8" s="117"/>
      <c r="AX8" s="117"/>
      <c r="AY8" s="117"/>
      <c r="AZ8" s="118"/>
      <c r="BA8" s="119">
        <f>データ!AD6</f>
        <v>122714</v>
      </c>
      <c r="BB8" s="117"/>
      <c r="BC8" s="117"/>
      <c r="BD8" s="117"/>
      <c r="BE8" s="118"/>
      <c r="BF8" s="119">
        <f>データ!AE6</f>
        <v>122461</v>
      </c>
      <c r="BG8" s="117"/>
      <c r="BH8" s="117"/>
      <c r="BI8" s="117"/>
      <c r="BJ8" s="118"/>
      <c r="BK8" s="119">
        <f>データ!AF6</f>
        <v>122580</v>
      </c>
      <c r="BL8" s="117"/>
      <c r="BM8" s="117"/>
      <c r="BN8" s="117"/>
      <c r="BO8" s="118"/>
      <c r="BS8" s="9"/>
      <c r="BT8" s="9"/>
      <c r="BU8" s="9"/>
      <c r="BV8" s="9"/>
      <c r="BW8" s="9"/>
      <c r="BX8" s="9"/>
      <c r="BY8" s="9"/>
    </row>
    <row r="9" spans="1:78" ht="18.75" customHeight="1" x14ac:dyDescent="0.2">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561538</v>
      </c>
      <c r="AR9" s="109"/>
      <c r="AS9" s="109"/>
      <c r="AT9" s="109"/>
      <c r="AU9" s="109"/>
      <c r="AV9" s="100">
        <f>データ!AH6</f>
        <v>349319</v>
      </c>
      <c r="AW9" s="101"/>
      <c r="AX9" s="101"/>
      <c r="AY9" s="101"/>
      <c r="AZ9" s="102"/>
      <c r="BA9" s="100">
        <f>データ!AI6</f>
        <v>307599</v>
      </c>
      <c r="BB9" s="101"/>
      <c r="BC9" s="101"/>
      <c r="BD9" s="101"/>
      <c r="BE9" s="102"/>
      <c r="BF9" s="100">
        <f>データ!AJ6</f>
        <v>677128</v>
      </c>
      <c r="BG9" s="101"/>
      <c r="BH9" s="101"/>
      <c r="BI9" s="101"/>
      <c r="BJ9" s="102"/>
      <c r="BK9" s="100">
        <f>データ!AK6</f>
        <v>562534</v>
      </c>
      <c r="BL9" s="101"/>
      <c r="BM9" s="101"/>
      <c r="BN9" s="101"/>
      <c r="BO9" s="102"/>
      <c r="BP9" s="10"/>
      <c r="BQ9" s="10"/>
      <c r="BR9" s="10"/>
      <c r="BS9" s="10"/>
      <c r="BT9" s="10"/>
      <c r="BU9" s="10"/>
      <c r="BV9" s="10"/>
      <c r="BW9" s="10"/>
      <c r="BX9" s="10"/>
      <c r="BY9" s="10"/>
    </row>
    <row r="10" spans="1:78" ht="18.45" customHeight="1" x14ac:dyDescent="0.2">
      <c r="A10" s="2"/>
      <c r="B10" s="105" t="str">
        <f>データ!T6</f>
        <v>-</v>
      </c>
      <c r="C10" s="106"/>
      <c r="D10" s="106"/>
      <c r="E10" s="106"/>
      <c r="F10" s="106"/>
      <c r="G10" s="106"/>
      <c r="H10" s="106"/>
      <c r="I10" s="107"/>
      <c r="J10" s="108">
        <f>データ!U6</f>
        <v>510.8</v>
      </c>
      <c r="K10" s="108"/>
      <c r="L10" s="108"/>
      <c r="M10" s="108"/>
      <c r="N10" s="108"/>
      <c r="O10" s="108"/>
      <c r="P10" s="108"/>
      <c r="Q10" s="108"/>
      <c r="R10" s="109">
        <f>データ!V6</f>
        <v>25398</v>
      </c>
      <c r="S10" s="109"/>
      <c r="T10" s="109"/>
      <c r="U10" s="109"/>
      <c r="V10" s="109"/>
      <c r="W10" s="109"/>
      <c r="X10" s="109"/>
      <c r="Y10" s="109"/>
      <c r="Z10" s="109">
        <f>データ!W6</f>
        <v>823</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45"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45" customHeight="1" x14ac:dyDescent="0.2">
      <c r="A12" s="2"/>
      <c r="B12" s="100">
        <f>データ!X6</f>
        <v>1379</v>
      </c>
      <c r="C12" s="101"/>
      <c r="D12" s="101"/>
      <c r="E12" s="101"/>
      <c r="F12" s="101"/>
      <c r="G12" s="101"/>
      <c r="H12" s="101"/>
      <c r="I12" s="102"/>
      <c r="J12" s="103">
        <f>データ!Y6</f>
        <v>18.399999999999999</v>
      </c>
      <c r="K12" s="103"/>
      <c r="L12" s="103"/>
      <c r="M12" s="103"/>
      <c r="N12" s="103"/>
      <c r="O12" s="103"/>
      <c r="P12" s="103"/>
      <c r="Q12" s="103"/>
      <c r="R12" s="104" t="str">
        <f>データ!Z6</f>
        <v>有</v>
      </c>
      <c r="S12" s="104"/>
      <c r="T12" s="104"/>
      <c r="U12" s="104"/>
      <c r="V12" s="104"/>
      <c r="W12" s="104"/>
      <c r="X12" s="104"/>
      <c r="Y12" s="104"/>
      <c r="Z12" s="104" t="str">
        <f>データ!AA6</f>
        <v>無</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45"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2">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5">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2">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123</v>
      </c>
      <c r="BM17" s="85"/>
      <c r="BN17" s="85"/>
      <c r="BO17" s="85"/>
      <c r="BP17" s="85"/>
      <c r="BQ17" s="85"/>
      <c r="BR17" s="85"/>
      <c r="BS17" s="85"/>
      <c r="BT17" s="85"/>
      <c r="BU17" s="85"/>
      <c r="BV17" s="85"/>
      <c r="BW17" s="85"/>
      <c r="BX17" s="85"/>
      <c r="BY17" s="85"/>
      <c r="BZ17" s="86"/>
    </row>
    <row r="18" spans="1:78" ht="13.5" customHeight="1" x14ac:dyDescent="0.2">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2">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2">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2">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2">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2">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2">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2">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2">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2">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2">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2">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2">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2">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2">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2">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2">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2">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2">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2">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2">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2">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2">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2">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2">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2">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2">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2">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2">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2">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2">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2">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2">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2">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2">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2">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2">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2">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121</v>
      </c>
      <c r="BM55" s="85"/>
      <c r="BN55" s="85"/>
      <c r="BO55" s="85"/>
      <c r="BP55" s="85"/>
      <c r="BQ55" s="85"/>
      <c r="BR55" s="85"/>
      <c r="BS55" s="85"/>
      <c r="BT55" s="85"/>
      <c r="BU55" s="85"/>
      <c r="BV55" s="85"/>
      <c r="BW55" s="85"/>
      <c r="BX55" s="85"/>
      <c r="BY55" s="85"/>
      <c r="BZ55" s="86"/>
    </row>
    <row r="56" spans="1:78" ht="13.5" customHeight="1" x14ac:dyDescent="0.2">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2">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2">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2">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2">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2">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2">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2">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2">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5">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2">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5">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2">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2">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2">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2">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2">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2">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2">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2">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122</v>
      </c>
      <c r="BM75" s="85"/>
      <c r="BN75" s="85"/>
      <c r="BO75" s="85"/>
      <c r="BP75" s="85"/>
      <c r="BQ75" s="85"/>
      <c r="BR75" s="85"/>
      <c r="BS75" s="85"/>
      <c r="BT75" s="85"/>
      <c r="BU75" s="85"/>
      <c r="BV75" s="85"/>
      <c r="BW75" s="85"/>
      <c r="BX75" s="85"/>
      <c r="BY75" s="85"/>
      <c r="BZ75" s="86"/>
    </row>
    <row r="76" spans="1:78" ht="13.5" customHeight="1" x14ac:dyDescent="0.2">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2">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2">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2">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2">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2">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2">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2">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2">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2">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2">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2">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2">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5">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3.8" thickTop="1" x14ac:dyDescent="0.2">
      <c r="B90" s="40" t="s">
        <v>22</v>
      </c>
    </row>
  </sheetData>
  <sheetProtection algorithmName="SHA-512" hashValue="tkovNtx86YcBHLorIu+QzzY6xPv8j/8CW06ZXz+AIqwNtjPIJhpj3Z8otDpBo13zUS5KOusrmxMUuYwZqQ1p1A==" saltValue="rSGl5QP+NL/zNfbfleILJA=="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2">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2">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2">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2">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2">
      <c r="H6" s="42" t="s">
        <v>87</v>
      </c>
      <c r="I6" s="55" t="str">
        <f>I7</f>
        <v>2017</v>
      </c>
      <c r="J6" s="55" t="str">
        <f t="shared" ref="J6:AK6" si="3">J7</f>
        <v>141003</v>
      </c>
      <c r="K6" s="55" t="str">
        <f t="shared" si="3"/>
        <v>46</v>
      </c>
      <c r="L6" s="55" t="str">
        <f t="shared" si="3"/>
        <v>03</v>
      </c>
      <c r="M6" s="56" t="str">
        <f>M7</f>
        <v>3</v>
      </c>
      <c r="N6" s="56" t="str">
        <f>N7</f>
        <v>000</v>
      </c>
      <c r="O6" s="55" t="str">
        <f t="shared" si="3"/>
        <v>神奈川県　横浜市</v>
      </c>
      <c r="P6" s="55" t="str">
        <f t="shared" si="3"/>
        <v>法適用</v>
      </c>
      <c r="Q6" s="55" t="str">
        <f t="shared" si="3"/>
        <v>交通事業</v>
      </c>
      <c r="R6" s="55" t="str">
        <f t="shared" si="3"/>
        <v>自動車運送事業</v>
      </c>
      <c r="S6" s="55" t="str">
        <f t="shared" si="3"/>
        <v>自治体職員</v>
      </c>
      <c r="T6" s="57" t="str">
        <f t="shared" si="3"/>
        <v>-</v>
      </c>
      <c r="U6" s="57">
        <f t="shared" si="3"/>
        <v>510.8</v>
      </c>
      <c r="V6" s="58">
        <f t="shared" si="3"/>
        <v>25398</v>
      </c>
      <c r="W6" s="58">
        <f t="shared" si="3"/>
        <v>823</v>
      </c>
      <c r="X6" s="58">
        <f t="shared" si="3"/>
        <v>1379</v>
      </c>
      <c r="Y6" s="57">
        <f>Y7</f>
        <v>18.399999999999999</v>
      </c>
      <c r="Z6" s="55" t="str">
        <f t="shared" si="3"/>
        <v>有</v>
      </c>
      <c r="AA6" s="55" t="str">
        <f t="shared" si="3"/>
        <v>無</v>
      </c>
      <c r="AB6" s="58">
        <f t="shared" si="3"/>
        <v>121301</v>
      </c>
      <c r="AC6" s="58">
        <f t="shared" si="3"/>
        <v>121748</v>
      </c>
      <c r="AD6" s="58">
        <f t="shared" si="3"/>
        <v>122714</v>
      </c>
      <c r="AE6" s="58">
        <f t="shared" si="3"/>
        <v>122461</v>
      </c>
      <c r="AF6" s="58">
        <f t="shared" si="3"/>
        <v>122580</v>
      </c>
      <c r="AG6" s="58">
        <f t="shared" si="3"/>
        <v>561538</v>
      </c>
      <c r="AH6" s="58">
        <f t="shared" si="3"/>
        <v>349319</v>
      </c>
      <c r="AI6" s="58">
        <f t="shared" si="3"/>
        <v>307599</v>
      </c>
      <c r="AJ6" s="58">
        <f t="shared" si="3"/>
        <v>677128</v>
      </c>
      <c r="AK6" s="58">
        <f t="shared" si="3"/>
        <v>562534</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2">
      <c r="H7" s="42"/>
      <c r="I7" s="63" t="s">
        <v>88</v>
      </c>
      <c r="J7" s="63" t="s">
        <v>89</v>
      </c>
      <c r="K7" s="63" t="s">
        <v>90</v>
      </c>
      <c r="L7" s="63" t="s">
        <v>91</v>
      </c>
      <c r="M7" s="63" t="s">
        <v>92</v>
      </c>
      <c r="N7" s="63" t="s">
        <v>93</v>
      </c>
      <c r="O7" s="63" t="s">
        <v>94</v>
      </c>
      <c r="P7" s="63" t="s">
        <v>95</v>
      </c>
      <c r="Q7" s="63" t="s">
        <v>96</v>
      </c>
      <c r="R7" s="63" t="s">
        <v>97</v>
      </c>
      <c r="S7" s="63" t="s">
        <v>98</v>
      </c>
      <c r="T7" s="64" t="s">
        <v>99</v>
      </c>
      <c r="U7" s="64">
        <v>510.8</v>
      </c>
      <c r="V7" s="65">
        <v>25398</v>
      </c>
      <c r="W7" s="65">
        <v>823</v>
      </c>
      <c r="X7" s="65">
        <v>1379</v>
      </c>
      <c r="Y7" s="64">
        <v>18.399999999999999</v>
      </c>
      <c r="Z7" s="63" t="s">
        <v>100</v>
      </c>
      <c r="AA7" s="63" t="s">
        <v>101</v>
      </c>
      <c r="AB7" s="65">
        <v>121301</v>
      </c>
      <c r="AC7" s="65">
        <v>121748</v>
      </c>
      <c r="AD7" s="65">
        <v>122714</v>
      </c>
      <c r="AE7" s="65">
        <v>122461</v>
      </c>
      <c r="AF7" s="65">
        <v>122580</v>
      </c>
      <c r="AG7" s="65">
        <v>561538</v>
      </c>
      <c r="AH7" s="65">
        <v>349319</v>
      </c>
      <c r="AI7" s="65">
        <v>307599</v>
      </c>
      <c r="AJ7" s="65">
        <v>677128</v>
      </c>
      <c r="AK7" s="65">
        <v>562534</v>
      </c>
      <c r="AL7" s="64">
        <v>106.4</v>
      </c>
      <c r="AM7" s="64">
        <v>107.4</v>
      </c>
      <c r="AN7" s="64">
        <v>109.6</v>
      </c>
      <c r="AO7" s="64">
        <v>108.2</v>
      </c>
      <c r="AP7" s="64">
        <v>103.1</v>
      </c>
      <c r="AQ7" s="64">
        <v>103</v>
      </c>
      <c r="AR7" s="64">
        <v>102.8</v>
      </c>
      <c r="AS7" s="64">
        <v>104.1</v>
      </c>
      <c r="AT7" s="64">
        <v>103.5</v>
      </c>
      <c r="AU7" s="64">
        <v>103.3</v>
      </c>
      <c r="AV7" s="64">
        <v>100</v>
      </c>
      <c r="AW7" s="64">
        <v>102.5</v>
      </c>
      <c r="AX7" s="64">
        <v>103.6</v>
      </c>
      <c r="AY7" s="64">
        <v>106.3</v>
      </c>
      <c r="AZ7" s="64">
        <v>102.5</v>
      </c>
      <c r="BA7" s="64">
        <v>98.6</v>
      </c>
      <c r="BB7" s="64">
        <v>93.5</v>
      </c>
      <c r="BC7" s="64">
        <v>93.3</v>
      </c>
      <c r="BD7" s="64">
        <v>95.5</v>
      </c>
      <c r="BE7" s="64">
        <v>94.2</v>
      </c>
      <c r="BF7" s="64">
        <v>94</v>
      </c>
      <c r="BG7" s="64">
        <v>100</v>
      </c>
      <c r="BH7" s="64">
        <v>328.9</v>
      </c>
      <c r="BI7" s="64">
        <v>190.6</v>
      </c>
      <c r="BJ7" s="64">
        <v>220.2</v>
      </c>
      <c r="BK7" s="64">
        <v>251.2</v>
      </c>
      <c r="BL7" s="64">
        <v>267.2</v>
      </c>
      <c r="BM7" s="64">
        <v>196.1</v>
      </c>
      <c r="BN7" s="64">
        <v>96.5</v>
      </c>
      <c r="BO7" s="64">
        <v>97.7</v>
      </c>
      <c r="BP7" s="64">
        <v>100</v>
      </c>
      <c r="BQ7" s="64">
        <v>156.69999999999999</v>
      </c>
      <c r="BR7" s="64">
        <v>100</v>
      </c>
      <c r="BS7" s="64">
        <v>0</v>
      </c>
      <c r="BT7" s="64">
        <v>38.5</v>
      </c>
      <c r="BU7" s="64">
        <v>9.1999999999999993</v>
      </c>
      <c r="BV7" s="64">
        <v>1.2</v>
      </c>
      <c r="BW7" s="64">
        <v>0</v>
      </c>
      <c r="BX7" s="64">
        <v>76.599999999999994</v>
      </c>
      <c r="BY7" s="64">
        <v>102.5</v>
      </c>
      <c r="BZ7" s="64">
        <v>90.4</v>
      </c>
      <c r="CA7" s="64">
        <v>86.1</v>
      </c>
      <c r="CB7" s="64">
        <v>62.9</v>
      </c>
      <c r="CC7" s="64">
        <v>0</v>
      </c>
      <c r="CD7" s="64">
        <v>4.5999999999999996</v>
      </c>
      <c r="CE7" s="64">
        <v>2.9</v>
      </c>
      <c r="CF7" s="64">
        <v>2.5</v>
      </c>
      <c r="CG7" s="64">
        <v>5.5</v>
      </c>
      <c r="CH7" s="64">
        <v>4.5999999999999996</v>
      </c>
      <c r="CI7" s="64">
        <v>17.7</v>
      </c>
      <c r="CJ7" s="64">
        <v>15.7</v>
      </c>
      <c r="CK7" s="64">
        <v>13.6</v>
      </c>
      <c r="CL7" s="64">
        <v>14.6</v>
      </c>
      <c r="CM7" s="64">
        <v>14.5</v>
      </c>
      <c r="CN7" s="64">
        <v>160.4</v>
      </c>
      <c r="CO7" s="64">
        <v>156.4</v>
      </c>
      <c r="CP7" s="64">
        <v>152.69999999999999</v>
      </c>
      <c r="CQ7" s="64">
        <v>157.9</v>
      </c>
      <c r="CR7" s="64">
        <v>164.3</v>
      </c>
      <c r="CS7" s="64">
        <v>183</v>
      </c>
      <c r="CT7" s="64">
        <v>181.8</v>
      </c>
      <c r="CU7" s="64">
        <v>177.3</v>
      </c>
      <c r="CV7" s="64">
        <v>180</v>
      </c>
      <c r="CW7" s="64">
        <v>180.1</v>
      </c>
      <c r="CX7" s="64">
        <v>2.9</v>
      </c>
      <c r="CY7" s="64">
        <v>1.8</v>
      </c>
      <c r="CZ7" s="64">
        <v>1.6</v>
      </c>
      <c r="DA7" s="64">
        <v>3.5</v>
      </c>
      <c r="DB7" s="64">
        <v>2.8</v>
      </c>
      <c r="DC7" s="64">
        <v>9.6999999999999993</v>
      </c>
      <c r="DD7" s="64">
        <v>8.6999999999999993</v>
      </c>
      <c r="DE7" s="64">
        <v>7.7</v>
      </c>
      <c r="DF7" s="64">
        <v>8.1</v>
      </c>
      <c r="DG7" s="64">
        <v>8</v>
      </c>
      <c r="DH7" s="64">
        <v>20.6</v>
      </c>
      <c r="DI7" s="64">
        <v>15.4</v>
      </c>
      <c r="DJ7" s="64">
        <v>8.6999999999999993</v>
      </c>
      <c r="DK7" s="64">
        <v>4.5</v>
      </c>
      <c r="DL7" s="64">
        <v>3.9</v>
      </c>
      <c r="DM7" s="64">
        <v>37.5</v>
      </c>
      <c r="DN7" s="64">
        <v>30.9</v>
      </c>
      <c r="DO7" s="64">
        <v>27</v>
      </c>
      <c r="DP7" s="64">
        <v>22.5</v>
      </c>
      <c r="DQ7" s="64">
        <v>21.9</v>
      </c>
      <c r="DR7" s="64">
        <v>72.7</v>
      </c>
      <c r="DS7" s="64">
        <v>82.8</v>
      </c>
      <c r="DT7" s="64">
        <v>82.2</v>
      </c>
      <c r="DU7" s="64">
        <v>81.099999999999994</v>
      </c>
      <c r="DV7" s="64">
        <v>79.3</v>
      </c>
      <c r="DW7" s="64">
        <v>69.7</v>
      </c>
      <c r="DX7" s="64">
        <v>79.3</v>
      </c>
      <c r="DY7" s="64">
        <v>78.900000000000006</v>
      </c>
      <c r="DZ7" s="64">
        <v>78.400000000000006</v>
      </c>
      <c r="EA7" s="64">
        <v>77.8</v>
      </c>
      <c r="EB7" s="66">
        <v>769.61</v>
      </c>
      <c r="EC7" s="66">
        <v>774.7</v>
      </c>
      <c r="ED7" s="66">
        <v>780.53</v>
      </c>
      <c r="EE7" s="66">
        <v>784.83</v>
      </c>
      <c r="EF7" s="66">
        <v>787.92</v>
      </c>
      <c r="EG7" s="66">
        <v>681.62</v>
      </c>
      <c r="EH7" s="66">
        <v>683.83</v>
      </c>
      <c r="EI7" s="66">
        <v>684.85</v>
      </c>
      <c r="EJ7" s="66">
        <v>699.75</v>
      </c>
      <c r="EK7" s="66">
        <v>710.2</v>
      </c>
      <c r="EL7" s="66">
        <v>753.79</v>
      </c>
      <c r="EM7" s="66">
        <v>743.33</v>
      </c>
      <c r="EN7" s="66">
        <v>732.2</v>
      </c>
      <c r="EO7" s="66">
        <v>759.75</v>
      </c>
      <c r="EP7" s="66">
        <v>799.38</v>
      </c>
      <c r="EQ7" s="66">
        <v>621.98</v>
      </c>
      <c r="ER7" s="66">
        <v>620.42999999999995</v>
      </c>
      <c r="ES7" s="66">
        <v>618.04</v>
      </c>
      <c r="ET7" s="66">
        <v>631.22</v>
      </c>
      <c r="EU7" s="66">
        <v>646.02</v>
      </c>
      <c r="EV7" s="66">
        <v>489.88</v>
      </c>
      <c r="EW7" s="66">
        <v>491.35</v>
      </c>
      <c r="EX7" s="66">
        <v>491.64</v>
      </c>
      <c r="EY7" s="66">
        <v>520.83000000000004</v>
      </c>
      <c r="EZ7" s="66">
        <v>541.64</v>
      </c>
      <c r="FA7" s="66">
        <v>366.2</v>
      </c>
      <c r="FB7" s="66">
        <v>369.14</v>
      </c>
      <c r="FC7" s="66">
        <v>371.91</v>
      </c>
      <c r="FD7" s="66">
        <v>384.8</v>
      </c>
      <c r="FE7" s="66">
        <v>401.14</v>
      </c>
      <c r="FF7" s="64">
        <v>19.899999999999999</v>
      </c>
      <c r="FG7" s="64">
        <v>20</v>
      </c>
      <c r="FH7" s="64">
        <v>20.100000000000001</v>
      </c>
      <c r="FI7" s="64">
        <v>20</v>
      </c>
      <c r="FJ7" s="64">
        <v>20.3</v>
      </c>
      <c r="FK7" s="64">
        <v>17.399999999999999</v>
      </c>
      <c r="FL7" s="64">
        <v>17.399999999999999</v>
      </c>
      <c r="FM7" s="64">
        <v>17.7</v>
      </c>
      <c r="FN7" s="64">
        <v>18</v>
      </c>
      <c r="FO7" s="64">
        <v>18.399999999999999</v>
      </c>
    </row>
    <row r="8" spans="8:171" x14ac:dyDescent="0.2">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2">
      <c r="H9" s="68"/>
      <c r="I9" s="68" t="s">
        <v>102</v>
      </c>
      <c r="J9" s="68" t="s">
        <v>103</v>
      </c>
      <c r="K9" s="68" t="s">
        <v>104</v>
      </c>
      <c r="L9" s="68" t="s">
        <v>105</v>
      </c>
      <c r="M9" s="68" t="s">
        <v>106</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107</v>
      </c>
      <c r="AV9" s="69"/>
      <c r="AW9" s="69"/>
      <c r="AX9" s="69"/>
      <c r="AY9" s="69"/>
      <c r="AZ9" s="69"/>
      <c r="BA9" s="67"/>
      <c r="BB9" s="67"/>
      <c r="BC9" s="2"/>
      <c r="BD9" s="2"/>
      <c r="BE9" s="2"/>
      <c r="BF9" s="67" t="s">
        <v>107</v>
      </c>
      <c r="BG9" s="69"/>
      <c r="BH9" s="69"/>
      <c r="BI9" s="69"/>
      <c r="BJ9" s="69"/>
      <c r="BK9" s="69"/>
      <c r="BL9" s="2"/>
      <c r="BM9" s="2"/>
      <c r="BN9" s="2"/>
      <c r="BO9" s="2"/>
      <c r="BP9" s="2"/>
      <c r="BQ9" s="67" t="s">
        <v>107</v>
      </c>
      <c r="BR9" s="69"/>
      <c r="BS9" s="69"/>
      <c r="BT9" s="69"/>
      <c r="BU9" s="69"/>
      <c r="BV9" s="69"/>
      <c r="BW9" s="2"/>
      <c r="BX9" s="2"/>
      <c r="BY9" s="2"/>
      <c r="BZ9" s="2"/>
      <c r="CA9" s="2"/>
      <c r="CB9" s="67" t="s">
        <v>107</v>
      </c>
      <c r="CC9" s="69"/>
      <c r="CD9" s="69"/>
      <c r="CE9" s="69"/>
      <c r="CF9" s="69"/>
      <c r="CG9" s="69"/>
      <c r="CH9" s="2"/>
      <c r="CI9" s="2"/>
      <c r="CJ9" s="2"/>
      <c r="CK9" s="2"/>
      <c r="CL9" s="2"/>
      <c r="CM9" s="2"/>
      <c r="CN9" s="2"/>
      <c r="CO9" s="2"/>
      <c r="CP9" s="2"/>
      <c r="CQ9" s="2"/>
      <c r="CR9" s="2"/>
      <c r="CS9" s="2"/>
      <c r="CT9" s="2"/>
      <c r="CU9" s="2"/>
      <c r="CV9" s="67" t="s">
        <v>107</v>
      </c>
      <c r="CW9" s="69"/>
      <c r="CX9" s="69"/>
      <c r="CY9" s="69"/>
      <c r="CZ9" s="69"/>
      <c r="DA9" s="69"/>
      <c r="DB9" s="2"/>
      <c r="DC9" s="2"/>
      <c r="DD9" s="2"/>
      <c r="DE9" s="2"/>
      <c r="DF9" s="67" t="s">
        <v>107</v>
      </c>
      <c r="DG9" s="69"/>
      <c r="DH9" s="69"/>
      <c r="DI9" s="69"/>
      <c r="DJ9" s="69"/>
      <c r="DK9" s="69"/>
      <c r="DL9" s="2"/>
      <c r="DM9" s="2"/>
      <c r="DN9" s="2"/>
      <c r="DO9" s="2"/>
      <c r="DP9" s="67" t="s">
        <v>107</v>
      </c>
      <c r="DQ9" s="69"/>
      <c r="DR9" s="69"/>
      <c r="DS9" s="69"/>
      <c r="DT9" s="69"/>
      <c r="DU9" s="69"/>
      <c r="DV9" s="2"/>
      <c r="DW9" s="2"/>
      <c r="DX9" s="2"/>
      <c r="DY9" s="2"/>
      <c r="DZ9" s="67" t="s">
        <v>107</v>
      </c>
      <c r="EA9" s="69"/>
      <c r="EB9" s="69"/>
      <c r="EC9" s="69"/>
      <c r="ED9" s="69"/>
      <c r="EE9" s="69"/>
      <c r="EF9" s="2"/>
      <c r="EG9" s="2"/>
      <c r="EH9" s="2"/>
      <c r="EI9" s="2"/>
      <c r="EJ9" s="67" t="s">
        <v>107</v>
      </c>
      <c r="EK9" s="69"/>
      <c r="EL9" s="69"/>
      <c r="EM9" s="69"/>
      <c r="EN9" s="69"/>
      <c r="EO9" s="69"/>
      <c r="EP9" s="2"/>
      <c r="EQ9" s="2"/>
      <c r="ER9" s="2"/>
      <c r="ES9" s="2"/>
      <c r="ET9" s="67" t="s">
        <v>107</v>
      </c>
      <c r="EU9" s="69"/>
      <c r="EV9" s="69"/>
      <c r="EW9" s="69"/>
      <c r="EX9" s="69"/>
      <c r="EY9" s="69"/>
      <c r="EZ9" s="2"/>
      <c r="FA9" s="2"/>
      <c r="FB9" s="2"/>
      <c r="FC9" s="2"/>
      <c r="FD9" s="67" t="s">
        <v>107</v>
      </c>
      <c r="FE9" s="69"/>
      <c r="FF9" s="69"/>
      <c r="FG9" s="69"/>
      <c r="FH9" s="69"/>
      <c r="FI9" s="69"/>
      <c r="FJ9" s="2"/>
      <c r="FK9" s="2"/>
      <c r="FL9" s="2"/>
      <c r="FM9" s="2"/>
    </row>
    <row r="10" spans="8:171" x14ac:dyDescent="0.2">
      <c r="H10" s="68" t="s">
        <v>108</v>
      </c>
      <c r="I10" s="70">
        <f>DATEVALUE($I$6-4&amp;"年1月1日")</f>
        <v>41275</v>
      </c>
      <c r="J10" s="70">
        <f>DATEVALUE($I$6-3&amp;"年1月1日")</f>
        <v>41640</v>
      </c>
      <c r="K10" s="70">
        <f>DATEVALUE($I$6-2&amp;"年1月1日")</f>
        <v>42005</v>
      </c>
      <c r="L10" s="70">
        <f>DATEVALUE($I$6-1&amp;"年1月1日")</f>
        <v>42370</v>
      </c>
      <c r="M10" s="70">
        <f>DATEVALUE($I$6&amp;"年1月1日")</f>
        <v>42736</v>
      </c>
      <c r="N10" s="2"/>
      <c r="O10" s="2"/>
      <c r="P10" s="2"/>
      <c r="Q10" s="2"/>
      <c r="R10" s="2"/>
      <c r="S10" s="2"/>
      <c r="T10" s="2"/>
      <c r="U10" s="2"/>
      <c r="V10" s="2"/>
      <c r="W10" s="2"/>
      <c r="X10" s="2"/>
      <c r="Y10" s="2"/>
      <c r="Z10" s="2"/>
      <c r="AA10" s="2"/>
      <c r="AB10" s="2"/>
      <c r="AC10" s="2"/>
      <c r="AD10" s="2"/>
      <c r="AE10" s="2"/>
      <c r="AF10" s="2"/>
      <c r="AG10" s="2"/>
      <c r="AH10" s="2"/>
      <c r="AI10" s="2"/>
      <c r="AJ10" s="67" t="s">
        <v>107</v>
      </c>
      <c r="AK10" s="69"/>
      <c r="AL10" s="69"/>
      <c r="AM10" s="69"/>
      <c r="AN10" s="69"/>
      <c r="AO10" s="69"/>
      <c r="AP10" s="71"/>
      <c r="AQ10" s="71"/>
      <c r="AR10" s="71"/>
      <c r="AS10" s="71"/>
      <c r="AT10" s="71"/>
      <c r="AU10" s="72"/>
      <c r="AV10" s="73">
        <f>$I$10</f>
        <v>41275</v>
      </c>
      <c r="AW10" s="73">
        <f>$J$10</f>
        <v>41640</v>
      </c>
      <c r="AX10" s="73">
        <f>$K$10</f>
        <v>42005</v>
      </c>
      <c r="AY10" s="73">
        <f>$L$10</f>
        <v>42370</v>
      </c>
      <c r="AZ10" s="73">
        <f>$M$10</f>
        <v>42736</v>
      </c>
      <c r="BA10" s="71"/>
      <c r="BB10" s="72"/>
      <c r="BC10" s="71"/>
      <c r="BD10" s="71"/>
      <c r="BE10" s="71"/>
      <c r="BF10" s="72"/>
      <c r="BG10" s="73">
        <f>$I$10</f>
        <v>41275</v>
      </c>
      <c r="BH10" s="73">
        <f>$J$10</f>
        <v>41640</v>
      </c>
      <c r="BI10" s="73">
        <f>$K$10</f>
        <v>42005</v>
      </c>
      <c r="BJ10" s="73">
        <f>$L$10</f>
        <v>42370</v>
      </c>
      <c r="BK10" s="73">
        <f>$M$10</f>
        <v>42736</v>
      </c>
      <c r="BL10" s="71"/>
      <c r="BM10" s="71"/>
      <c r="BN10" s="71"/>
      <c r="BO10" s="71"/>
      <c r="BP10" s="71"/>
      <c r="BQ10" s="72"/>
      <c r="BR10" s="73">
        <f>$I$10</f>
        <v>41275</v>
      </c>
      <c r="BS10" s="73">
        <f>$J$10</f>
        <v>41640</v>
      </c>
      <c r="BT10" s="73">
        <f>$K$10</f>
        <v>42005</v>
      </c>
      <c r="BU10" s="73">
        <f>$L$10</f>
        <v>42370</v>
      </c>
      <c r="BV10" s="73">
        <f>$M$10</f>
        <v>42736</v>
      </c>
      <c r="BW10" s="71"/>
      <c r="BX10" s="71"/>
      <c r="BY10" s="71"/>
      <c r="BZ10" s="71"/>
      <c r="CA10" s="71"/>
      <c r="CB10" s="72"/>
      <c r="CC10" s="73">
        <f>$I$10</f>
        <v>41275</v>
      </c>
      <c r="CD10" s="73">
        <f>$J$10</f>
        <v>41640</v>
      </c>
      <c r="CE10" s="73">
        <f>$K$10</f>
        <v>42005</v>
      </c>
      <c r="CF10" s="73">
        <f>$L$10</f>
        <v>42370</v>
      </c>
      <c r="CG10" s="73">
        <f>$M$10</f>
        <v>42736</v>
      </c>
      <c r="CH10" s="71"/>
      <c r="CI10" s="71"/>
      <c r="CJ10" s="71"/>
      <c r="CK10" s="71"/>
      <c r="CL10" s="71"/>
      <c r="CM10" s="71"/>
      <c r="CN10" s="71"/>
      <c r="CO10" s="71"/>
      <c r="CP10" s="71"/>
      <c r="CQ10" s="71"/>
      <c r="CR10" s="71"/>
      <c r="CS10" s="71"/>
      <c r="CT10" s="71"/>
      <c r="CU10" s="71"/>
      <c r="CV10" s="72"/>
      <c r="CW10" s="73">
        <f>$I$10</f>
        <v>41275</v>
      </c>
      <c r="CX10" s="73">
        <f>$J$10</f>
        <v>41640</v>
      </c>
      <c r="CY10" s="73">
        <f>$K$10</f>
        <v>42005</v>
      </c>
      <c r="CZ10" s="73">
        <f>$L$10</f>
        <v>42370</v>
      </c>
      <c r="DA10" s="73">
        <f>$M$10</f>
        <v>42736</v>
      </c>
      <c r="DB10" s="71"/>
      <c r="DC10" s="71"/>
      <c r="DD10" s="71"/>
      <c r="DE10" s="71"/>
      <c r="DF10" s="72"/>
      <c r="DG10" s="73">
        <f>$I$10</f>
        <v>41275</v>
      </c>
      <c r="DH10" s="73">
        <f>$J$10</f>
        <v>41640</v>
      </c>
      <c r="DI10" s="73">
        <f>$K$10</f>
        <v>42005</v>
      </c>
      <c r="DJ10" s="73">
        <f>$L$10</f>
        <v>42370</v>
      </c>
      <c r="DK10" s="73">
        <f>$M$10</f>
        <v>42736</v>
      </c>
      <c r="DL10" s="71"/>
      <c r="DM10" s="71"/>
      <c r="DN10" s="71"/>
      <c r="DO10" s="71"/>
      <c r="DP10" s="72"/>
      <c r="DQ10" s="73">
        <f>$I$10</f>
        <v>41275</v>
      </c>
      <c r="DR10" s="73">
        <f>$J$10</f>
        <v>41640</v>
      </c>
      <c r="DS10" s="73">
        <f>$K$10</f>
        <v>42005</v>
      </c>
      <c r="DT10" s="73">
        <f>$L$10</f>
        <v>42370</v>
      </c>
      <c r="DU10" s="73">
        <f>$M$10</f>
        <v>42736</v>
      </c>
      <c r="DV10" s="71"/>
      <c r="DW10" s="71"/>
      <c r="DX10" s="71"/>
      <c r="DY10" s="71"/>
      <c r="DZ10" s="72"/>
      <c r="EA10" s="73">
        <f>$I$10</f>
        <v>41275</v>
      </c>
      <c r="EB10" s="73">
        <f>$J$10</f>
        <v>41640</v>
      </c>
      <c r="EC10" s="73">
        <f>$K$10</f>
        <v>42005</v>
      </c>
      <c r="ED10" s="73">
        <f>$L$10</f>
        <v>42370</v>
      </c>
      <c r="EE10" s="73">
        <f>$M$10</f>
        <v>42736</v>
      </c>
      <c r="EF10" s="71"/>
      <c r="EG10" s="71"/>
      <c r="EH10" s="71"/>
      <c r="EI10" s="71"/>
      <c r="EJ10" s="72"/>
      <c r="EK10" s="73">
        <f>$I$10</f>
        <v>41275</v>
      </c>
      <c r="EL10" s="73">
        <f>$J$10</f>
        <v>41640</v>
      </c>
      <c r="EM10" s="73">
        <f>$K$10</f>
        <v>42005</v>
      </c>
      <c r="EN10" s="73">
        <f>$L$10</f>
        <v>42370</v>
      </c>
      <c r="EO10" s="73">
        <f>$M$10</f>
        <v>42736</v>
      </c>
      <c r="EP10" s="71"/>
      <c r="EQ10" s="71"/>
      <c r="ER10" s="71"/>
      <c r="ES10" s="71"/>
      <c r="ET10" s="72"/>
      <c r="EU10" s="73">
        <f>$I$10</f>
        <v>41275</v>
      </c>
      <c r="EV10" s="73">
        <f>$J$10</f>
        <v>41640</v>
      </c>
      <c r="EW10" s="73">
        <f>$K$10</f>
        <v>42005</v>
      </c>
      <c r="EX10" s="73">
        <f>$L$10</f>
        <v>42370</v>
      </c>
      <c r="EY10" s="73">
        <f>$M$10</f>
        <v>42736</v>
      </c>
      <c r="EZ10" s="71"/>
      <c r="FA10" s="71"/>
      <c r="FB10" s="71"/>
      <c r="FC10" s="71"/>
      <c r="FD10" s="72"/>
      <c r="FE10" s="73">
        <f>$I$10</f>
        <v>41275</v>
      </c>
      <c r="FF10" s="73">
        <f>$J$10</f>
        <v>41640</v>
      </c>
      <c r="FG10" s="73">
        <f>$K$10</f>
        <v>42005</v>
      </c>
      <c r="FH10" s="73">
        <f>$L$10</f>
        <v>42370</v>
      </c>
      <c r="FI10" s="73">
        <f>$M$10</f>
        <v>42736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41275</v>
      </c>
      <c r="AL11" s="73">
        <f>$J$10</f>
        <v>41640</v>
      </c>
      <c r="AM11" s="73">
        <f>$K$10</f>
        <v>42005</v>
      </c>
      <c r="AN11" s="73">
        <f>$L$10</f>
        <v>42370</v>
      </c>
      <c r="AO11" s="73">
        <f>$M$10</f>
        <v>42736</v>
      </c>
      <c r="AP11" s="71"/>
      <c r="AQ11" s="71"/>
      <c r="AR11" s="71"/>
      <c r="AS11" s="71"/>
      <c r="AT11" s="71"/>
      <c r="AU11" s="74" t="s">
        <v>109</v>
      </c>
      <c r="AV11" s="75">
        <f>AW7</f>
        <v>102.5</v>
      </c>
      <c r="AW11" s="75">
        <f>AX7</f>
        <v>103.6</v>
      </c>
      <c r="AX11" s="75">
        <f>AY7</f>
        <v>106.3</v>
      </c>
      <c r="AY11" s="75">
        <f>AZ7</f>
        <v>102.5</v>
      </c>
      <c r="AZ11" s="75">
        <f>BA7</f>
        <v>98.6</v>
      </c>
      <c r="BA11" s="71"/>
      <c r="BB11" s="72"/>
      <c r="BC11" s="71"/>
      <c r="BD11" s="71"/>
      <c r="BE11" s="71"/>
      <c r="BF11" s="74" t="s">
        <v>109</v>
      </c>
      <c r="BG11" s="75">
        <f>BH7</f>
        <v>328.9</v>
      </c>
      <c r="BH11" s="75">
        <f>BI7</f>
        <v>190.6</v>
      </c>
      <c r="BI11" s="75">
        <f>BJ7</f>
        <v>220.2</v>
      </c>
      <c r="BJ11" s="75">
        <f>BK7</f>
        <v>251.2</v>
      </c>
      <c r="BK11" s="75">
        <f>BL7</f>
        <v>267.2</v>
      </c>
      <c r="BL11" s="71"/>
      <c r="BM11" s="71"/>
      <c r="BN11" s="71"/>
      <c r="BO11" s="71"/>
      <c r="BP11" s="71"/>
      <c r="BQ11" s="74" t="s">
        <v>110</v>
      </c>
      <c r="BR11" s="75">
        <f>BS7</f>
        <v>0</v>
      </c>
      <c r="BS11" s="75">
        <f>BT7</f>
        <v>38.5</v>
      </c>
      <c r="BT11" s="75">
        <f>BU7</f>
        <v>9.1999999999999993</v>
      </c>
      <c r="BU11" s="75">
        <f>BV7</f>
        <v>1.2</v>
      </c>
      <c r="BV11" s="75">
        <f>BW7</f>
        <v>0</v>
      </c>
      <c r="BW11" s="71"/>
      <c r="BX11" s="71"/>
      <c r="BY11" s="71"/>
      <c r="BZ11" s="71"/>
      <c r="CA11" s="71"/>
      <c r="CB11" s="74" t="s">
        <v>111</v>
      </c>
      <c r="CC11" s="75">
        <f>CD7</f>
        <v>4.5999999999999996</v>
      </c>
      <c r="CD11" s="75">
        <f>CE7</f>
        <v>2.9</v>
      </c>
      <c r="CE11" s="75">
        <f>CF7</f>
        <v>2.5</v>
      </c>
      <c r="CF11" s="75">
        <f>CG7</f>
        <v>5.5</v>
      </c>
      <c r="CG11" s="75">
        <f>CH7</f>
        <v>4.5999999999999996</v>
      </c>
      <c r="CH11" s="71"/>
      <c r="CI11" s="71"/>
      <c r="CJ11" s="71"/>
      <c r="CK11" s="71"/>
      <c r="CL11" s="71"/>
      <c r="CM11" s="71"/>
      <c r="CN11" s="71"/>
      <c r="CO11" s="71"/>
      <c r="CP11" s="71"/>
      <c r="CQ11" s="71"/>
      <c r="CR11" s="71"/>
      <c r="CS11" s="71"/>
      <c r="CT11" s="71"/>
      <c r="CU11" s="71"/>
      <c r="CV11" s="74" t="s">
        <v>109</v>
      </c>
      <c r="CW11" s="75">
        <f>CX7</f>
        <v>2.9</v>
      </c>
      <c r="CX11" s="75">
        <f>CY7</f>
        <v>1.8</v>
      </c>
      <c r="CY11" s="75">
        <f>CZ7</f>
        <v>1.6</v>
      </c>
      <c r="CZ11" s="75">
        <f>DA7</f>
        <v>3.5</v>
      </c>
      <c r="DA11" s="75">
        <f>DB7</f>
        <v>2.8</v>
      </c>
      <c r="DB11" s="71"/>
      <c r="DC11" s="71"/>
      <c r="DD11" s="71"/>
      <c r="DE11" s="71"/>
      <c r="DF11" s="74" t="s">
        <v>109</v>
      </c>
      <c r="DG11" s="75">
        <f>DH7</f>
        <v>20.6</v>
      </c>
      <c r="DH11" s="75">
        <f>DI7</f>
        <v>15.4</v>
      </c>
      <c r="DI11" s="75">
        <f>DJ7</f>
        <v>8.6999999999999993</v>
      </c>
      <c r="DJ11" s="75">
        <f>DK7</f>
        <v>4.5</v>
      </c>
      <c r="DK11" s="75">
        <f>DL7</f>
        <v>3.9</v>
      </c>
      <c r="DL11" s="71"/>
      <c r="DM11" s="71"/>
      <c r="DN11" s="71"/>
      <c r="DO11" s="71"/>
      <c r="DP11" s="74" t="s">
        <v>109</v>
      </c>
      <c r="DQ11" s="75">
        <f>DR7</f>
        <v>72.7</v>
      </c>
      <c r="DR11" s="75">
        <f>DS7</f>
        <v>82.8</v>
      </c>
      <c r="DS11" s="75">
        <f>DT7</f>
        <v>82.2</v>
      </c>
      <c r="DT11" s="75">
        <f>DU7</f>
        <v>81.099999999999994</v>
      </c>
      <c r="DU11" s="75">
        <f>DV7</f>
        <v>79.3</v>
      </c>
      <c r="DV11" s="71"/>
      <c r="DW11" s="71"/>
      <c r="DX11" s="71"/>
      <c r="DY11" s="71"/>
      <c r="DZ11" s="74" t="s">
        <v>112</v>
      </c>
      <c r="EA11" s="76">
        <f>EB7</f>
        <v>769.61</v>
      </c>
      <c r="EB11" s="76">
        <f>EC7</f>
        <v>774.7</v>
      </c>
      <c r="EC11" s="76">
        <f>ED7</f>
        <v>780.53</v>
      </c>
      <c r="ED11" s="76">
        <f>EE7</f>
        <v>784.83</v>
      </c>
      <c r="EE11" s="76">
        <f>EF7</f>
        <v>787.92</v>
      </c>
      <c r="EF11" s="71"/>
      <c r="EG11" s="71"/>
      <c r="EH11" s="71"/>
      <c r="EI11" s="71"/>
      <c r="EJ11" s="74" t="s">
        <v>109</v>
      </c>
      <c r="EK11" s="76">
        <f>EL7</f>
        <v>753.79</v>
      </c>
      <c r="EL11" s="76">
        <f>EM7</f>
        <v>743.33</v>
      </c>
      <c r="EM11" s="76">
        <f>EN7</f>
        <v>732.2</v>
      </c>
      <c r="EN11" s="76">
        <f>EO7</f>
        <v>759.75</v>
      </c>
      <c r="EO11" s="76">
        <f>EP7</f>
        <v>799.38</v>
      </c>
      <c r="EP11" s="71"/>
      <c r="EQ11" s="71"/>
      <c r="ER11" s="71"/>
      <c r="ES11" s="71"/>
      <c r="ET11" s="74" t="s">
        <v>109</v>
      </c>
      <c r="EU11" s="76">
        <f>EV7</f>
        <v>489.88</v>
      </c>
      <c r="EV11" s="76">
        <f>EW7</f>
        <v>491.35</v>
      </c>
      <c r="EW11" s="76">
        <f>EX7</f>
        <v>491.64</v>
      </c>
      <c r="EX11" s="76">
        <f>EY7</f>
        <v>520.83000000000004</v>
      </c>
      <c r="EY11" s="76">
        <f>EZ7</f>
        <v>541.64</v>
      </c>
      <c r="EZ11" s="71"/>
      <c r="FA11" s="71"/>
      <c r="FB11" s="71"/>
      <c r="FC11" s="71"/>
      <c r="FD11" s="74" t="s">
        <v>109</v>
      </c>
      <c r="FE11" s="75">
        <f>FF7</f>
        <v>19.899999999999999</v>
      </c>
      <c r="FF11" s="75">
        <f>FG7</f>
        <v>20</v>
      </c>
      <c r="FG11" s="75">
        <f>FH7</f>
        <v>20.100000000000001</v>
      </c>
      <c r="FH11" s="75">
        <f>FI7</f>
        <v>20</v>
      </c>
      <c r="FI11" s="75">
        <f>FJ7</f>
        <v>20.3</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109</v>
      </c>
      <c r="AK12" s="75">
        <f>AL7</f>
        <v>106.4</v>
      </c>
      <c r="AL12" s="75">
        <f>AM7</f>
        <v>107.4</v>
      </c>
      <c r="AM12" s="75">
        <f>AN7</f>
        <v>109.6</v>
      </c>
      <c r="AN12" s="75">
        <f>AO7</f>
        <v>108.2</v>
      </c>
      <c r="AO12" s="75">
        <f>AP7</f>
        <v>103.1</v>
      </c>
      <c r="AP12" s="71"/>
      <c r="AQ12" s="71"/>
      <c r="AR12" s="71"/>
      <c r="AS12" s="71"/>
      <c r="AT12" s="71"/>
      <c r="AU12" s="74" t="s">
        <v>113</v>
      </c>
      <c r="AV12" s="75">
        <f>BB7</f>
        <v>93.5</v>
      </c>
      <c r="AW12" s="75">
        <f>BC7</f>
        <v>93.3</v>
      </c>
      <c r="AX12" s="75">
        <f>BD7</f>
        <v>95.5</v>
      </c>
      <c r="AY12" s="75">
        <f>BE7</f>
        <v>94.2</v>
      </c>
      <c r="AZ12" s="75">
        <f>BF7</f>
        <v>94</v>
      </c>
      <c r="BA12" s="71"/>
      <c r="BB12" s="72"/>
      <c r="BC12" s="71"/>
      <c r="BD12" s="71"/>
      <c r="BE12" s="71"/>
      <c r="BF12" s="74" t="s">
        <v>113</v>
      </c>
      <c r="BG12" s="75">
        <f>BM7</f>
        <v>196.1</v>
      </c>
      <c r="BH12" s="75">
        <f>BN7</f>
        <v>96.5</v>
      </c>
      <c r="BI12" s="75">
        <f>BO7</f>
        <v>97.7</v>
      </c>
      <c r="BJ12" s="75">
        <f>BP7</f>
        <v>100</v>
      </c>
      <c r="BK12" s="75">
        <f>BQ7</f>
        <v>156.69999999999999</v>
      </c>
      <c r="BL12" s="71"/>
      <c r="BM12" s="71"/>
      <c r="BN12" s="71"/>
      <c r="BO12" s="71"/>
      <c r="BP12" s="71"/>
      <c r="BQ12" s="74" t="s">
        <v>113</v>
      </c>
      <c r="BR12" s="75">
        <f>BX7</f>
        <v>76.599999999999994</v>
      </c>
      <c r="BS12" s="75">
        <f>BY7</f>
        <v>102.5</v>
      </c>
      <c r="BT12" s="75">
        <f>BZ7</f>
        <v>90.4</v>
      </c>
      <c r="BU12" s="75">
        <f>CA7</f>
        <v>86.1</v>
      </c>
      <c r="BV12" s="75">
        <f>CB7</f>
        <v>62.9</v>
      </c>
      <c r="BW12" s="71"/>
      <c r="BX12" s="71"/>
      <c r="BY12" s="71"/>
      <c r="BZ12" s="71"/>
      <c r="CA12" s="71"/>
      <c r="CB12" s="74" t="s">
        <v>114</v>
      </c>
      <c r="CC12" s="75">
        <f>CN7</f>
        <v>160.4</v>
      </c>
      <c r="CD12" s="75">
        <f>CO7</f>
        <v>156.4</v>
      </c>
      <c r="CE12" s="75">
        <f>CP7</f>
        <v>152.69999999999999</v>
      </c>
      <c r="CF12" s="75">
        <f>CQ7</f>
        <v>157.9</v>
      </c>
      <c r="CG12" s="75">
        <f>CR7</f>
        <v>164.3</v>
      </c>
      <c r="CH12" s="71"/>
      <c r="CI12" s="71"/>
      <c r="CJ12" s="71"/>
      <c r="CK12" s="71"/>
      <c r="CL12" s="71"/>
      <c r="CM12" s="71"/>
      <c r="CN12" s="71"/>
      <c r="CO12" s="71"/>
      <c r="CP12" s="71"/>
      <c r="CQ12" s="71"/>
      <c r="CR12" s="71"/>
      <c r="CS12" s="71"/>
      <c r="CT12" s="71"/>
      <c r="CU12" s="71"/>
      <c r="CV12" s="74" t="s">
        <v>113</v>
      </c>
      <c r="CW12" s="75">
        <f>DC7</f>
        <v>9.6999999999999993</v>
      </c>
      <c r="CX12" s="75">
        <f>DD7</f>
        <v>8.6999999999999993</v>
      </c>
      <c r="CY12" s="75">
        <f>DE7</f>
        <v>7.7</v>
      </c>
      <c r="CZ12" s="75">
        <f>DF7</f>
        <v>8.1</v>
      </c>
      <c r="DA12" s="75">
        <f>DG7</f>
        <v>8</v>
      </c>
      <c r="DB12" s="71"/>
      <c r="DC12" s="71"/>
      <c r="DD12" s="71"/>
      <c r="DE12" s="71"/>
      <c r="DF12" s="74" t="s">
        <v>113</v>
      </c>
      <c r="DG12" s="75">
        <f>DM7</f>
        <v>37.5</v>
      </c>
      <c r="DH12" s="75">
        <f>DN7</f>
        <v>30.9</v>
      </c>
      <c r="DI12" s="75">
        <f>DO7</f>
        <v>27</v>
      </c>
      <c r="DJ12" s="75">
        <f>DP7</f>
        <v>22.5</v>
      </c>
      <c r="DK12" s="75">
        <f>DQ7</f>
        <v>21.9</v>
      </c>
      <c r="DL12" s="71"/>
      <c r="DM12" s="71"/>
      <c r="DN12" s="71"/>
      <c r="DO12" s="71"/>
      <c r="DP12" s="74" t="s">
        <v>113</v>
      </c>
      <c r="DQ12" s="75">
        <f>DW7</f>
        <v>69.7</v>
      </c>
      <c r="DR12" s="75">
        <f>DX7</f>
        <v>79.3</v>
      </c>
      <c r="DS12" s="75">
        <f>DY7</f>
        <v>78.900000000000006</v>
      </c>
      <c r="DT12" s="75">
        <f>DZ7</f>
        <v>78.400000000000006</v>
      </c>
      <c r="DU12" s="75">
        <f>EA7</f>
        <v>77.8</v>
      </c>
      <c r="DV12" s="71"/>
      <c r="DW12" s="71"/>
      <c r="DX12" s="71"/>
      <c r="DY12" s="71"/>
      <c r="DZ12" s="74" t="s">
        <v>113</v>
      </c>
      <c r="EA12" s="76">
        <f>EG7</f>
        <v>681.62</v>
      </c>
      <c r="EB12" s="76">
        <f>EH7</f>
        <v>683.83</v>
      </c>
      <c r="EC12" s="76">
        <f>EI7</f>
        <v>684.85</v>
      </c>
      <c r="ED12" s="76">
        <f>EJ7</f>
        <v>699.75</v>
      </c>
      <c r="EE12" s="76">
        <f>EK7</f>
        <v>710.2</v>
      </c>
      <c r="EF12" s="71"/>
      <c r="EG12" s="71"/>
      <c r="EH12" s="71"/>
      <c r="EI12" s="71"/>
      <c r="EJ12" s="74" t="s">
        <v>113</v>
      </c>
      <c r="EK12" s="76">
        <f>EQ7</f>
        <v>621.98</v>
      </c>
      <c r="EL12" s="76">
        <f>ER7</f>
        <v>620.42999999999995</v>
      </c>
      <c r="EM12" s="76">
        <f>ES7</f>
        <v>618.04</v>
      </c>
      <c r="EN12" s="76">
        <f>ET7</f>
        <v>631.22</v>
      </c>
      <c r="EO12" s="76">
        <f>EU7</f>
        <v>646.02</v>
      </c>
      <c r="EP12" s="71"/>
      <c r="EQ12" s="71"/>
      <c r="ER12" s="71"/>
      <c r="ES12" s="71"/>
      <c r="ET12" s="74" t="s">
        <v>113</v>
      </c>
      <c r="EU12" s="76">
        <f>FA7</f>
        <v>366.2</v>
      </c>
      <c r="EV12" s="76">
        <f>FB7</f>
        <v>369.14</v>
      </c>
      <c r="EW12" s="76">
        <f>FC7</f>
        <v>371.91</v>
      </c>
      <c r="EX12" s="76">
        <f>FD7</f>
        <v>384.8</v>
      </c>
      <c r="EY12" s="76">
        <f>FE7</f>
        <v>401.14</v>
      </c>
      <c r="EZ12" s="71"/>
      <c r="FA12" s="71"/>
      <c r="FB12" s="71"/>
      <c r="FC12" s="71"/>
      <c r="FD12" s="74" t="s">
        <v>113</v>
      </c>
      <c r="FE12" s="75">
        <f>FK7</f>
        <v>17.399999999999999</v>
      </c>
      <c r="FF12" s="75">
        <f>FL7</f>
        <v>17.399999999999999</v>
      </c>
      <c r="FG12" s="75">
        <f>FM7</f>
        <v>17.7</v>
      </c>
      <c r="FH12" s="75">
        <f>FN7</f>
        <v>18</v>
      </c>
      <c r="FI12" s="75">
        <f>FO7</f>
        <v>18.399999999999999</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113</v>
      </c>
      <c r="AK13" s="75">
        <f>AQ7</f>
        <v>103</v>
      </c>
      <c r="AL13" s="75">
        <f>AR7</f>
        <v>102.8</v>
      </c>
      <c r="AM13" s="75">
        <f>AS7</f>
        <v>104.1</v>
      </c>
      <c r="AN13" s="75">
        <f>AT7</f>
        <v>103.5</v>
      </c>
      <c r="AO13" s="75">
        <f>AU7</f>
        <v>103.3</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115</v>
      </c>
      <c r="CC13" s="75">
        <f>CI7</f>
        <v>17.7</v>
      </c>
      <c r="CD13" s="75">
        <f>CJ7</f>
        <v>15.7</v>
      </c>
      <c r="CE13" s="75">
        <f>CK7</f>
        <v>13.6</v>
      </c>
      <c r="CF13" s="75">
        <f>CL7</f>
        <v>14.6</v>
      </c>
      <c r="CG13" s="75">
        <f>CM7</f>
        <v>14.5</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116</v>
      </c>
      <c r="CC14" s="75">
        <f>CS7</f>
        <v>183</v>
      </c>
      <c r="CD14" s="75">
        <f>CT7</f>
        <v>181.8</v>
      </c>
      <c r="CE14" s="75">
        <f>CU7</f>
        <v>177.3</v>
      </c>
      <c r="CF14" s="75">
        <f>CV7</f>
        <v>180</v>
      </c>
      <c r="CG14" s="75">
        <f>CW7</f>
        <v>180.1</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117</v>
      </c>
      <c r="AV15" s="69"/>
      <c r="AW15" s="69"/>
      <c r="AX15" s="69"/>
      <c r="AY15" s="69"/>
      <c r="AZ15" s="69"/>
      <c r="BA15" s="2"/>
      <c r="BB15" s="67"/>
      <c r="BC15" s="2"/>
      <c r="BD15" s="2"/>
      <c r="BE15" s="2"/>
      <c r="BF15" s="67" t="s">
        <v>117</v>
      </c>
      <c r="BG15" s="69"/>
      <c r="BH15" s="69"/>
      <c r="BI15" s="69"/>
      <c r="BJ15" s="69"/>
      <c r="BK15" s="69"/>
      <c r="BL15" s="2"/>
      <c r="BM15" s="2"/>
      <c r="BN15" s="2"/>
      <c r="BO15" s="2"/>
      <c r="BP15" s="2"/>
      <c r="BQ15" s="67" t="s">
        <v>117</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117</v>
      </c>
      <c r="CW15" s="69"/>
      <c r="CX15" s="69"/>
      <c r="CY15" s="69"/>
      <c r="CZ15" s="69"/>
      <c r="DA15" s="69"/>
      <c r="DB15" s="2"/>
      <c r="DC15" s="2"/>
      <c r="DD15" s="2"/>
      <c r="DE15" s="2"/>
      <c r="DF15" s="67" t="s">
        <v>117</v>
      </c>
      <c r="DG15" s="69"/>
      <c r="DH15" s="69"/>
      <c r="DI15" s="69"/>
      <c r="DJ15" s="69"/>
      <c r="DK15" s="69"/>
      <c r="DL15" s="2"/>
      <c r="DM15" s="2"/>
      <c r="DN15" s="2"/>
      <c r="DO15" s="2"/>
      <c r="DP15" s="67" t="s">
        <v>117</v>
      </c>
      <c r="DQ15" s="69"/>
      <c r="DR15" s="69"/>
      <c r="DS15" s="69"/>
      <c r="DT15" s="69"/>
      <c r="DU15" s="69"/>
      <c r="DV15" s="2"/>
      <c r="DW15" s="2"/>
      <c r="DX15" s="2"/>
      <c r="DY15" s="2"/>
      <c r="DZ15" s="67" t="s">
        <v>117</v>
      </c>
      <c r="EA15" s="69"/>
      <c r="EB15" s="69"/>
      <c r="EC15" s="69"/>
      <c r="ED15" s="69"/>
      <c r="EE15" s="69"/>
      <c r="EF15" s="2"/>
      <c r="EG15" s="2"/>
      <c r="EH15" s="2"/>
      <c r="EI15" s="2"/>
      <c r="EJ15" s="67" t="s">
        <v>117</v>
      </c>
      <c r="EK15" s="69"/>
      <c r="EL15" s="69"/>
      <c r="EM15" s="69"/>
      <c r="EN15" s="69"/>
      <c r="EO15" s="69"/>
      <c r="EP15" s="2"/>
      <c r="EQ15" s="2"/>
      <c r="ER15" s="2"/>
      <c r="ES15" s="2"/>
      <c r="ET15" s="67" t="s">
        <v>117</v>
      </c>
      <c r="EU15" s="69"/>
      <c r="EV15" s="69"/>
      <c r="EW15" s="69"/>
      <c r="EX15" s="69"/>
      <c r="EY15" s="69"/>
      <c r="EZ15" s="2"/>
      <c r="FA15" s="2"/>
      <c r="FB15" s="2"/>
      <c r="FC15" s="2"/>
      <c r="FD15" s="67" t="s">
        <v>117</v>
      </c>
      <c r="FE15" s="69"/>
      <c r="FF15" s="69"/>
      <c r="FG15" s="69"/>
      <c r="FH15" s="69"/>
      <c r="FI15" s="69"/>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117</v>
      </c>
      <c r="AK16" s="69"/>
      <c r="AL16" s="69"/>
      <c r="AM16" s="69"/>
      <c r="AN16" s="69"/>
      <c r="AO16" s="69"/>
      <c r="AP16" s="2"/>
      <c r="AQ16" s="2"/>
      <c r="AR16" s="2"/>
      <c r="AS16" s="2"/>
      <c r="AT16" s="2"/>
      <c r="AU16" s="67"/>
      <c r="AV16" s="77">
        <f>$I$10</f>
        <v>41275</v>
      </c>
      <c r="AW16" s="77">
        <f>$J$10</f>
        <v>41640</v>
      </c>
      <c r="AX16" s="77">
        <f>$K$10</f>
        <v>42005</v>
      </c>
      <c r="AY16" s="77">
        <f>$L$10</f>
        <v>42370</v>
      </c>
      <c r="AZ16" s="77">
        <f>$M$10</f>
        <v>42736</v>
      </c>
      <c r="BA16" s="2"/>
      <c r="BB16" s="67"/>
      <c r="BC16" s="2"/>
      <c r="BD16" s="2"/>
      <c r="BE16" s="2"/>
      <c r="BF16" s="67"/>
      <c r="BG16" s="77">
        <f>$I$10</f>
        <v>41275</v>
      </c>
      <c r="BH16" s="77">
        <f>$J$10</f>
        <v>41640</v>
      </c>
      <c r="BI16" s="77">
        <f>$K$10</f>
        <v>42005</v>
      </c>
      <c r="BJ16" s="77">
        <f>$L$10</f>
        <v>42370</v>
      </c>
      <c r="BK16" s="77">
        <f>$M$10</f>
        <v>42736</v>
      </c>
      <c r="BL16" s="2"/>
      <c r="BM16" s="2"/>
      <c r="BN16" s="2"/>
      <c r="BO16" s="2"/>
      <c r="BP16" s="2"/>
      <c r="BQ16" s="67"/>
      <c r="BR16" s="77">
        <f>$I$10</f>
        <v>41275</v>
      </c>
      <c r="BS16" s="77">
        <f>$J$10</f>
        <v>41640</v>
      </c>
      <c r="BT16" s="77">
        <f>$K$10</f>
        <v>42005</v>
      </c>
      <c r="BU16" s="77">
        <f>$L$10</f>
        <v>42370</v>
      </c>
      <c r="BV16" s="77">
        <f>$M$10</f>
        <v>42736</v>
      </c>
      <c r="BW16" s="2"/>
      <c r="BX16" s="2"/>
      <c r="BY16" s="2"/>
      <c r="BZ16" s="2"/>
      <c r="CA16" s="2"/>
      <c r="CB16" s="67" t="s">
        <v>117</v>
      </c>
      <c r="CC16" s="69"/>
      <c r="CD16" s="69"/>
      <c r="CE16" s="69"/>
      <c r="CF16" s="69"/>
      <c r="CG16" s="69"/>
      <c r="CH16" s="2"/>
      <c r="CI16" s="2"/>
      <c r="CJ16" s="2"/>
      <c r="CK16" s="2"/>
      <c r="CL16" s="2"/>
      <c r="CM16" s="2"/>
      <c r="CN16" s="2"/>
      <c r="CO16" s="2"/>
      <c r="CP16" s="2"/>
      <c r="CQ16" s="2"/>
      <c r="CR16" s="2"/>
      <c r="CS16" s="2"/>
      <c r="CT16" s="2"/>
      <c r="CU16" s="2"/>
      <c r="CV16" s="67"/>
      <c r="CW16" s="77">
        <f>$I$10</f>
        <v>41275</v>
      </c>
      <c r="CX16" s="77">
        <f>$J$10</f>
        <v>41640</v>
      </c>
      <c r="CY16" s="77">
        <f>$K$10</f>
        <v>42005</v>
      </c>
      <c r="CZ16" s="77">
        <f>$L$10</f>
        <v>42370</v>
      </c>
      <c r="DA16" s="77">
        <f>$M$10</f>
        <v>42736</v>
      </c>
      <c r="DB16" s="2"/>
      <c r="DC16" s="2"/>
      <c r="DD16" s="2"/>
      <c r="DE16" s="2"/>
      <c r="DF16" s="67"/>
      <c r="DG16" s="77">
        <f>$I$10</f>
        <v>41275</v>
      </c>
      <c r="DH16" s="77">
        <f>$J$10</f>
        <v>41640</v>
      </c>
      <c r="DI16" s="77">
        <f>$K$10</f>
        <v>42005</v>
      </c>
      <c r="DJ16" s="77">
        <f>$L$10</f>
        <v>42370</v>
      </c>
      <c r="DK16" s="77">
        <f>$M$10</f>
        <v>42736</v>
      </c>
      <c r="DL16" s="2"/>
      <c r="DM16" s="2"/>
      <c r="DN16" s="2"/>
      <c r="DO16" s="2"/>
      <c r="DP16" s="67"/>
      <c r="DQ16" s="77">
        <f>$I$10</f>
        <v>41275</v>
      </c>
      <c r="DR16" s="77">
        <f>$J$10</f>
        <v>41640</v>
      </c>
      <c r="DS16" s="77">
        <f>$K$10</f>
        <v>42005</v>
      </c>
      <c r="DT16" s="77">
        <f>$L$10</f>
        <v>42370</v>
      </c>
      <c r="DU16" s="77">
        <f>$M$10</f>
        <v>42736</v>
      </c>
      <c r="DV16" s="2"/>
      <c r="DW16" s="2"/>
      <c r="DX16" s="2"/>
      <c r="DY16" s="2"/>
      <c r="DZ16" s="67"/>
      <c r="EA16" s="77">
        <f>$I$10</f>
        <v>41275</v>
      </c>
      <c r="EB16" s="77">
        <f>$J$10</f>
        <v>41640</v>
      </c>
      <c r="EC16" s="77">
        <f>$K$10</f>
        <v>42005</v>
      </c>
      <c r="ED16" s="77">
        <f>$L$10</f>
        <v>42370</v>
      </c>
      <c r="EE16" s="77">
        <f>$M$10</f>
        <v>42736</v>
      </c>
      <c r="EF16" s="2"/>
      <c r="EG16" s="2"/>
      <c r="EH16" s="2"/>
      <c r="EI16" s="2"/>
      <c r="EJ16" s="67"/>
      <c r="EK16" s="77">
        <f>$I$10</f>
        <v>41275</v>
      </c>
      <c r="EL16" s="77">
        <f>$J$10</f>
        <v>41640</v>
      </c>
      <c r="EM16" s="77">
        <f>$K$10</f>
        <v>42005</v>
      </c>
      <c r="EN16" s="77">
        <f>$L$10</f>
        <v>42370</v>
      </c>
      <c r="EO16" s="77">
        <f>$M$10</f>
        <v>42736</v>
      </c>
      <c r="EP16" s="2"/>
      <c r="EQ16" s="2"/>
      <c r="ER16" s="2"/>
      <c r="ES16" s="2"/>
      <c r="ET16" s="67"/>
      <c r="EU16" s="77">
        <f>$I$10</f>
        <v>41275</v>
      </c>
      <c r="EV16" s="77">
        <f>$J$10</f>
        <v>41640</v>
      </c>
      <c r="EW16" s="77">
        <f>$K$10</f>
        <v>42005</v>
      </c>
      <c r="EX16" s="77">
        <f>$L$10</f>
        <v>42370</v>
      </c>
      <c r="EY16" s="77">
        <f>$M$10</f>
        <v>42736</v>
      </c>
      <c r="EZ16" s="2"/>
      <c r="FA16" s="2"/>
      <c r="FB16" s="2"/>
      <c r="FC16" s="2"/>
      <c r="FD16" s="67"/>
      <c r="FE16" s="77">
        <f>$I$10</f>
        <v>41275</v>
      </c>
      <c r="FF16" s="77">
        <f>$J$10</f>
        <v>41640</v>
      </c>
      <c r="FG16" s="77">
        <f>$K$10</f>
        <v>42005</v>
      </c>
      <c r="FH16" s="77">
        <f>$L$10</f>
        <v>42370</v>
      </c>
      <c r="FI16" s="77">
        <f>$M$10</f>
        <v>42736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41275</v>
      </c>
      <c r="AL17" s="77">
        <f>$J$10</f>
        <v>41640</v>
      </c>
      <c r="AM17" s="77">
        <f>$K$10</f>
        <v>42005</v>
      </c>
      <c r="AN17" s="77">
        <f>$L$10</f>
        <v>42370</v>
      </c>
      <c r="AO17" s="77">
        <f>$M$10</f>
        <v>42736</v>
      </c>
      <c r="AP17" s="2"/>
      <c r="AQ17" s="2"/>
      <c r="AR17" s="2"/>
      <c r="AS17" s="2"/>
      <c r="AT17" s="2"/>
      <c r="AU17" s="78" t="s">
        <v>109</v>
      </c>
      <c r="AV17" s="79">
        <f>IF(AW7="-",NA(),AW7)</f>
        <v>102.5</v>
      </c>
      <c r="AW17" s="79">
        <f>IF(AX7="-",NA(),AX7)</f>
        <v>103.6</v>
      </c>
      <c r="AX17" s="79">
        <f>IF(AY7="-",NA(),AY7)</f>
        <v>106.3</v>
      </c>
      <c r="AY17" s="79">
        <f>IF(AZ7="-",NA(),AZ7)</f>
        <v>102.5</v>
      </c>
      <c r="AZ17" s="79">
        <f>IF(BA7="-",NA(),BA7)</f>
        <v>98.6</v>
      </c>
      <c r="BA17" s="2"/>
      <c r="BB17" s="67"/>
      <c r="BC17" s="2"/>
      <c r="BD17" s="2"/>
      <c r="BE17" s="2"/>
      <c r="BF17" s="78" t="s">
        <v>109</v>
      </c>
      <c r="BG17" s="79">
        <f>IF(BH7="-",NA(),BH7)</f>
        <v>328.9</v>
      </c>
      <c r="BH17" s="79">
        <f>IF(BI7="-",NA(),BI7)</f>
        <v>190.6</v>
      </c>
      <c r="BI17" s="79">
        <f>IF(BJ7="-",NA(),BJ7)</f>
        <v>220.2</v>
      </c>
      <c r="BJ17" s="79">
        <f>IF(BK7="-",NA(),BK7)</f>
        <v>251.2</v>
      </c>
      <c r="BK17" s="79">
        <f>IF(BL7="-",NA(),BL7)</f>
        <v>267.2</v>
      </c>
      <c r="BL17" s="2"/>
      <c r="BM17" s="2"/>
      <c r="BN17" s="2"/>
      <c r="BO17" s="2"/>
      <c r="BP17" s="2"/>
      <c r="BQ17" s="78" t="s">
        <v>109</v>
      </c>
      <c r="BR17" s="79">
        <f>IF(BS7="-",NA(),BS7)</f>
        <v>0</v>
      </c>
      <c r="BS17" s="79">
        <f>IF(BT7="-",NA(),BT7)</f>
        <v>38.5</v>
      </c>
      <c r="BT17" s="79">
        <f>IF(BU7="-",NA(),BU7)</f>
        <v>9.1999999999999993</v>
      </c>
      <c r="BU17" s="79">
        <f>IF(BV7="-",NA(),BV7)</f>
        <v>1.2</v>
      </c>
      <c r="BV17" s="79">
        <f>IF(BW7="-",NA(),BW7)</f>
        <v>0</v>
      </c>
      <c r="BW17" s="2"/>
      <c r="BX17" s="2"/>
      <c r="BY17" s="2"/>
      <c r="BZ17" s="2"/>
      <c r="CA17" s="2"/>
      <c r="CB17" s="67"/>
      <c r="CC17" s="77">
        <f>$I$10</f>
        <v>41275</v>
      </c>
      <c r="CD17" s="77">
        <f>$J$10</f>
        <v>41640</v>
      </c>
      <c r="CE17" s="77">
        <f>$K$10</f>
        <v>42005</v>
      </c>
      <c r="CF17" s="77">
        <f>$L$10</f>
        <v>42370</v>
      </c>
      <c r="CG17" s="77">
        <f>$M$10</f>
        <v>42736</v>
      </c>
      <c r="CH17" s="2"/>
      <c r="CI17" s="2"/>
      <c r="CJ17" s="2"/>
      <c r="CK17" s="2"/>
      <c r="CL17" s="2"/>
      <c r="CM17" s="2"/>
      <c r="CN17" s="2"/>
      <c r="CO17" s="2"/>
      <c r="CP17" s="2"/>
      <c r="CQ17" s="2"/>
      <c r="CR17" s="2"/>
      <c r="CS17" s="2"/>
      <c r="CT17" s="2"/>
      <c r="CU17" s="2"/>
      <c r="CV17" s="78" t="s">
        <v>109</v>
      </c>
      <c r="CW17" s="79">
        <f>IF(CX7="-",NA(),CX7)</f>
        <v>2.9</v>
      </c>
      <c r="CX17" s="79">
        <f>IF(CY7="-",NA(),CY7)</f>
        <v>1.8</v>
      </c>
      <c r="CY17" s="79">
        <f>IF(CZ7="-",NA(),CZ7)</f>
        <v>1.6</v>
      </c>
      <c r="CZ17" s="79">
        <f>IF(DA7="-",NA(),DA7)</f>
        <v>3.5</v>
      </c>
      <c r="DA17" s="79">
        <f>IF(DB7="-",NA(),DB7)</f>
        <v>2.8</v>
      </c>
      <c r="DB17" s="2"/>
      <c r="DC17" s="2"/>
      <c r="DD17" s="2"/>
      <c r="DE17" s="2"/>
      <c r="DF17" s="78" t="s">
        <v>109</v>
      </c>
      <c r="DG17" s="79">
        <f>IF(DH7="-",NA(),DH7)</f>
        <v>20.6</v>
      </c>
      <c r="DH17" s="79">
        <f>IF(DI7="-",NA(),DI7)</f>
        <v>15.4</v>
      </c>
      <c r="DI17" s="79">
        <f>IF(DJ7="-",NA(),DJ7)</f>
        <v>8.6999999999999993</v>
      </c>
      <c r="DJ17" s="79">
        <f>IF(DK7="-",NA(),DK7)</f>
        <v>4.5</v>
      </c>
      <c r="DK17" s="79">
        <f>IF(DL7="-",NA(),DL7)</f>
        <v>3.9</v>
      </c>
      <c r="DL17" s="2"/>
      <c r="DM17" s="2"/>
      <c r="DN17" s="2"/>
      <c r="DO17" s="2"/>
      <c r="DP17" s="78" t="s">
        <v>109</v>
      </c>
      <c r="DQ17" s="79">
        <f>IF(DR7="-",NA(),DR7)</f>
        <v>72.7</v>
      </c>
      <c r="DR17" s="79">
        <f>IF(DS7="-",NA(),DS7)</f>
        <v>82.8</v>
      </c>
      <c r="DS17" s="79">
        <f>IF(DT7="-",NA(),DT7)</f>
        <v>82.2</v>
      </c>
      <c r="DT17" s="79">
        <f>IF(DU7="-",NA(),DU7)</f>
        <v>81.099999999999994</v>
      </c>
      <c r="DU17" s="79">
        <f>IF(DV7="-",NA(),DV7)</f>
        <v>79.3</v>
      </c>
      <c r="DV17" s="2"/>
      <c r="DW17" s="2"/>
      <c r="DX17" s="2"/>
      <c r="DY17" s="2"/>
      <c r="DZ17" s="78" t="s">
        <v>109</v>
      </c>
      <c r="EA17" s="80">
        <f>IF(EB7="-",NA(),EB7)</f>
        <v>769.61</v>
      </c>
      <c r="EB17" s="80">
        <f>IF(EC7="-",NA(),EC7)</f>
        <v>774.7</v>
      </c>
      <c r="EC17" s="80">
        <f>IF(ED7="-",NA(),ED7)</f>
        <v>780.53</v>
      </c>
      <c r="ED17" s="80">
        <f>IF(EE7="-",NA(),EE7)</f>
        <v>784.83</v>
      </c>
      <c r="EE17" s="80">
        <f>IF(EF7="-",NA(),EF7)</f>
        <v>787.92</v>
      </c>
      <c r="EF17" s="2"/>
      <c r="EG17" s="2"/>
      <c r="EH17" s="2"/>
      <c r="EI17" s="2"/>
      <c r="EJ17" s="78" t="s">
        <v>109</v>
      </c>
      <c r="EK17" s="80">
        <f>IF(EL7="-",NA(),EL7)</f>
        <v>753.79</v>
      </c>
      <c r="EL17" s="80">
        <f>IF(EM7="-",NA(),EM7)</f>
        <v>743.33</v>
      </c>
      <c r="EM17" s="80">
        <f>IF(EN7="-",NA(),EN7)</f>
        <v>732.2</v>
      </c>
      <c r="EN17" s="80">
        <f>IF(EO7="-",NA(),EO7)</f>
        <v>759.75</v>
      </c>
      <c r="EO17" s="80">
        <f>IF(EP7="-",NA(),EP7)</f>
        <v>799.38</v>
      </c>
      <c r="EP17" s="2"/>
      <c r="EQ17" s="2"/>
      <c r="ER17" s="2"/>
      <c r="ES17" s="2"/>
      <c r="ET17" s="78" t="s">
        <v>109</v>
      </c>
      <c r="EU17" s="80">
        <f>IF(EV7="-",NA(),EV7)</f>
        <v>489.88</v>
      </c>
      <c r="EV17" s="80">
        <f>IF(EW7="-",NA(),EW7)</f>
        <v>491.35</v>
      </c>
      <c r="EW17" s="80">
        <f>IF(EX7="-",NA(),EX7)</f>
        <v>491.64</v>
      </c>
      <c r="EX17" s="80">
        <f>IF(EY7="-",NA(),EY7)</f>
        <v>520.83000000000004</v>
      </c>
      <c r="EY17" s="80">
        <f>IF(EZ7="-",NA(),EZ7)</f>
        <v>541.64</v>
      </c>
      <c r="EZ17" s="2"/>
      <c r="FA17" s="2"/>
      <c r="FB17" s="2"/>
      <c r="FC17" s="2"/>
      <c r="FD17" s="78" t="s">
        <v>109</v>
      </c>
      <c r="FE17" s="79">
        <f>IF(FF7="-",NA(),FF7)</f>
        <v>19.899999999999999</v>
      </c>
      <c r="FF17" s="79">
        <f>IF(FG7="-",NA(),FG7)</f>
        <v>20</v>
      </c>
      <c r="FG17" s="79">
        <f>IF(FH7="-",NA(),FH7)</f>
        <v>20.100000000000001</v>
      </c>
      <c r="FH17" s="79">
        <f>IF(FI7="-",NA(),FI7)</f>
        <v>20</v>
      </c>
      <c r="FI17" s="79">
        <f>IF(FJ7="-",NA(),FJ7)</f>
        <v>20.3</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109</v>
      </c>
      <c r="AK18" s="79">
        <f>IF(AL7="-",NA(),AL7)</f>
        <v>106.4</v>
      </c>
      <c r="AL18" s="79">
        <f>IF(AM7="-",NA(),AM7)</f>
        <v>107.4</v>
      </c>
      <c r="AM18" s="79">
        <f>IF(AN7="-",NA(),AN7)</f>
        <v>109.6</v>
      </c>
      <c r="AN18" s="79">
        <f>IF(AO7="-",NA(),AO7)</f>
        <v>108.2</v>
      </c>
      <c r="AO18" s="79">
        <f>IF(AP7="-",NA(),AP7)</f>
        <v>103.1</v>
      </c>
      <c r="AP18" s="2"/>
      <c r="AQ18" s="2"/>
      <c r="AR18" s="2"/>
      <c r="AS18" s="2"/>
      <c r="AT18" s="2"/>
      <c r="AU18" s="78" t="s">
        <v>113</v>
      </c>
      <c r="AV18" s="79">
        <f>IF(BB7="-",NA(),BB7)</f>
        <v>93.5</v>
      </c>
      <c r="AW18" s="79">
        <f>IF(BC7="-",NA(),BC7)</f>
        <v>93.3</v>
      </c>
      <c r="AX18" s="79">
        <f>IF(BD7="-",NA(),BD7)</f>
        <v>95.5</v>
      </c>
      <c r="AY18" s="79">
        <f>IF(BE7="-",NA(),BE7)</f>
        <v>94.2</v>
      </c>
      <c r="AZ18" s="79">
        <f>IF(BF7="-",NA(),BF7)</f>
        <v>94</v>
      </c>
      <c r="BA18" s="2"/>
      <c r="BB18" s="2"/>
      <c r="BC18" s="2"/>
      <c r="BD18" s="2"/>
      <c r="BE18" s="2"/>
      <c r="BF18" s="78" t="s">
        <v>113</v>
      </c>
      <c r="BG18" s="79">
        <f>IF(BM7="-",NA(),BM7)</f>
        <v>196.1</v>
      </c>
      <c r="BH18" s="79">
        <f>IF(BN7="-",NA(),BN7)</f>
        <v>96.5</v>
      </c>
      <c r="BI18" s="79">
        <f>IF(BO7="-",NA(),BO7)</f>
        <v>97.7</v>
      </c>
      <c r="BJ18" s="79">
        <f>IF(BP7="-",NA(),BP7)</f>
        <v>100</v>
      </c>
      <c r="BK18" s="79">
        <f>IF(BQ7="-",NA(),BQ7)</f>
        <v>156.69999999999999</v>
      </c>
      <c r="BL18" s="2"/>
      <c r="BM18" s="2"/>
      <c r="BN18" s="2"/>
      <c r="BO18" s="2"/>
      <c r="BP18" s="2"/>
      <c r="BQ18" s="78" t="s">
        <v>113</v>
      </c>
      <c r="BR18" s="79">
        <f>IF(BX7="-",NA(),BX7)</f>
        <v>76.599999999999994</v>
      </c>
      <c r="BS18" s="79">
        <f>IF(BY7="-",NA(),BY7)</f>
        <v>102.5</v>
      </c>
      <c r="BT18" s="79">
        <f>IF(BZ7="-",NA(),BZ7)</f>
        <v>90.4</v>
      </c>
      <c r="BU18" s="79">
        <f>IF(CA7="-",NA(),CA7)</f>
        <v>86.1</v>
      </c>
      <c r="BV18" s="79">
        <f>IF(CB7="-",NA(),CB7)</f>
        <v>62.9</v>
      </c>
      <c r="BW18" s="2"/>
      <c r="BX18" s="2"/>
      <c r="BY18" s="2"/>
      <c r="BZ18" s="2"/>
      <c r="CA18" s="2"/>
      <c r="CB18" s="81" t="s">
        <v>118</v>
      </c>
      <c r="CC18" s="79">
        <f>IF(CC11="-",NA(),CC11)</f>
        <v>4.5999999999999996</v>
      </c>
      <c r="CD18" s="79">
        <f t="shared" ref="CD18:CG18" si="4">IF(CD11="-",NA(),CD11)</f>
        <v>2.9</v>
      </c>
      <c r="CE18" s="79">
        <f t="shared" si="4"/>
        <v>2.5</v>
      </c>
      <c r="CF18" s="79">
        <f t="shared" si="4"/>
        <v>5.5</v>
      </c>
      <c r="CG18" s="79">
        <f t="shared" si="4"/>
        <v>4.5999999999999996</v>
      </c>
      <c r="CH18" s="2"/>
      <c r="CI18" s="2"/>
      <c r="CJ18" s="2"/>
      <c r="CK18" s="2"/>
      <c r="CL18" s="2"/>
      <c r="CM18" s="2"/>
      <c r="CN18" s="2"/>
      <c r="CO18" s="2"/>
      <c r="CP18" s="2"/>
      <c r="CQ18" s="2"/>
      <c r="CR18" s="2"/>
      <c r="CS18" s="2"/>
      <c r="CT18" s="2"/>
      <c r="CU18" s="2"/>
      <c r="CV18" s="78" t="s">
        <v>113</v>
      </c>
      <c r="CW18" s="79">
        <f>IF(DC7="-",NA(),DC7)</f>
        <v>9.6999999999999993</v>
      </c>
      <c r="CX18" s="79">
        <f>IF(DD7="-",NA(),DD7)</f>
        <v>8.6999999999999993</v>
      </c>
      <c r="CY18" s="79">
        <f>IF(DE7="-",NA(),DE7)</f>
        <v>7.7</v>
      </c>
      <c r="CZ18" s="79">
        <f>IF(DF7="-",NA(),DF7)</f>
        <v>8.1</v>
      </c>
      <c r="DA18" s="79">
        <f>IF(DG7="-",NA(),DG7)</f>
        <v>8</v>
      </c>
      <c r="DB18" s="2"/>
      <c r="DC18" s="2"/>
      <c r="DD18" s="2"/>
      <c r="DE18" s="2"/>
      <c r="DF18" s="78" t="s">
        <v>113</v>
      </c>
      <c r="DG18" s="79">
        <f>IF(DM7="-",NA(),DM7)</f>
        <v>37.5</v>
      </c>
      <c r="DH18" s="79">
        <f>IF(DN7="-",NA(),DN7)</f>
        <v>30.9</v>
      </c>
      <c r="DI18" s="79">
        <f>IF(DO7="-",NA(),DO7)</f>
        <v>27</v>
      </c>
      <c r="DJ18" s="79">
        <f>IF(DP7="-",NA(),DP7)</f>
        <v>22.5</v>
      </c>
      <c r="DK18" s="79">
        <f>IF(DQ7="-",NA(),DQ7)</f>
        <v>21.9</v>
      </c>
      <c r="DL18" s="2"/>
      <c r="DM18" s="2"/>
      <c r="DN18" s="2"/>
      <c r="DO18" s="2"/>
      <c r="DP18" s="78" t="s">
        <v>113</v>
      </c>
      <c r="DQ18" s="79">
        <f>IF(DW7="-",NA(),DW7)</f>
        <v>69.7</v>
      </c>
      <c r="DR18" s="79">
        <f>IF(DX7="-",NA(),DX7)</f>
        <v>79.3</v>
      </c>
      <c r="DS18" s="79">
        <f>IF(DY7="-",NA(),DY7)</f>
        <v>78.900000000000006</v>
      </c>
      <c r="DT18" s="79">
        <f>IF(DZ7="-",NA(),DZ7)</f>
        <v>78.400000000000006</v>
      </c>
      <c r="DU18" s="79">
        <f>IF(EA7="-",NA(),EA7)</f>
        <v>77.8</v>
      </c>
      <c r="DV18" s="2"/>
      <c r="DW18" s="2"/>
      <c r="DX18" s="2"/>
      <c r="DY18" s="2"/>
      <c r="DZ18" s="78" t="s">
        <v>113</v>
      </c>
      <c r="EA18" s="80">
        <f>IF(EG7="-",NA(),EG7)</f>
        <v>681.62</v>
      </c>
      <c r="EB18" s="80">
        <f>IF(EH7="-",NA(),EH7)</f>
        <v>683.83</v>
      </c>
      <c r="EC18" s="80">
        <f>IF(EI7="-",NA(),EI7)</f>
        <v>684.85</v>
      </c>
      <c r="ED18" s="80">
        <f>IF(EJ7="-",NA(),EJ7)</f>
        <v>699.75</v>
      </c>
      <c r="EE18" s="80">
        <f>IF(EK7="-",NA(),EK7)</f>
        <v>710.2</v>
      </c>
      <c r="EF18" s="2"/>
      <c r="EG18" s="2"/>
      <c r="EH18" s="2"/>
      <c r="EI18" s="2"/>
      <c r="EJ18" s="78" t="s">
        <v>113</v>
      </c>
      <c r="EK18" s="80">
        <f>IF(EQ7="-",NA(),EQ7)</f>
        <v>621.98</v>
      </c>
      <c r="EL18" s="80">
        <f>IF(ER7="-",NA(),ER7)</f>
        <v>620.42999999999995</v>
      </c>
      <c r="EM18" s="80">
        <f>IF(ES7="-",NA(),ES7)</f>
        <v>618.04</v>
      </c>
      <c r="EN18" s="80">
        <f>IF(ET7="-",NA(),ET7)</f>
        <v>631.22</v>
      </c>
      <c r="EO18" s="80">
        <f>IF(EU7="-",NA(),EU7)</f>
        <v>646.02</v>
      </c>
      <c r="EP18" s="2"/>
      <c r="EQ18" s="2"/>
      <c r="ER18" s="2"/>
      <c r="ES18" s="2"/>
      <c r="ET18" s="78" t="s">
        <v>113</v>
      </c>
      <c r="EU18" s="80">
        <f>IF(FA7="-",NA(),FA7)</f>
        <v>366.2</v>
      </c>
      <c r="EV18" s="80">
        <f>IF(FB7="-",NA(),FB7)</f>
        <v>369.14</v>
      </c>
      <c r="EW18" s="80">
        <f>IF(FC7="-",NA(),FC7)</f>
        <v>371.91</v>
      </c>
      <c r="EX18" s="80">
        <f>IF(FD7="-",NA(),FD7)</f>
        <v>384.8</v>
      </c>
      <c r="EY18" s="80">
        <f>IF(FE7="-",NA(),FE7)</f>
        <v>401.14</v>
      </c>
      <c r="EZ18" s="2"/>
      <c r="FA18" s="2"/>
      <c r="FB18" s="2"/>
      <c r="FC18" s="2"/>
      <c r="FD18" s="78" t="s">
        <v>113</v>
      </c>
      <c r="FE18" s="79">
        <f>IF(FK7="-",NA(),FK7)</f>
        <v>17.399999999999999</v>
      </c>
      <c r="FF18" s="79">
        <f>IF(FL7="-",NA(),FL7)</f>
        <v>17.399999999999999</v>
      </c>
      <c r="FG18" s="79">
        <f>IF(FM7="-",NA(),FM7)</f>
        <v>17.7</v>
      </c>
      <c r="FH18" s="79">
        <f>IF(FN7="-",NA(),FN7)</f>
        <v>18</v>
      </c>
      <c r="FI18" s="79">
        <f>IF(FO7="-",NA(),FO7)</f>
        <v>18.399999999999999</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113</v>
      </c>
      <c r="AK19" s="79">
        <f>IF(AQ7="-",NA(),AQ7)</f>
        <v>103</v>
      </c>
      <c r="AL19" s="79">
        <f>IF(AR7="-",NA(),AR7)</f>
        <v>102.8</v>
      </c>
      <c r="AM19" s="79">
        <f>IF(AS7="-",NA(),AS7)</f>
        <v>104.1</v>
      </c>
      <c r="AN19" s="79">
        <f>IF(AT7="-",NA(),AT7)</f>
        <v>103.5</v>
      </c>
      <c r="AO19" s="79">
        <f>IF(AU7="-",NA(),AU7)</f>
        <v>103.3</v>
      </c>
      <c r="AP19" s="2"/>
      <c r="AQ19" s="2"/>
      <c r="AR19" s="2"/>
      <c r="AS19" s="2"/>
      <c r="AT19" s="2"/>
      <c r="AU19" s="78" t="s">
        <v>119</v>
      </c>
      <c r="AV19" s="82">
        <f>$BG$7</f>
        <v>100</v>
      </c>
      <c r="AW19" s="82">
        <f>$BG$7</f>
        <v>100</v>
      </c>
      <c r="AX19" s="82">
        <f>$BG$7</f>
        <v>100</v>
      </c>
      <c r="AY19" s="82">
        <f>$BG$7</f>
        <v>100</v>
      </c>
      <c r="AZ19" s="82">
        <f>$BG$7</f>
        <v>100</v>
      </c>
      <c r="BA19" s="2"/>
      <c r="BB19" s="2"/>
      <c r="BC19" s="2"/>
      <c r="BD19" s="2"/>
      <c r="BE19" s="2"/>
      <c r="BF19" s="78" t="s">
        <v>119</v>
      </c>
      <c r="BG19" s="82">
        <f>$BR$7</f>
        <v>100</v>
      </c>
      <c r="BH19" s="82">
        <f>$BR$7</f>
        <v>100</v>
      </c>
      <c r="BI19" s="82">
        <f>$BR$7</f>
        <v>100</v>
      </c>
      <c r="BJ19" s="82">
        <f>$BR$7</f>
        <v>100</v>
      </c>
      <c r="BK19" s="82">
        <f>$BR$7</f>
        <v>100</v>
      </c>
      <c r="BL19" s="2"/>
      <c r="BM19" s="2"/>
      <c r="BN19" s="2"/>
      <c r="BO19" s="2"/>
      <c r="BP19" s="2"/>
      <c r="BQ19" s="78" t="s">
        <v>119</v>
      </c>
      <c r="BR19" s="82">
        <f>$CC$7</f>
        <v>0</v>
      </c>
      <c r="BS19" s="82">
        <f>$CC$7</f>
        <v>0</v>
      </c>
      <c r="BT19" s="82">
        <f>$CC$7</f>
        <v>0</v>
      </c>
      <c r="BU19" s="82">
        <f>$CC$7</f>
        <v>0</v>
      </c>
      <c r="BV19" s="82">
        <f>$CC$7</f>
        <v>0</v>
      </c>
      <c r="BW19" s="2"/>
      <c r="BX19" s="2"/>
      <c r="BY19" s="2"/>
      <c r="BZ19" s="2"/>
      <c r="CA19" s="2"/>
      <c r="CB19" s="81" t="s">
        <v>114</v>
      </c>
      <c r="CC19" s="79">
        <f t="shared" ref="CC19:CG21" si="5">IF(CC12="-",NA(),CC12)</f>
        <v>160.4</v>
      </c>
      <c r="CD19" s="79">
        <f t="shared" si="5"/>
        <v>156.4</v>
      </c>
      <c r="CE19" s="79">
        <f t="shared" si="5"/>
        <v>152.69999999999999</v>
      </c>
      <c r="CF19" s="79">
        <f t="shared" si="5"/>
        <v>157.9</v>
      </c>
      <c r="CG19" s="79">
        <f t="shared" si="5"/>
        <v>164.3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119</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120</v>
      </c>
      <c r="BR20" s="2"/>
      <c r="BS20" s="2"/>
      <c r="BT20" s="2"/>
      <c r="BU20" s="2"/>
      <c r="BV20" s="2"/>
      <c r="BW20" s="2"/>
      <c r="BX20" s="2"/>
      <c r="BY20" s="2"/>
      <c r="BZ20" s="2"/>
      <c r="CA20" s="2"/>
      <c r="CB20" s="81" t="s">
        <v>115</v>
      </c>
      <c r="CC20" s="79">
        <f t="shared" si="5"/>
        <v>17.7</v>
      </c>
      <c r="CD20" s="79">
        <f t="shared" si="5"/>
        <v>15.7</v>
      </c>
      <c r="CE20" s="79">
        <f t="shared" si="5"/>
        <v>13.6</v>
      </c>
      <c r="CF20" s="79">
        <f t="shared" si="5"/>
        <v>14.6</v>
      </c>
      <c r="CG20" s="79">
        <f t="shared" si="5"/>
        <v>14.5</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116</v>
      </c>
      <c r="CC21" s="79">
        <f t="shared" si="5"/>
        <v>183</v>
      </c>
      <c r="CD21" s="79">
        <f t="shared" si="5"/>
        <v>181.8</v>
      </c>
      <c r="CE21" s="79">
        <f t="shared" si="5"/>
        <v>177.3</v>
      </c>
      <c r="CF21" s="79">
        <f t="shared" si="5"/>
        <v>180</v>
      </c>
      <c r="CG21" s="79">
        <f t="shared" si="5"/>
        <v>180.1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2019-02-07T08:58:49Z</cp:lastPrinted>
  <dcterms:created xsi:type="dcterms:W3CDTF">2018-12-07T10:52:45Z</dcterms:created>
  <dcterms:modified xsi:type="dcterms:W3CDTF">2019-02-20T08:22:06Z</dcterms:modified>
  <cp:category/>
</cp:coreProperties>
</file>