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02 対応\03 施行\01 公表データ\01 横浜市\"/>
    </mc:Choice>
  </mc:AlternateContent>
  <workbookProtection workbookAlgorithmName="SHA-512" workbookHashValue="gCypz+I4RpcL0RWgd6hfCr5wRaLs/kQ2gWpMzwqdY5M7Xs1ThlbcWVv18AJeOttg7pogEmUWKgS5mkKFw+kSRw==" workbookSaltValue="B2r9mFtx3PPtM3xP2nCxkA==" workbookSpinCount="100000" lockStructure="1"/>
  <bookViews>
    <workbookView xWindow="0" yWindow="0" windowWidth="23040" windowHeight="9360"/>
  </bookViews>
  <sheets>
    <sheet name="法非適用_駐車場整備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KO32" i="4" s="1"/>
  <c r="DQ7" i="5"/>
  <c r="JV32" i="4" s="1"/>
  <c r="DP7" i="5"/>
  <c r="DO7" i="5"/>
  <c r="DN7" i="5"/>
  <c r="DM7" i="5"/>
  <c r="KO31" i="4" s="1"/>
  <c r="DL7" i="5"/>
  <c r="DK7" i="5"/>
  <c r="DI7" i="5"/>
  <c r="MI78" i="4" s="1"/>
  <c r="DH7" i="5"/>
  <c r="LT78" i="4" s="1"/>
  <c r="DG7" i="5"/>
  <c r="DF7" i="5"/>
  <c r="DE7" i="5"/>
  <c r="DD7" i="5"/>
  <c r="MI77" i="4" s="1"/>
  <c r="DC7" i="5"/>
  <c r="DB7" i="5"/>
  <c r="LE77" i="4" s="1"/>
  <c r="DA7" i="5"/>
  <c r="KP77" i="4" s="1"/>
  <c r="CZ7" i="5"/>
  <c r="KA77" i="4" s="1"/>
  <c r="CN7" i="5"/>
  <c r="CM7" i="5"/>
  <c r="BZ7" i="5"/>
  <c r="BY7" i="5"/>
  <c r="LH53" i="4" s="1"/>
  <c r="BX7" i="5"/>
  <c r="BW7" i="5"/>
  <c r="BV7" i="5"/>
  <c r="BU7" i="5"/>
  <c r="MA52" i="4" s="1"/>
  <c r="BT7" i="5"/>
  <c r="BS7" i="5"/>
  <c r="KO52" i="4" s="1"/>
  <c r="BR7" i="5"/>
  <c r="JV52" i="4" s="1"/>
  <c r="BQ7" i="5"/>
  <c r="JC52" i="4" s="1"/>
  <c r="BO7" i="5"/>
  <c r="BN7" i="5"/>
  <c r="BM7" i="5"/>
  <c r="BL7" i="5"/>
  <c r="BK7" i="5"/>
  <c r="BJ7" i="5"/>
  <c r="BI7" i="5"/>
  <c r="GQ52" i="4" s="1"/>
  <c r="BH7" i="5"/>
  <c r="FX52" i="4" s="1"/>
  <c r="BG7" i="5"/>
  <c r="BF7" i="5"/>
  <c r="BD7" i="5"/>
  <c r="CS53" i="4" s="1"/>
  <c r="BC7" i="5"/>
  <c r="BZ53" i="4" s="1"/>
  <c r="BB7" i="5"/>
  <c r="BA7" i="5"/>
  <c r="AN53" i="4" s="1"/>
  <c r="AZ7" i="5"/>
  <c r="U53" i="4" s="1"/>
  <c r="AY7" i="5"/>
  <c r="CS52" i="4" s="1"/>
  <c r="AX7" i="5"/>
  <c r="AW7" i="5"/>
  <c r="AV7" i="5"/>
  <c r="AU7" i="5"/>
  <c r="U52" i="4" s="1"/>
  <c r="AS7" i="5"/>
  <c r="AR7" i="5"/>
  <c r="GQ32" i="4" s="1"/>
  <c r="AQ7" i="5"/>
  <c r="FX32" i="4" s="1"/>
  <c r="AP7" i="5"/>
  <c r="FE32" i="4" s="1"/>
  <c r="AO7" i="5"/>
  <c r="AN7" i="5"/>
  <c r="AM7" i="5"/>
  <c r="AL7" i="5"/>
  <c r="FX31" i="4" s="1"/>
  <c r="AK7" i="5"/>
  <c r="AJ7" i="5"/>
  <c r="AH7" i="5"/>
  <c r="CS32" i="4" s="1"/>
  <c r="AG7" i="5"/>
  <c r="BZ32" i="4" s="1"/>
  <c r="AF7" i="5"/>
  <c r="AE7" i="5"/>
  <c r="AD7" i="5"/>
  <c r="AC7" i="5"/>
  <c r="CS31" i="4" s="1"/>
  <c r="AB7" i="5"/>
  <c r="AA7" i="5"/>
  <c r="Z7" i="5"/>
  <c r="AN31" i="4" s="1"/>
  <c r="Y7" i="5"/>
  <c r="U31" i="4" s="1"/>
  <c r="X7" i="5"/>
  <c r="W7" i="5"/>
  <c r="V7" i="5"/>
  <c r="HX10" i="4" s="1"/>
  <c r="U7" i="5"/>
  <c r="LJ8" i="4" s="1"/>
  <c r="T7" i="5"/>
  <c r="S7" i="5"/>
  <c r="R7" i="5"/>
  <c r="DU10" i="4" s="1"/>
  <c r="Q7" i="5"/>
  <c r="CF10" i="4" s="1"/>
  <c r="P7" i="5"/>
  <c r="O7" i="5"/>
  <c r="N7" i="5"/>
  <c r="M7" i="5"/>
  <c r="DU8" i="4" s="1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C8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KO53" i="4"/>
  <c r="JV53" i="4"/>
  <c r="JC53" i="4"/>
  <c r="HJ53" i="4"/>
  <c r="GQ53" i="4"/>
  <c r="FX53" i="4"/>
  <c r="FE53" i="4"/>
  <c r="EL53" i="4"/>
  <c r="BG53" i="4"/>
  <c r="LH52" i="4"/>
  <c r="HJ52" i="4"/>
  <c r="FE52" i="4"/>
  <c r="EL52" i="4"/>
  <c r="BZ52" i="4"/>
  <c r="BG52" i="4"/>
  <c r="AN52" i="4"/>
  <c r="MA32" i="4"/>
  <c r="LH32" i="4"/>
  <c r="JC32" i="4"/>
  <c r="HJ32" i="4"/>
  <c r="EL32" i="4"/>
  <c r="BG32" i="4"/>
  <c r="AN32" i="4"/>
  <c r="U32" i="4"/>
  <c r="MA31" i="4"/>
  <c r="LH31" i="4"/>
  <c r="JV31" i="4"/>
  <c r="JC31" i="4"/>
  <c r="HJ31" i="4"/>
  <c r="GQ31" i="4"/>
  <c r="FE31" i="4"/>
  <c r="EL31" i="4"/>
  <c r="BZ31" i="4"/>
  <c r="BG31" i="4"/>
  <c r="LJ10" i="4"/>
  <c r="JQ10" i="4"/>
  <c r="B10" i="4"/>
  <c r="JQ8" i="4"/>
  <c r="HX8" i="4"/>
  <c r="FJ8" i="4"/>
  <c r="MI76" i="4" l="1"/>
  <c r="HJ51" i="4"/>
  <c r="MA30" i="4"/>
  <c r="MA51" i="4"/>
  <c r="IT76" i="4"/>
  <c r="CS51" i="4"/>
  <c r="HJ30" i="4"/>
  <c r="CS30" i="4"/>
  <c r="BZ76" i="4"/>
  <c r="C11" i="5"/>
  <c r="D11" i="5"/>
  <c r="E11" i="5"/>
  <c r="B11" i="5"/>
  <c r="BG30" i="4" l="1"/>
  <c r="LE76" i="4"/>
  <c r="FX51" i="4"/>
  <c r="KO30" i="4"/>
  <c r="HP76" i="4"/>
  <c r="BG51" i="4"/>
  <c r="AV76" i="4"/>
  <c r="KO51" i="4"/>
  <c r="FX30" i="4"/>
  <c r="HA76" i="4"/>
  <c r="AN51" i="4"/>
  <c r="FE30" i="4"/>
  <c r="AG76" i="4"/>
  <c r="KP76" i="4"/>
  <c r="JV30" i="4"/>
  <c r="AN30" i="4"/>
  <c r="JV51" i="4"/>
  <c r="FE51" i="4"/>
  <c r="KA76" i="4"/>
  <c r="EL51" i="4"/>
  <c r="JC30" i="4"/>
  <c r="U30" i="4"/>
  <c r="R76" i="4"/>
  <c r="GL76" i="4"/>
  <c r="U51" i="4"/>
  <c r="EL30" i="4"/>
  <c r="JC51" i="4"/>
  <c r="BK76" i="4"/>
  <c r="LH51" i="4"/>
  <c r="GQ30" i="4"/>
  <c r="BZ30" i="4"/>
  <c r="LT76" i="4"/>
  <c r="GQ51" i="4"/>
  <c r="LH30" i="4"/>
  <c r="BZ51" i="4"/>
  <c r="IE76" i="4"/>
</calcChain>
</file>

<file path=xl/sharedStrings.xml><?xml version="1.0" encoding="utf-8"?>
<sst xmlns="http://schemas.openxmlformats.org/spreadsheetml/2006/main" count="287" uniqueCount="143">
  <si>
    <t>経営比較分析表（平成29年度決算）</t>
    <rPh sb="8" eb="10">
      <t>ヘイセイ</t>
    </rPh>
    <rPh sb="12" eb="14">
      <t>ネンド</t>
    </rPh>
    <rPh sb="14" eb="16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</si>
  <si>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</si>
  <si>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</si>
  <si>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</si>
  <si>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</si>
  <si>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</si>
  <si>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</si>
  <si>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</si>
  <si>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</si>
  <si>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</si>
  <si>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</si>
  <si>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</si>
  <si>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</si>
  <si>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</si>
  <si>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</si>
  <si>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</si>
  <si>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</si>
  <si>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</si>
  <si>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</si>
  <si>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</si>
  <si>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</si>
  <si>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</si>
  <si>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平成29年度全国平均</t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</si>
  <si>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</si>
  <si>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</si>
  <si>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</si>
  <si>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</si>
  <si>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</si>
  <si>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</si>
  <si>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</si>
  <si>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「経常損益」</t>
    <phoneticPr fontId="5"/>
  </si>
  <si>
    <t>「他会計補助金割合」</t>
    <phoneticPr fontId="5"/>
  </si>
  <si>
    <t>「施設の効率性」</t>
    <phoneticPr fontId="5"/>
  </si>
  <si>
    <t>3. 利用の状況について</t>
    <phoneticPr fontId="5"/>
  </si>
  <si>
    <t>「他会計補助金額」</t>
    <phoneticPr fontId="5"/>
  </si>
  <si>
    <t>「売上高に対する営業総利益」</t>
    <phoneticPr fontId="5"/>
  </si>
  <si>
    <t>「減価償却前営業利益」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</si>
  <si>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</si>
  <si>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</si>
  <si>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</si>
  <si>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</si>
  <si>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「施設全体の減価償却の状況」</t>
    <phoneticPr fontId="5"/>
  </si>
  <si>
    <t>「累積欠損」</t>
    <phoneticPr fontId="5"/>
  </si>
  <si>
    <t>「債務残高」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</si>
  <si>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</si>
  <si>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</si>
  <si>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</si>
  <si>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</si>
  <si>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</si>
  <si>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</si>
  <si>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</si>
  <si>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</si>
  <si>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</si>
  <si>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</si>
  <si>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</si>
  <si>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</si>
  <si>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</si>
  <si>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</si>
  <si>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</si>
  <si>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</si>
  <si>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</si>
  <si>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</si>
  <si>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</si>
  <si>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</si>
  <si>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</si>
  <si>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</si>
  <si>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</si>
  <si>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</si>
  <si>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</si>
  <si>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</si>
  <si>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</si>
  <si>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</si>
  <si>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</si>
  <si>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</si>
  <si>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</si>
  <si>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</si>
  <si>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</si>
  <si>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</si>
  <si>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</si>
  <si>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</si>
  <si>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</si>
  <si>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</si>
  <si>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</si>
  <si>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</si>
  <si>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</si>
  <si>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</si>
  <si>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</si>
  <si>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</si>
  <si>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</si>
  <si>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</si>
  <si>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</si>
  <si>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</si>
  <si>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</si>
  <si>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</si>
  <si>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</si>
  <si>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</si>
  <si>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</si>
  <si>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</si>
  <si>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</si>
  <si>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</si>
  <si>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</si>
  <si>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</si>
  <si>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</si>
  <si>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</si>
  <si>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</si>
  <si>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</si>
  <si>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</si>
  <si>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</si>
  <si>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</si>
  <si>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当該値(N)</t>
    <phoneticPr fontId="5"/>
  </si>
  <si>
    <t>当該値(N-4)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</si>
  <si>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</si>
  <si>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</si>
  <si>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</si>
  <si>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</si>
  <si>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</si>
  <si>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</si>
  <si>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</si>
  <si>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</si>
  <si>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</si>
  <si>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</si>
  <si>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神奈川県　横浜市</t>
  </si>
  <si>
    <t>馬車道地下駐車場</t>
  </si>
  <si>
    <t>法非適用</t>
  </si>
  <si>
    <t>駐車場整備事業</t>
  </si>
  <si>
    <t>-</t>
  </si>
  <si>
    <t>Ａ２Ｂ１</t>
  </si>
  <si>
    <t>非設置</t>
  </si>
  <si>
    <t>該当数値なし</t>
  </si>
  <si>
    <t>その他駐車場</t>
  </si>
  <si>
    <t>地下式</t>
  </si>
  <si>
    <t>駅</t>
  </si>
  <si>
    <t>無</t>
  </si>
  <si>
    <t>導入なし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</si>
  <si>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</si>
  <si>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</si>
  <si>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</si>
  <si>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</si>
  <si>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</si>
  <si>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経営改善の取組が必要な状態であるため、指定管理者制度など、より効率的な運営方式に見直していく。
　さらに、今後の設備投資に当たっては、将来の事業継続の見込みも含めて慎重に検討していく。</t>
    <rPh sb="1" eb="3">
      <t>ケイエイ</t>
    </rPh>
    <rPh sb="3" eb="5">
      <t>カイゼン</t>
    </rPh>
    <rPh sb="6" eb="8">
      <t>トリクミ</t>
    </rPh>
    <rPh sb="9" eb="11">
      <t>ヒツヨウ</t>
    </rPh>
    <rPh sb="12" eb="14">
      <t>ジョウタイ</t>
    </rPh>
    <rPh sb="20" eb="22">
      <t>シテイ</t>
    </rPh>
    <rPh sb="22" eb="25">
      <t>カンリシャ</t>
    </rPh>
    <rPh sb="25" eb="27">
      <t>セイド</t>
    </rPh>
    <rPh sb="54" eb="56">
      <t>コンゴ</t>
    </rPh>
    <rPh sb="57" eb="59">
      <t>セツビ</t>
    </rPh>
    <rPh sb="59" eb="61">
      <t>トウシ</t>
    </rPh>
    <rPh sb="62" eb="63">
      <t>ア</t>
    </rPh>
    <rPh sb="68" eb="70">
      <t>ショウライ</t>
    </rPh>
    <rPh sb="71" eb="73">
      <t>ジギョウ</t>
    </rPh>
    <rPh sb="73" eb="75">
      <t>ケイゾク</t>
    </rPh>
    <rPh sb="76" eb="78">
      <t>ミコ</t>
    </rPh>
    <rPh sb="80" eb="81">
      <t>フク</t>
    </rPh>
    <rPh sb="83" eb="85">
      <t>シンチョウ</t>
    </rPh>
    <rPh sb="86" eb="88">
      <t>ケントウ</t>
    </rPh>
    <phoneticPr fontId="5"/>
  </si>
  <si>
    <t>⑪稼働率
　数値は、やや増加傾向であるが、あまり高くない。指定管理者制度など、より効率的な運営方式に見直していく。</t>
    <rPh sb="1" eb="3">
      <t>カドウ</t>
    </rPh>
    <rPh sb="3" eb="4">
      <t>リツ</t>
    </rPh>
    <rPh sb="6" eb="8">
      <t>スウチ</t>
    </rPh>
    <rPh sb="12" eb="14">
      <t>ゾウカ</t>
    </rPh>
    <rPh sb="14" eb="16">
      <t>ケイコウ</t>
    </rPh>
    <rPh sb="24" eb="25">
      <t>タカ</t>
    </rPh>
    <rPh sb="29" eb="31">
      <t>シテイ</t>
    </rPh>
    <rPh sb="31" eb="34">
      <t>カンリシャ</t>
    </rPh>
    <rPh sb="34" eb="36">
      <t>セイド</t>
    </rPh>
    <phoneticPr fontId="5"/>
  </si>
  <si>
    <r>
      <t>①収益的収支比率
　単年度赤字の状態であるので、経営改善に向けた取組が必要だと考えている。そこで、指定管理者制度など、より効率的な運営方式に見直していく。
②他会計補助金比率及び③駐車台数一台当たりの他会計補助金額
　経年比較においては、減少傾向にある。これは、地方債の償還が進み残高が減少していることから、一般会計からの繰入金が減少しているためだと思われる。
④売上高ＧＯＰ比率及び⑤ＥＢＩＴＤＡ
　数値は</t>
    </r>
    <r>
      <rPr>
        <sz val="11"/>
        <rFont val="ＭＳ ゴシック"/>
        <family val="3"/>
        <charset val="128"/>
      </rPr>
      <t>一時高くなったが、</t>
    </r>
    <r>
      <rPr>
        <sz val="11"/>
        <color theme="1"/>
        <rFont val="ＭＳ ゴシック"/>
        <family val="3"/>
        <charset val="128"/>
      </rPr>
      <t>望ましい状態ではない。経営改善を図るため、指定管理者制度など、より効率的な運営方式に見直していく。</t>
    </r>
    <rPh sb="1" eb="4">
      <t>シュウエキテキ</t>
    </rPh>
    <rPh sb="4" eb="6">
      <t>シュウシ</t>
    </rPh>
    <rPh sb="6" eb="8">
      <t>ヒリツ</t>
    </rPh>
    <rPh sb="10" eb="13">
      <t>タンネンド</t>
    </rPh>
    <rPh sb="13" eb="15">
      <t>アカジ</t>
    </rPh>
    <rPh sb="16" eb="18">
      <t>ジョウタイ</t>
    </rPh>
    <rPh sb="24" eb="26">
      <t>ケイエイ</t>
    </rPh>
    <rPh sb="26" eb="28">
      <t>カイゼン</t>
    </rPh>
    <rPh sb="29" eb="30">
      <t>ム</t>
    </rPh>
    <rPh sb="32" eb="33">
      <t>ト</t>
    </rPh>
    <rPh sb="33" eb="34">
      <t>ク</t>
    </rPh>
    <rPh sb="35" eb="37">
      <t>ヒツヨウ</t>
    </rPh>
    <rPh sb="39" eb="40">
      <t>カンガ</t>
    </rPh>
    <rPh sb="49" eb="51">
      <t>シテイ</t>
    </rPh>
    <rPh sb="51" eb="54">
      <t>カンリシャ</t>
    </rPh>
    <rPh sb="54" eb="56">
      <t>セイド</t>
    </rPh>
    <rPh sb="61" eb="64">
      <t>コウリツテキ</t>
    </rPh>
    <rPh sb="65" eb="67">
      <t>ウンエイ</t>
    </rPh>
    <rPh sb="67" eb="69">
      <t>ホウシキ</t>
    </rPh>
    <rPh sb="70" eb="72">
      <t>ミナオ</t>
    </rPh>
    <rPh sb="79" eb="80">
      <t>タ</t>
    </rPh>
    <rPh sb="80" eb="82">
      <t>カイケイ</t>
    </rPh>
    <rPh sb="82" eb="85">
      <t>ホジョキン</t>
    </rPh>
    <rPh sb="85" eb="87">
      <t>ヒリツ</t>
    </rPh>
    <rPh sb="87" eb="88">
      <t>オヨ</t>
    </rPh>
    <rPh sb="90" eb="92">
      <t>チュウシャ</t>
    </rPh>
    <rPh sb="92" eb="94">
      <t>ダイスウ</t>
    </rPh>
    <rPh sb="94" eb="96">
      <t>イチダイ</t>
    </rPh>
    <rPh sb="96" eb="97">
      <t>ア</t>
    </rPh>
    <rPh sb="100" eb="101">
      <t>タ</t>
    </rPh>
    <rPh sb="101" eb="103">
      <t>カイケイ</t>
    </rPh>
    <rPh sb="103" eb="105">
      <t>ホジョ</t>
    </rPh>
    <rPh sb="105" eb="107">
      <t>キンガク</t>
    </rPh>
    <rPh sb="182" eb="184">
      <t>ウリアゲ</t>
    </rPh>
    <rPh sb="184" eb="185">
      <t>ダカ</t>
    </rPh>
    <rPh sb="188" eb="190">
      <t>ヒリツ</t>
    </rPh>
    <rPh sb="190" eb="191">
      <t>オヨ</t>
    </rPh>
    <rPh sb="201" eb="203">
      <t>スウチ</t>
    </rPh>
    <rPh sb="204" eb="206">
      <t>イチジ</t>
    </rPh>
    <rPh sb="206" eb="207">
      <t>タカ</t>
    </rPh>
    <rPh sb="213" eb="214">
      <t>ノゾ</t>
    </rPh>
    <rPh sb="217" eb="219">
      <t>ジョウタイ</t>
    </rPh>
    <rPh sb="224" eb="226">
      <t>ケイエイ</t>
    </rPh>
    <rPh sb="226" eb="228">
      <t>カイゼン</t>
    </rPh>
    <rPh sb="229" eb="230">
      <t>ハカ</t>
    </rPh>
    <rPh sb="234" eb="236">
      <t>シテイ</t>
    </rPh>
    <rPh sb="236" eb="239">
      <t>カンリシャ</t>
    </rPh>
    <rPh sb="239" eb="241">
      <t>セイド</t>
    </rPh>
    <phoneticPr fontId="5"/>
  </si>
  <si>
    <r>
      <t>⑥有形固定資産減価償却率及び⑨累積欠損金比率
　法非適用企業のため対象外
⑦敷地の地価
　道路の地下に設置した駐車場であり、用地は購入していないため価格は「０」である。
⑧設備投資見込額
　当初の設備投資額に比べて、大きな金額ではないが、将来の事業継続の見込みも含めて慎重に見直していく。
⑩企業債残高対料金収入比率
　</t>
    </r>
    <r>
      <rPr>
        <sz val="11"/>
        <color theme="1"/>
        <rFont val="ＭＳ ゴシック"/>
        <family val="3"/>
        <charset val="128"/>
      </rPr>
      <t xml:space="preserve">企業債は減少しているので、料金収入の増加が見込めるより効率的な運営方式に見直していく。
</t>
    </r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2" eb="13">
      <t>オヨ</t>
    </rPh>
    <rPh sb="24" eb="25">
      <t>ホウ</t>
    </rPh>
    <rPh sb="25" eb="26">
      <t>ヒ</t>
    </rPh>
    <rPh sb="26" eb="28">
      <t>テキヨウ</t>
    </rPh>
    <rPh sb="28" eb="30">
      <t>キギョウ</t>
    </rPh>
    <rPh sb="33" eb="36">
      <t>タイショウガイ</t>
    </rPh>
    <rPh sb="38" eb="40">
      <t>シキチ</t>
    </rPh>
    <rPh sb="41" eb="43">
      <t>チカ</t>
    </rPh>
    <rPh sb="45" eb="47">
      <t>ドウロ</t>
    </rPh>
    <rPh sb="48" eb="50">
      <t>チカ</t>
    </rPh>
    <rPh sb="51" eb="53">
      <t>セッチ</t>
    </rPh>
    <rPh sb="55" eb="58">
      <t>チュウシャジョウ</t>
    </rPh>
    <rPh sb="62" eb="64">
      <t>ヨウチ</t>
    </rPh>
    <rPh sb="65" eb="67">
      <t>コウニュウ</t>
    </rPh>
    <rPh sb="74" eb="76">
      <t>カカク</t>
    </rPh>
    <rPh sb="86" eb="88">
      <t>セツビ</t>
    </rPh>
    <rPh sb="88" eb="90">
      <t>トウシ</t>
    </rPh>
    <rPh sb="90" eb="92">
      <t>ミコミ</t>
    </rPh>
    <rPh sb="92" eb="93">
      <t>ガク</t>
    </rPh>
    <rPh sb="95" eb="97">
      <t>トウショ</t>
    </rPh>
    <rPh sb="98" eb="100">
      <t>セツビ</t>
    </rPh>
    <rPh sb="100" eb="102">
      <t>トウシ</t>
    </rPh>
    <rPh sb="102" eb="103">
      <t>ガク</t>
    </rPh>
    <rPh sb="104" eb="105">
      <t>クラ</t>
    </rPh>
    <rPh sb="108" eb="109">
      <t>オオ</t>
    </rPh>
    <rPh sb="111" eb="113">
      <t>キンガク</t>
    </rPh>
    <rPh sb="119" eb="121">
      <t>ショウライ</t>
    </rPh>
    <rPh sb="122" eb="124">
      <t>ジギョウ</t>
    </rPh>
    <rPh sb="124" eb="126">
      <t>ケイゾク</t>
    </rPh>
    <rPh sb="127" eb="129">
      <t>ミコ</t>
    </rPh>
    <rPh sb="131" eb="132">
      <t>フク</t>
    </rPh>
    <rPh sb="134" eb="136">
      <t>シンチョウ</t>
    </rPh>
    <rPh sb="137" eb="139">
      <t>ミナオ</t>
    </rPh>
    <rPh sb="146" eb="148">
      <t>キギョウ</t>
    </rPh>
    <rPh sb="148" eb="149">
      <t>サイ</t>
    </rPh>
    <rPh sb="149" eb="151">
      <t>ザンダカ</t>
    </rPh>
    <rPh sb="151" eb="152">
      <t>タイ</t>
    </rPh>
    <rPh sb="152" eb="154">
      <t>リョウキン</t>
    </rPh>
    <rPh sb="154" eb="156">
      <t>シュウニュウ</t>
    </rPh>
    <rPh sb="156" eb="158">
      <t>ヒリツ</t>
    </rPh>
    <rPh sb="160" eb="162">
      <t>キギョウ</t>
    </rPh>
    <rPh sb="162" eb="163">
      <t>サイ</t>
    </rPh>
    <rPh sb="164" eb="166">
      <t>ゲンショウ</t>
    </rPh>
    <rPh sb="173" eb="175">
      <t>リョウキン</t>
    </rPh>
    <rPh sb="175" eb="177">
      <t>シュウニュウ</t>
    </rPh>
    <rPh sb="178" eb="180">
      <t>ゾウカ</t>
    </rPh>
    <rPh sb="181" eb="183">
      <t>ミコ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</si>
</sst>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5" xfId="0" applyNumberFormat="1" applyBorder="1">
      <alignment vertical="center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8" fontId="12" fillId="0" borderId="14" xfId="0" applyNumberFormat="1" applyFont="1" applyBorder="1" applyAlignment="1" applyProtection="1">
      <alignment horizontal="center" vertical="center" shrinkToFit="1"/>
      <protection hidden="1"/>
    </xf>
    <xf numFmtId="178" fontId="12" fillId="0" borderId="15" xfId="0" applyNumberFormat="1" applyFont="1" applyBorder="1" applyAlignment="1" applyProtection="1">
      <alignment horizontal="center" vertical="center" shrinkToFit="1"/>
      <protection hidden="1"/>
    </xf>
    <xf numFmtId="178" fontId="12" fillId="0" borderId="16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8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40.799999999999997</c:v>
                </c:pt>
                <c:pt idx="1">
                  <c:v>48.9</c:v>
                </c:pt>
                <c:pt idx="2">
                  <c:v>54.4</c:v>
                </c:pt>
                <c:pt idx="3">
                  <c:v>72.5</c:v>
                </c:pt>
                <c:pt idx="4">
                  <c:v>33.299999999999997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5AA-4702-84DF-AF61E377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200416"/>
        <c:axId val="508188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104.2</c:v>
                </c:pt>
                <c:pt idx="1">
                  <c:v>110.9</c:v>
                </c:pt>
                <c:pt idx="2">
                  <c:v>113.4</c:v>
                </c:pt>
                <c:pt idx="3">
                  <c:v>191.4</c:v>
                </c:pt>
                <c:pt idx="4">
                  <c:v>141.30000000000001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AA-4702-84DF-AF61E377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00416"/>
        <c:axId val="508188264"/>
      </c:lineChart>
      <c:dateAx>
        <c:axId val="508200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8264"/>
        <c:crosses val="autoZero"/>
        <c:auto val="1"/>
        <c:lblOffset val="100"/>
        <c:baseTimeUnit val="years"/>
      </c:dateAx>
      <c:valAx>
        <c:axId val="508188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2004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642.70000000000005</c:v>
                </c:pt>
                <c:pt idx="1">
                  <c:v>471.5</c:v>
                </c:pt>
                <c:pt idx="2">
                  <c:v>371.7</c:v>
                </c:pt>
                <c:pt idx="3">
                  <c:v>288.89999999999998</c:v>
                </c:pt>
                <c:pt idx="4">
                  <c:v>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C6-4ABF-942E-692F98F8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1792"/>
        <c:axId val="508189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438</c:v>
                </c:pt>
                <c:pt idx="1">
                  <c:v>351.1</c:v>
                </c:pt>
                <c:pt idx="2">
                  <c:v>278.89999999999998</c:v>
                </c:pt>
                <c:pt idx="3">
                  <c:v>205.5</c:v>
                </c:pt>
                <c:pt idx="4">
                  <c:v>187.9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C6-4ABF-942E-692F98F8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1792"/>
        <c:axId val="508189832"/>
      </c:lineChart>
      <c:dateAx>
        <c:axId val="508191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9832"/>
        <c:crosses val="autoZero"/>
        <c:auto val="1"/>
        <c:lblOffset val="100"/>
        <c:baseTimeUnit val="years"/>
      </c:dateAx>
      <c:valAx>
        <c:axId val="508189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17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A6-42A7-A904-EBDC876F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1008"/>
        <c:axId val="508189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A6-42A7-A904-EBDC876F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1008"/>
        <c:axId val="508189440"/>
      </c:lineChart>
      <c:dateAx>
        <c:axId val="508191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9440"/>
        <c:crosses val="autoZero"/>
        <c:auto val="1"/>
        <c:lblOffset val="100"/>
        <c:baseTimeUnit val="years"/>
      </c:dateAx>
      <c:valAx>
        <c:axId val="508189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10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1F-4A18-8BE7-663959264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0616"/>
        <c:axId val="508188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61F-4A18-8BE7-663959264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0616"/>
        <c:axId val="508188656"/>
      </c:lineChart>
      <c:dateAx>
        <c:axId val="508190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8656"/>
        <c:crosses val="autoZero"/>
        <c:auto val="1"/>
        <c:lblOffset val="100"/>
        <c:baseTimeUnit val="years"/>
      </c:dateAx>
      <c:valAx>
        <c:axId val="508188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06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6.3</c:v>
                </c:pt>
                <c:pt idx="1">
                  <c:v>5.0999999999999996</c:v>
                </c:pt>
                <c:pt idx="2">
                  <c:v>4.3</c:v>
                </c:pt>
                <c:pt idx="3">
                  <c:v>3.5</c:v>
                </c:pt>
                <c:pt idx="4">
                  <c:v>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38-40EF-8F64-9E2B071A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3360"/>
        <c:axId val="508194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11.6</c:v>
                </c:pt>
                <c:pt idx="1">
                  <c:v>10</c:v>
                </c:pt>
                <c:pt idx="2">
                  <c:v>9.5</c:v>
                </c:pt>
                <c:pt idx="3">
                  <c:v>15.1</c:v>
                </c:pt>
                <c:pt idx="4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F38-40EF-8F64-9E2B071A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3360"/>
        <c:axId val="508194536"/>
      </c:lineChart>
      <c:dateAx>
        <c:axId val="508193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4536"/>
        <c:crosses val="autoZero"/>
        <c:auto val="1"/>
        <c:lblOffset val="100"/>
        <c:baseTimeUnit val="years"/>
      </c:dateAx>
      <c:valAx>
        <c:axId val="508194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33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257</c:v>
                </c:pt>
                <c:pt idx="1">
                  <c:v>150</c:v>
                </c:pt>
                <c:pt idx="2">
                  <c:v>102</c:v>
                </c:pt>
                <c:pt idx="3">
                  <c:v>66</c:v>
                </c:pt>
                <c:pt idx="4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CF-40FD-952D-6AF78C5B7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4928"/>
        <c:axId val="508195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247</c:v>
                </c:pt>
                <c:pt idx="1">
                  <c:v>202</c:v>
                </c:pt>
                <c:pt idx="2">
                  <c:v>177</c:v>
                </c:pt>
                <c:pt idx="3">
                  <c:v>145</c:v>
                </c:pt>
                <c:pt idx="4">
                  <c:v>108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CF-40FD-952D-6AF78C5B7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4928"/>
        <c:axId val="508195320"/>
      </c:lineChart>
      <c:dateAx>
        <c:axId val="5081949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5320"/>
        <c:crosses val="autoZero"/>
        <c:auto val="1"/>
        <c:lblOffset val="100"/>
        <c:baseTimeUnit val="years"/>
      </c:dateAx>
      <c:valAx>
        <c:axId val="508195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49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65</c:v>
                </c:pt>
                <c:pt idx="1">
                  <c:v>79</c:v>
                </c:pt>
                <c:pt idx="2">
                  <c:v>80</c:v>
                </c:pt>
                <c:pt idx="3">
                  <c:v>86</c:v>
                </c:pt>
                <c:pt idx="4">
                  <c:v>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21-4B91-99FD-1010FBDE7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5712"/>
        <c:axId val="508196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189.3</c:v>
                </c:pt>
                <c:pt idx="1">
                  <c:v>182.5</c:v>
                </c:pt>
                <c:pt idx="2">
                  <c:v>185.2</c:v>
                </c:pt>
                <c:pt idx="3">
                  <c:v>184.1</c:v>
                </c:pt>
                <c:pt idx="4">
                  <c:v>186.8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21-4B91-99FD-1010FBDE7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5712"/>
        <c:axId val="508196496"/>
      </c:lineChart>
      <c:dateAx>
        <c:axId val="508195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6496"/>
        <c:crosses val="autoZero"/>
        <c:auto val="1"/>
        <c:lblOffset val="100"/>
        <c:baseTimeUnit val="years"/>
      </c:dateAx>
      <c:valAx>
        <c:axId val="508196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57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-4.9000000000000004</c:v>
                </c:pt>
                <c:pt idx="1">
                  <c:v>10.5</c:v>
                </c:pt>
                <c:pt idx="2">
                  <c:v>16.2</c:v>
                </c:pt>
                <c:pt idx="3">
                  <c:v>9.6999999999999993</c:v>
                </c:pt>
                <c:pt idx="4">
                  <c:v>36.200000000000003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34-4D2F-92FB-FB5060FC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8456"/>
        <c:axId val="508198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18.3</c:v>
                </c:pt>
                <c:pt idx="1">
                  <c:v>18.2</c:v>
                </c:pt>
                <c:pt idx="2">
                  <c:v>17.5</c:v>
                </c:pt>
                <c:pt idx="3">
                  <c:v>14.3</c:v>
                </c:pt>
                <c:pt idx="4">
                  <c:v>11.8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34-4D2F-92FB-FB5060FC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8456"/>
        <c:axId val="508198064"/>
      </c:lineChart>
      <c:dateAx>
        <c:axId val="508198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8064"/>
        <c:crosses val="autoZero"/>
        <c:auto val="1"/>
        <c:lblOffset val="100"/>
        <c:baseTimeUnit val="years"/>
      </c:dateAx>
      <c:valAx>
        <c:axId val="508198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84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-3323</c:v>
                </c:pt>
                <c:pt idx="1">
                  <c:v>7820</c:v>
                </c:pt>
                <c:pt idx="2">
                  <c:v>11234</c:v>
                </c:pt>
                <c:pt idx="3">
                  <c:v>14556</c:v>
                </c:pt>
                <c:pt idx="4">
                  <c:v>28772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66-4248-89E2-C7070DBBA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86696"/>
        <c:axId val="508187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31473</c:v>
                </c:pt>
                <c:pt idx="1">
                  <c:v>37843</c:v>
                </c:pt>
                <c:pt idx="2">
                  <c:v>36318</c:v>
                </c:pt>
                <c:pt idx="3">
                  <c:v>37745</c:v>
                </c:pt>
                <c:pt idx="4">
                  <c:v>35151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66-4248-89E2-C7070DBBA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86696"/>
        <c:axId val="508187088"/>
      </c:lineChart>
      <c:dateAx>
        <c:axId val="508186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7088"/>
        <c:crosses val="autoZero"/>
        <c:auto val="1"/>
        <c:lblOffset val="100"/>
        <c:baseTimeUnit val="years"/>
      </c:dateAx>
      <c:valAx>
        <c:axId val="508187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081866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=""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=""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=""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=""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=""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=""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=""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=""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=""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【15,069】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【319.1】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【120.3】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【198.4】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8"/>
      <c r="MA2" s="138"/>
      <c r="MB2" s="138"/>
      <c r="MC2" s="138"/>
      <c r="MD2" s="138"/>
      <c r="ME2" s="138"/>
      <c r="MF2" s="138"/>
      <c r="MG2" s="138"/>
      <c r="MH2" s="138"/>
      <c r="MI2" s="138"/>
      <c r="MJ2" s="138"/>
      <c r="MK2" s="138"/>
      <c r="ML2" s="138"/>
      <c r="MM2" s="138"/>
      <c r="MN2" s="138"/>
      <c r="MO2" s="138"/>
      <c r="MP2" s="138"/>
      <c r="MQ2" s="138"/>
      <c r="MR2" s="138"/>
      <c r="MS2" s="138"/>
      <c r="MT2" s="138"/>
      <c r="MU2" s="138"/>
      <c r="MV2" s="138"/>
      <c r="MW2" s="138"/>
      <c r="MX2" s="138"/>
      <c r="MY2" s="138"/>
      <c r="MZ2" s="138"/>
      <c r="NA2" s="138"/>
      <c r="NB2" s="138"/>
      <c r="NC2" s="138"/>
      <c r="ND2" s="138"/>
      <c r="NE2" s="138"/>
      <c r="NF2" s="138"/>
      <c r="NG2" s="138"/>
      <c r="NH2" s="138"/>
      <c r="NI2" s="138"/>
      <c r="NJ2" s="138"/>
      <c r="NK2" s="138"/>
      <c r="NL2" s="138"/>
      <c r="NM2" s="138"/>
      <c r="NN2" s="138"/>
      <c r="NO2" s="138"/>
      <c r="NP2" s="138"/>
      <c r="NQ2" s="138"/>
      <c r="NR2" s="138"/>
    </row>
    <row r="3" spans="1:382" ht="9.75" customHeight="1" x14ac:dyDescent="0.2">
      <c r="A3" s="2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8"/>
      <c r="MA3" s="138"/>
      <c r="MB3" s="138"/>
      <c r="MC3" s="138"/>
      <c r="MD3" s="138"/>
      <c r="ME3" s="138"/>
      <c r="MF3" s="138"/>
      <c r="MG3" s="138"/>
      <c r="MH3" s="138"/>
      <c r="MI3" s="138"/>
      <c r="MJ3" s="138"/>
      <c r="MK3" s="138"/>
      <c r="ML3" s="138"/>
      <c r="MM3" s="138"/>
      <c r="MN3" s="138"/>
      <c r="MO3" s="138"/>
      <c r="MP3" s="138"/>
      <c r="MQ3" s="138"/>
      <c r="MR3" s="138"/>
      <c r="MS3" s="138"/>
      <c r="MT3" s="138"/>
      <c r="MU3" s="138"/>
      <c r="MV3" s="138"/>
      <c r="MW3" s="138"/>
      <c r="MX3" s="138"/>
      <c r="MY3" s="138"/>
      <c r="MZ3" s="138"/>
      <c r="NA3" s="138"/>
      <c r="NB3" s="138"/>
      <c r="NC3" s="138"/>
      <c r="ND3" s="138"/>
      <c r="NE3" s="138"/>
      <c r="NF3" s="138"/>
      <c r="NG3" s="138"/>
      <c r="NH3" s="138"/>
      <c r="NI3" s="138"/>
      <c r="NJ3" s="138"/>
      <c r="NK3" s="138"/>
      <c r="NL3" s="138"/>
      <c r="NM3" s="138"/>
      <c r="NN3" s="138"/>
      <c r="NO3" s="138"/>
      <c r="NP3" s="138"/>
      <c r="NQ3" s="138"/>
      <c r="NR3" s="138"/>
    </row>
    <row r="4" spans="1:382" ht="9.75" customHeight="1" x14ac:dyDescent="0.2">
      <c r="A4" s="2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8"/>
      <c r="HZ4" s="138"/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8"/>
      <c r="IU4" s="138"/>
      <c r="IV4" s="138"/>
      <c r="IW4" s="138"/>
      <c r="IX4" s="138"/>
      <c r="IY4" s="138"/>
      <c r="IZ4" s="138"/>
      <c r="JA4" s="138"/>
      <c r="JB4" s="138"/>
      <c r="JC4" s="138"/>
      <c r="JD4" s="138"/>
      <c r="JE4" s="138"/>
      <c r="JF4" s="138"/>
      <c r="JG4" s="138"/>
      <c r="JH4" s="138"/>
      <c r="JI4" s="138"/>
      <c r="JJ4" s="138"/>
      <c r="JK4" s="138"/>
      <c r="JL4" s="138"/>
      <c r="JM4" s="138"/>
      <c r="JN4" s="138"/>
      <c r="JO4" s="138"/>
      <c r="JP4" s="138"/>
      <c r="JQ4" s="138"/>
      <c r="JR4" s="138"/>
      <c r="JS4" s="138"/>
      <c r="JT4" s="138"/>
      <c r="JU4" s="138"/>
      <c r="JV4" s="138"/>
      <c r="JW4" s="138"/>
      <c r="JX4" s="138"/>
      <c r="JY4" s="138"/>
      <c r="JZ4" s="138"/>
      <c r="KA4" s="138"/>
      <c r="KB4" s="138"/>
      <c r="KC4" s="138"/>
      <c r="KD4" s="138"/>
      <c r="KE4" s="138"/>
      <c r="KF4" s="138"/>
      <c r="KG4" s="138"/>
      <c r="KH4" s="138"/>
      <c r="KI4" s="138"/>
      <c r="KJ4" s="138"/>
      <c r="KK4" s="138"/>
      <c r="KL4" s="138"/>
      <c r="KM4" s="138"/>
      <c r="KN4" s="138"/>
      <c r="KO4" s="138"/>
      <c r="KP4" s="138"/>
      <c r="KQ4" s="138"/>
      <c r="KR4" s="138"/>
      <c r="KS4" s="138"/>
      <c r="KT4" s="138"/>
      <c r="KU4" s="138"/>
      <c r="KV4" s="138"/>
      <c r="KW4" s="138"/>
      <c r="KX4" s="138"/>
      <c r="KY4" s="138"/>
      <c r="KZ4" s="138"/>
      <c r="LA4" s="138"/>
      <c r="LB4" s="138"/>
      <c r="LC4" s="138"/>
      <c r="LD4" s="138"/>
      <c r="LE4" s="138"/>
      <c r="LF4" s="138"/>
      <c r="LG4" s="138"/>
      <c r="LH4" s="138"/>
      <c r="LI4" s="138"/>
      <c r="LJ4" s="138"/>
      <c r="LK4" s="138"/>
      <c r="LL4" s="138"/>
      <c r="LM4" s="138"/>
      <c r="LN4" s="138"/>
      <c r="LO4" s="138"/>
      <c r="LP4" s="138"/>
      <c r="LQ4" s="138"/>
      <c r="LR4" s="138"/>
      <c r="LS4" s="138"/>
      <c r="LT4" s="138"/>
      <c r="LU4" s="138"/>
      <c r="LV4" s="138"/>
      <c r="LW4" s="138"/>
      <c r="LX4" s="138"/>
      <c r="LY4" s="138"/>
      <c r="LZ4" s="138"/>
      <c r="MA4" s="138"/>
      <c r="MB4" s="138"/>
      <c r="MC4" s="138"/>
      <c r="MD4" s="138"/>
      <c r="ME4" s="138"/>
      <c r="MF4" s="138"/>
      <c r="MG4" s="138"/>
      <c r="MH4" s="138"/>
      <c r="MI4" s="138"/>
      <c r="MJ4" s="138"/>
      <c r="MK4" s="138"/>
      <c r="ML4" s="138"/>
      <c r="MM4" s="138"/>
      <c r="MN4" s="138"/>
      <c r="MO4" s="138"/>
      <c r="MP4" s="138"/>
      <c r="MQ4" s="138"/>
      <c r="MR4" s="138"/>
      <c r="MS4" s="138"/>
      <c r="MT4" s="138"/>
      <c r="MU4" s="138"/>
      <c r="MV4" s="138"/>
      <c r="MW4" s="138"/>
      <c r="MX4" s="138"/>
      <c r="MY4" s="138"/>
      <c r="MZ4" s="138"/>
      <c r="NA4" s="138"/>
      <c r="NB4" s="138"/>
      <c r="NC4" s="138"/>
      <c r="ND4" s="138"/>
      <c r="NE4" s="138"/>
      <c r="NF4" s="138"/>
      <c r="NG4" s="138"/>
      <c r="NH4" s="138"/>
      <c r="NI4" s="138"/>
      <c r="NJ4" s="138"/>
      <c r="NK4" s="138"/>
      <c r="NL4" s="138"/>
      <c r="NM4" s="138"/>
      <c r="NN4" s="138"/>
      <c r="NO4" s="138"/>
      <c r="NP4" s="138"/>
      <c r="NQ4" s="138"/>
      <c r="NR4" s="138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9" t="str">
        <f>データ!H6&amp;"　"&amp;データ!I6</f>
        <v>神奈川県横浜市　馬車道地下駐車場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  <c r="GF6" s="139"/>
      <c r="GG6" s="139"/>
      <c r="GH6" s="139"/>
      <c r="GI6" s="139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32" t="s">
        <v>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4"/>
      <c r="AQ7" s="132" t="s">
        <v>2</v>
      </c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4"/>
      <c r="CF7" s="132" t="s">
        <v>3</v>
      </c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4"/>
      <c r="DU7" s="140" t="s">
        <v>4</v>
      </c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35" t="s">
        <v>5</v>
      </c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5" t="s">
        <v>6</v>
      </c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  <c r="IU7" s="135"/>
      <c r="IV7" s="135"/>
      <c r="IW7" s="135"/>
      <c r="IX7" s="135"/>
      <c r="IY7" s="135"/>
      <c r="IZ7" s="135"/>
      <c r="JA7" s="135"/>
      <c r="JB7" s="135"/>
      <c r="JC7" s="135"/>
      <c r="JD7" s="135"/>
      <c r="JE7" s="135"/>
      <c r="JF7" s="135"/>
      <c r="JG7" s="135"/>
      <c r="JH7" s="135"/>
      <c r="JI7" s="135"/>
      <c r="JJ7" s="135"/>
      <c r="JK7" s="135"/>
      <c r="JL7" s="135"/>
      <c r="JM7" s="135"/>
      <c r="JN7" s="135"/>
      <c r="JO7" s="135"/>
      <c r="JP7" s="135"/>
      <c r="JQ7" s="135" t="s">
        <v>7</v>
      </c>
      <c r="JR7" s="135"/>
      <c r="JS7" s="135"/>
      <c r="JT7" s="135"/>
      <c r="JU7" s="135"/>
      <c r="JV7" s="135"/>
      <c r="JW7" s="135"/>
      <c r="JX7" s="135"/>
      <c r="JY7" s="135"/>
      <c r="JZ7" s="135"/>
      <c r="KA7" s="135"/>
      <c r="KB7" s="135"/>
      <c r="KC7" s="135"/>
      <c r="KD7" s="135"/>
      <c r="KE7" s="135"/>
      <c r="KF7" s="135"/>
      <c r="KG7" s="135"/>
      <c r="KH7" s="135"/>
      <c r="KI7" s="135"/>
      <c r="KJ7" s="135"/>
      <c r="KK7" s="135"/>
      <c r="KL7" s="135"/>
      <c r="KM7" s="135"/>
      <c r="KN7" s="135"/>
      <c r="KO7" s="135"/>
      <c r="KP7" s="135"/>
      <c r="KQ7" s="135"/>
      <c r="KR7" s="135"/>
      <c r="KS7" s="135"/>
      <c r="KT7" s="135"/>
      <c r="KU7" s="135"/>
      <c r="KV7" s="135"/>
      <c r="KW7" s="135"/>
      <c r="KX7" s="135"/>
      <c r="KY7" s="135"/>
      <c r="KZ7" s="135"/>
      <c r="LA7" s="135"/>
      <c r="LB7" s="135"/>
      <c r="LC7" s="135"/>
      <c r="LD7" s="135"/>
      <c r="LE7" s="135"/>
      <c r="LF7" s="135"/>
      <c r="LG7" s="135"/>
      <c r="LH7" s="135"/>
      <c r="LI7" s="135"/>
      <c r="LJ7" s="135" t="s">
        <v>8</v>
      </c>
      <c r="LK7" s="135"/>
      <c r="LL7" s="135"/>
      <c r="LM7" s="135"/>
      <c r="LN7" s="135"/>
      <c r="LO7" s="135"/>
      <c r="LP7" s="135"/>
      <c r="LQ7" s="135"/>
      <c r="LR7" s="135"/>
      <c r="LS7" s="135"/>
      <c r="LT7" s="135"/>
      <c r="LU7" s="135"/>
      <c r="LV7" s="135"/>
      <c r="LW7" s="135"/>
      <c r="LX7" s="135"/>
      <c r="LY7" s="135"/>
      <c r="LZ7" s="135"/>
      <c r="MA7" s="135"/>
      <c r="MB7" s="135"/>
      <c r="MC7" s="135"/>
      <c r="MD7" s="135"/>
      <c r="ME7" s="135"/>
      <c r="MF7" s="135"/>
      <c r="MG7" s="135"/>
      <c r="MH7" s="135"/>
      <c r="MI7" s="135"/>
      <c r="MJ7" s="135"/>
      <c r="MK7" s="135"/>
      <c r="ML7" s="135"/>
      <c r="MM7" s="135"/>
      <c r="MN7" s="135"/>
      <c r="MO7" s="135"/>
      <c r="MP7" s="135"/>
      <c r="MQ7" s="135"/>
      <c r="MR7" s="135"/>
      <c r="MS7" s="135"/>
      <c r="MT7" s="135"/>
      <c r="MU7" s="135"/>
      <c r="MV7" s="135"/>
      <c r="MW7" s="135"/>
      <c r="MX7" s="135"/>
      <c r="MY7" s="135"/>
      <c r="MZ7" s="135"/>
      <c r="NA7" s="135"/>
      <c r="NB7" s="135"/>
      <c r="NC7" s="3"/>
      <c r="ND7" s="6" t="s">
        <v>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122" t="str">
        <f>データ!J7</f>
        <v>法非適用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4"/>
      <c r="AQ8" s="122" t="str">
        <f>データ!K7</f>
        <v>駐車場整備事業</v>
      </c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4"/>
      <c r="CF8" s="122" t="str">
        <f>データ!L7</f>
        <v>-</v>
      </c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4"/>
      <c r="DU8" s="126" t="str">
        <f>データ!M7</f>
        <v>Ａ２Ｂ１</v>
      </c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 t="str">
        <f>データ!N7</f>
        <v>非設置</v>
      </c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6" t="str">
        <f>データ!S7</f>
        <v>駅</v>
      </c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  <c r="IW8" s="126"/>
      <c r="IX8" s="126"/>
      <c r="IY8" s="126"/>
      <c r="IZ8" s="126"/>
      <c r="JA8" s="126"/>
      <c r="JB8" s="126"/>
      <c r="JC8" s="126"/>
      <c r="JD8" s="126"/>
      <c r="JE8" s="126"/>
      <c r="JF8" s="126"/>
      <c r="JG8" s="126"/>
      <c r="JH8" s="126"/>
      <c r="JI8" s="126"/>
      <c r="JJ8" s="126"/>
      <c r="JK8" s="126"/>
      <c r="JL8" s="126"/>
      <c r="JM8" s="126"/>
      <c r="JN8" s="126"/>
      <c r="JO8" s="126"/>
      <c r="JP8" s="126"/>
      <c r="JQ8" s="126" t="str">
        <f>データ!T7</f>
        <v>無</v>
      </c>
      <c r="JR8" s="126"/>
      <c r="JS8" s="126"/>
      <c r="JT8" s="126"/>
      <c r="JU8" s="126"/>
      <c r="JV8" s="126"/>
      <c r="JW8" s="126"/>
      <c r="JX8" s="126"/>
      <c r="JY8" s="126"/>
      <c r="JZ8" s="126"/>
      <c r="KA8" s="126"/>
      <c r="KB8" s="126"/>
      <c r="KC8" s="126"/>
      <c r="KD8" s="126"/>
      <c r="KE8" s="126"/>
      <c r="KF8" s="126"/>
      <c r="KG8" s="126"/>
      <c r="KH8" s="126"/>
      <c r="KI8" s="126"/>
      <c r="KJ8" s="126"/>
      <c r="KK8" s="126"/>
      <c r="KL8" s="126"/>
      <c r="KM8" s="126"/>
      <c r="KN8" s="126"/>
      <c r="KO8" s="126"/>
      <c r="KP8" s="126"/>
      <c r="KQ8" s="126"/>
      <c r="KR8" s="126"/>
      <c r="KS8" s="126"/>
      <c r="KT8" s="126"/>
      <c r="KU8" s="126"/>
      <c r="KV8" s="126"/>
      <c r="KW8" s="126"/>
      <c r="KX8" s="126"/>
      <c r="KY8" s="126"/>
      <c r="KZ8" s="126"/>
      <c r="LA8" s="126"/>
      <c r="LB8" s="126"/>
      <c r="LC8" s="126"/>
      <c r="LD8" s="126"/>
      <c r="LE8" s="126"/>
      <c r="LF8" s="126"/>
      <c r="LG8" s="126"/>
      <c r="LH8" s="126"/>
      <c r="LI8" s="126"/>
      <c r="LJ8" s="125">
        <f>データ!U7</f>
        <v>10078</v>
      </c>
      <c r="LK8" s="125"/>
      <c r="LL8" s="125"/>
      <c r="LM8" s="125"/>
      <c r="LN8" s="125"/>
      <c r="LO8" s="125"/>
      <c r="LP8" s="125"/>
      <c r="LQ8" s="125"/>
      <c r="LR8" s="125"/>
      <c r="LS8" s="125"/>
      <c r="LT8" s="125"/>
      <c r="LU8" s="125"/>
      <c r="LV8" s="125"/>
      <c r="LW8" s="125"/>
      <c r="LX8" s="125"/>
      <c r="LY8" s="125"/>
      <c r="LZ8" s="125"/>
      <c r="MA8" s="125"/>
      <c r="MB8" s="125"/>
      <c r="MC8" s="125"/>
      <c r="MD8" s="125"/>
      <c r="ME8" s="125"/>
      <c r="MF8" s="125"/>
      <c r="MG8" s="125"/>
      <c r="MH8" s="125"/>
      <c r="MI8" s="125"/>
      <c r="MJ8" s="125"/>
      <c r="MK8" s="125"/>
      <c r="ML8" s="125"/>
      <c r="MM8" s="125"/>
      <c r="MN8" s="125"/>
      <c r="MO8" s="125"/>
      <c r="MP8" s="125"/>
      <c r="MQ8" s="125"/>
      <c r="MR8" s="125"/>
      <c r="MS8" s="125"/>
      <c r="MT8" s="125"/>
      <c r="MU8" s="125"/>
      <c r="MV8" s="125"/>
      <c r="MW8" s="125"/>
      <c r="MX8" s="125"/>
      <c r="MY8" s="125"/>
      <c r="MZ8" s="125"/>
      <c r="NA8" s="125"/>
      <c r="NB8" s="125"/>
      <c r="NC8" s="3"/>
      <c r="ND8" s="130" t="s">
        <v>10</v>
      </c>
      <c r="NE8" s="131"/>
      <c r="NF8" s="9" t="s">
        <v>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132" t="s">
        <v>12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4"/>
      <c r="AQ9" s="132" t="s">
        <v>13</v>
      </c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 t="s">
        <v>14</v>
      </c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4"/>
      <c r="DU9" s="135" t="s">
        <v>15</v>
      </c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5" t="s">
        <v>16</v>
      </c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5"/>
      <c r="IW9" s="135"/>
      <c r="IX9" s="135"/>
      <c r="IY9" s="135"/>
      <c r="IZ9" s="135"/>
      <c r="JA9" s="135"/>
      <c r="JB9" s="135"/>
      <c r="JC9" s="135"/>
      <c r="JD9" s="135"/>
      <c r="JE9" s="135"/>
      <c r="JF9" s="135"/>
      <c r="JG9" s="135"/>
      <c r="JH9" s="135"/>
      <c r="JI9" s="135"/>
      <c r="JJ9" s="135"/>
      <c r="JK9" s="135"/>
      <c r="JL9" s="135"/>
      <c r="JM9" s="135"/>
      <c r="JN9" s="135"/>
      <c r="JO9" s="135"/>
      <c r="JP9" s="135"/>
      <c r="JQ9" s="135" t="s">
        <v>17</v>
      </c>
      <c r="JR9" s="135"/>
      <c r="JS9" s="135"/>
      <c r="JT9" s="135"/>
      <c r="JU9" s="135"/>
      <c r="JV9" s="135"/>
      <c r="JW9" s="135"/>
      <c r="JX9" s="135"/>
      <c r="JY9" s="135"/>
      <c r="JZ9" s="135"/>
      <c r="KA9" s="135"/>
      <c r="KB9" s="135"/>
      <c r="KC9" s="135"/>
      <c r="KD9" s="135"/>
      <c r="KE9" s="135"/>
      <c r="KF9" s="135"/>
      <c r="KG9" s="135"/>
      <c r="KH9" s="135"/>
      <c r="KI9" s="135"/>
      <c r="KJ9" s="135"/>
      <c r="KK9" s="135"/>
      <c r="KL9" s="135"/>
      <c r="KM9" s="135"/>
      <c r="KN9" s="135"/>
      <c r="KO9" s="135"/>
      <c r="KP9" s="135"/>
      <c r="KQ9" s="135"/>
      <c r="KR9" s="135"/>
      <c r="KS9" s="135"/>
      <c r="KT9" s="135"/>
      <c r="KU9" s="135"/>
      <c r="KV9" s="135"/>
      <c r="KW9" s="135"/>
      <c r="KX9" s="135"/>
      <c r="KY9" s="135"/>
      <c r="KZ9" s="135"/>
      <c r="LA9" s="135"/>
      <c r="LB9" s="135"/>
      <c r="LC9" s="135"/>
      <c r="LD9" s="135"/>
      <c r="LE9" s="135"/>
      <c r="LF9" s="135"/>
      <c r="LG9" s="135"/>
      <c r="LH9" s="135"/>
      <c r="LI9" s="135"/>
      <c r="LJ9" s="135" t="s">
        <v>18</v>
      </c>
      <c r="LK9" s="135"/>
      <c r="LL9" s="135"/>
      <c r="LM9" s="135"/>
      <c r="LN9" s="135"/>
      <c r="LO9" s="135"/>
      <c r="LP9" s="135"/>
      <c r="LQ9" s="135"/>
      <c r="LR9" s="135"/>
      <c r="LS9" s="135"/>
      <c r="LT9" s="135"/>
      <c r="LU9" s="135"/>
      <c r="LV9" s="135"/>
      <c r="LW9" s="135"/>
      <c r="LX9" s="135"/>
      <c r="LY9" s="135"/>
      <c r="LZ9" s="135"/>
      <c r="MA9" s="135"/>
      <c r="MB9" s="135"/>
      <c r="MC9" s="135"/>
      <c r="MD9" s="135"/>
      <c r="ME9" s="135"/>
      <c r="MF9" s="135"/>
      <c r="MG9" s="135"/>
      <c r="MH9" s="135"/>
      <c r="MI9" s="135"/>
      <c r="MJ9" s="135"/>
      <c r="MK9" s="135"/>
      <c r="ML9" s="135"/>
      <c r="MM9" s="135"/>
      <c r="MN9" s="135"/>
      <c r="MO9" s="135"/>
      <c r="MP9" s="135"/>
      <c r="MQ9" s="135"/>
      <c r="MR9" s="135"/>
      <c r="MS9" s="135"/>
      <c r="MT9" s="135"/>
      <c r="MU9" s="135"/>
      <c r="MV9" s="135"/>
      <c r="MW9" s="135"/>
      <c r="MX9" s="135"/>
      <c r="MY9" s="135"/>
      <c r="MZ9" s="135"/>
      <c r="NA9" s="135"/>
      <c r="NB9" s="135"/>
      <c r="NC9" s="3"/>
      <c r="ND9" s="136" t="s">
        <v>19</v>
      </c>
      <c r="NE9" s="137"/>
      <c r="NF9" s="12" t="s">
        <v>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116" t="str">
        <f>データ!O7</f>
        <v>該当数値なし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8"/>
      <c r="AQ10" s="119" t="s">
        <v>129</v>
      </c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1"/>
      <c r="CF10" s="122" t="str">
        <f>データ!Q7</f>
        <v>地下式</v>
      </c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4"/>
      <c r="DU10" s="125">
        <f>データ!R7</f>
        <v>19</v>
      </c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5">
        <f>データ!V7</f>
        <v>200</v>
      </c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  <c r="IW10" s="125"/>
      <c r="IX10" s="125"/>
      <c r="IY10" s="125"/>
      <c r="IZ10" s="125"/>
      <c r="JA10" s="125"/>
      <c r="JB10" s="125"/>
      <c r="JC10" s="125"/>
      <c r="JD10" s="125"/>
      <c r="JE10" s="125"/>
      <c r="JF10" s="125"/>
      <c r="JG10" s="125"/>
      <c r="JH10" s="125"/>
      <c r="JI10" s="125"/>
      <c r="JJ10" s="125"/>
      <c r="JK10" s="125"/>
      <c r="JL10" s="125"/>
      <c r="JM10" s="125"/>
      <c r="JN10" s="125"/>
      <c r="JO10" s="125"/>
      <c r="JP10" s="125"/>
      <c r="JQ10" s="125">
        <f>データ!W7</f>
        <v>400</v>
      </c>
      <c r="JR10" s="125"/>
      <c r="JS10" s="125"/>
      <c r="JT10" s="125"/>
      <c r="JU10" s="125"/>
      <c r="JV10" s="125"/>
      <c r="JW10" s="125"/>
      <c r="JX10" s="125"/>
      <c r="JY10" s="125"/>
      <c r="JZ10" s="125"/>
      <c r="KA10" s="125"/>
      <c r="KB10" s="125"/>
      <c r="KC10" s="125"/>
      <c r="KD10" s="125"/>
      <c r="KE10" s="125"/>
      <c r="KF10" s="125"/>
      <c r="KG10" s="125"/>
      <c r="KH10" s="125"/>
      <c r="KI10" s="125"/>
      <c r="KJ10" s="125"/>
      <c r="KK10" s="125"/>
      <c r="KL10" s="125"/>
      <c r="KM10" s="125"/>
      <c r="KN10" s="125"/>
      <c r="KO10" s="125"/>
      <c r="KP10" s="125"/>
      <c r="KQ10" s="125"/>
      <c r="KR10" s="125"/>
      <c r="KS10" s="125"/>
      <c r="KT10" s="125"/>
      <c r="KU10" s="125"/>
      <c r="KV10" s="125"/>
      <c r="KW10" s="125"/>
      <c r="KX10" s="125"/>
      <c r="KY10" s="125"/>
      <c r="KZ10" s="125"/>
      <c r="LA10" s="125"/>
      <c r="LB10" s="125"/>
      <c r="LC10" s="125"/>
      <c r="LD10" s="125"/>
      <c r="LE10" s="125"/>
      <c r="LF10" s="125"/>
      <c r="LG10" s="125"/>
      <c r="LH10" s="125"/>
      <c r="LI10" s="125"/>
      <c r="LJ10" s="126" t="str">
        <f>データ!X7</f>
        <v>導入なし</v>
      </c>
      <c r="LK10" s="126"/>
      <c r="LL10" s="126"/>
      <c r="LM10" s="126"/>
      <c r="LN10" s="126"/>
      <c r="LO10" s="126"/>
      <c r="LP10" s="126"/>
      <c r="LQ10" s="126"/>
      <c r="LR10" s="126"/>
      <c r="LS10" s="126"/>
      <c r="LT10" s="126"/>
      <c r="LU10" s="126"/>
      <c r="LV10" s="126"/>
      <c r="LW10" s="126"/>
      <c r="LX10" s="126"/>
      <c r="LY10" s="126"/>
      <c r="LZ10" s="126"/>
      <c r="MA10" s="126"/>
      <c r="MB10" s="126"/>
      <c r="MC10" s="126"/>
      <c r="MD10" s="126"/>
      <c r="ME10" s="126"/>
      <c r="MF10" s="126"/>
      <c r="MG10" s="126"/>
      <c r="MH10" s="126"/>
      <c r="MI10" s="126"/>
      <c r="MJ10" s="126"/>
      <c r="MK10" s="126"/>
      <c r="ML10" s="126"/>
      <c r="MM10" s="126"/>
      <c r="MN10" s="126"/>
      <c r="MO10" s="126"/>
      <c r="MP10" s="126"/>
      <c r="MQ10" s="126"/>
      <c r="MR10" s="126"/>
      <c r="MS10" s="126"/>
      <c r="MT10" s="126"/>
      <c r="MU10" s="126"/>
      <c r="MV10" s="126"/>
      <c r="MW10" s="126"/>
      <c r="MX10" s="126"/>
      <c r="MY10" s="126"/>
      <c r="MZ10" s="126"/>
      <c r="NA10" s="126"/>
      <c r="NB10" s="126"/>
      <c r="NC10" s="2"/>
      <c r="ND10" s="127" t="s">
        <v>21</v>
      </c>
      <c r="NE10" s="115"/>
      <c r="NF10" s="15" t="s">
        <v>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28" t="s">
        <v>23</v>
      </c>
      <c r="NE11" s="128"/>
      <c r="NF11" s="128"/>
      <c r="NG11" s="128"/>
      <c r="NH11" s="128"/>
      <c r="NI11" s="128"/>
      <c r="NJ11" s="128"/>
      <c r="NK11" s="128"/>
      <c r="NL11" s="128"/>
      <c r="NM11" s="128"/>
      <c r="NN11" s="128"/>
      <c r="NO11" s="128"/>
      <c r="NP11" s="128"/>
      <c r="NQ11" s="128"/>
      <c r="NR11" s="128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28"/>
      <c r="NE12" s="128"/>
      <c r="NF12" s="128"/>
      <c r="NG12" s="128"/>
      <c r="NH12" s="128"/>
      <c r="NI12" s="128"/>
      <c r="NJ12" s="128"/>
      <c r="NK12" s="128"/>
      <c r="NL12" s="128"/>
      <c r="NM12" s="128"/>
      <c r="NN12" s="128"/>
      <c r="NO12" s="128"/>
      <c r="NP12" s="128"/>
      <c r="NQ12" s="128"/>
      <c r="NR12" s="128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29"/>
      <c r="NE13" s="129"/>
      <c r="NF13" s="129"/>
      <c r="NG13" s="129"/>
      <c r="NH13" s="129"/>
      <c r="NI13" s="129"/>
      <c r="NJ13" s="129"/>
      <c r="NK13" s="129"/>
      <c r="NL13" s="129"/>
      <c r="NM13" s="129"/>
      <c r="NN13" s="129"/>
      <c r="NO13" s="129"/>
      <c r="NP13" s="129"/>
      <c r="NQ13" s="129"/>
      <c r="NR13" s="129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85" t="s">
        <v>24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85" t="s">
        <v>25</v>
      </c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7"/>
      <c r="MX14" s="7"/>
      <c r="MY14" s="7"/>
      <c r="MZ14" s="7"/>
      <c r="NA14" s="7"/>
      <c r="NB14" s="8"/>
      <c r="NC14" s="2"/>
      <c r="ND14" s="88" t="s">
        <v>26</v>
      </c>
      <c r="NE14" s="89"/>
      <c r="NF14" s="89"/>
      <c r="NG14" s="89"/>
      <c r="NH14" s="89"/>
      <c r="NI14" s="89"/>
      <c r="NJ14" s="89"/>
      <c r="NK14" s="89"/>
      <c r="NL14" s="89"/>
      <c r="NM14" s="89"/>
      <c r="NN14" s="89"/>
      <c r="NO14" s="89"/>
      <c r="NP14" s="89"/>
      <c r="NQ14" s="89"/>
      <c r="NR14" s="9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  <c r="JD15" s="86"/>
      <c r="JE15" s="86"/>
      <c r="JF15" s="86"/>
      <c r="JG15" s="86"/>
      <c r="JH15" s="86"/>
      <c r="JI15" s="86"/>
      <c r="JJ15" s="86"/>
      <c r="JK15" s="86"/>
      <c r="JL15" s="86"/>
      <c r="JM15" s="86"/>
      <c r="JN15" s="86"/>
      <c r="JO15" s="86"/>
      <c r="JP15" s="86"/>
      <c r="JQ15" s="86"/>
      <c r="JR15" s="86"/>
      <c r="JS15" s="86"/>
      <c r="JT15" s="86"/>
      <c r="JU15" s="86"/>
      <c r="JV15" s="86"/>
      <c r="JW15" s="86"/>
      <c r="JX15" s="86"/>
      <c r="JY15" s="86"/>
      <c r="JZ15" s="86"/>
      <c r="KA15" s="86"/>
      <c r="KB15" s="86"/>
      <c r="KC15" s="86"/>
      <c r="KD15" s="86"/>
      <c r="KE15" s="86"/>
      <c r="KF15" s="86"/>
      <c r="KG15" s="86"/>
      <c r="KH15" s="86"/>
      <c r="KI15" s="86"/>
      <c r="KJ15" s="86"/>
      <c r="KK15" s="86"/>
      <c r="KL15" s="86"/>
      <c r="KM15" s="86"/>
      <c r="KN15" s="86"/>
      <c r="KO15" s="86"/>
      <c r="KP15" s="86"/>
      <c r="KQ15" s="86"/>
      <c r="KR15" s="86"/>
      <c r="KS15" s="86"/>
      <c r="KT15" s="86"/>
      <c r="KU15" s="86"/>
      <c r="KV15" s="86"/>
      <c r="KW15" s="86"/>
      <c r="KX15" s="86"/>
      <c r="KY15" s="86"/>
      <c r="KZ15" s="86"/>
      <c r="LA15" s="86"/>
      <c r="LB15" s="86"/>
      <c r="LC15" s="86"/>
      <c r="LD15" s="86"/>
      <c r="LE15" s="86"/>
      <c r="LF15" s="86"/>
      <c r="LG15" s="86"/>
      <c r="LH15" s="86"/>
      <c r="LI15" s="86"/>
      <c r="LJ15" s="86"/>
      <c r="LK15" s="86"/>
      <c r="LL15" s="86"/>
      <c r="LM15" s="86"/>
      <c r="LN15" s="86"/>
      <c r="LO15" s="86"/>
      <c r="LP15" s="86"/>
      <c r="LQ15" s="86"/>
      <c r="LR15" s="86"/>
      <c r="LS15" s="86"/>
      <c r="LT15" s="86"/>
      <c r="LU15" s="86"/>
      <c r="LV15" s="86"/>
      <c r="LW15" s="86"/>
      <c r="LX15" s="86"/>
      <c r="LY15" s="86"/>
      <c r="LZ15" s="86"/>
      <c r="MA15" s="86"/>
      <c r="MB15" s="86"/>
      <c r="MC15" s="86"/>
      <c r="MD15" s="86"/>
      <c r="ME15" s="86"/>
      <c r="MF15" s="86"/>
      <c r="MG15" s="86"/>
      <c r="MH15" s="86"/>
      <c r="MI15" s="86"/>
      <c r="MJ15" s="86"/>
      <c r="MK15" s="86"/>
      <c r="ML15" s="86"/>
      <c r="MM15" s="86"/>
      <c r="MN15" s="86"/>
      <c r="MO15" s="86"/>
      <c r="MP15" s="86"/>
      <c r="MQ15" s="86"/>
      <c r="MR15" s="86"/>
      <c r="MS15" s="86"/>
      <c r="MT15" s="86"/>
      <c r="MU15" s="86"/>
      <c r="MV15" s="86"/>
      <c r="MW15" s="20"/>
      <c r="MX15" s="20"/>
      <c r="MY15" s="20"/>
      <c r="MZ15" s="20"/>
      <c r="NA15" s="20"/>
      <c r="NB15" s="21"/>
      <c r="NC15" s="2"/>
      <c r="ND15" s="91" t="s">
        <v>141</v>
      </c>
      <c r="NE15" s="92"/>
      <c r="NF15" s="92"/>
      <c r="NG15" s="92"/>
      <c r="NH15" s="92"/>
      <c r="NI15" s="92"/>
      <c r="NJ15" s="92"/>
      <c r="NK15" s="92"/>
      <c r="NL15" s="92"/>
      <c r="NM15" s="92"/>
      <c r="NN15" s="92"/>
      <c r="NO15" s="92"/>
      <c r="NP15" s="92"/>
      <c r="NQ15" s="92"/>
      <c r="NR15" s="9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91"/>
      <c r="NE16" s="92"/>
      <c r="NF16" s="92"/>
      <c r="NG16" s="92"/>
      <c r="NH16" s="92"/>
      <c r="NI16" s="92"/>
      <c r="NJ16" s="92"/>
      <c r="NK16" s="92"/>
      <c r="NL16" s="92"/>
      <c r="NM16" s="92"/>
      <c r="NN16" s="92"/>
      <c r="NO16" s="92"/>
      <c r="NP16" s="92"/>
      <c r="NQ16" s="92"/>
      <c r="NR16" s="9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91"/>
      <c r="NE17" s="92"/>
      <c r="NF17" s="92"/>
      <c r="NG17" s="92"/>
      <c r="NH17" s="92"/>
      <c r="NI17" s="92"/>
      <c r="NJ17" s="92"/>
      <c r="NK17" s="92"/>
      <c r="NL17" s="92"/>
      <c r="NM17" s="92"/>
      <c r="NN17" s="92"/>
      <c r="NO17" s="92"/>
      <c r="NP17" s="92"/>
      <c r="NQ17" s="92"/>
      <c r="NR17" s="9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91"/>
      <c r="NE18" s="92"/>
      <c r="NF18" s="92"/>
      <c r="NG18" s="92"/>
      <c r="NH18" s="92"/>
      <c r="NI18" s="92"/>
      <c r="NJ18" s="92"/>
      <c r="NK18" s="92"/>
      <c r="NL18" s="92"/>
      <c r="NM18" s="92"/>
      <c r="NN18" s="92"/>
      <c r="NO18" s="92"/>
      <c r="NP18" s="92"/>
      <c r="NQ18" s="92"/>
      <c r="NR18" s="9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91"/>
      <c r="NE19" s="92"/>
      <c r="NF19" s="92"/>
      <c r="NG19" s="92"/>
      <c r="NH19" s="92"/>
      <c r="NI19" s="92"/>
      <c r="NJ19" s="92"/>
      <c r="NK19" s="92"/>
      <c r="NL19" s="92"/>
      <c r="NM19" s="92"/>
      <c r="NN19" s="92"/>
      <c r="NO19" s="92"/>
      <c r="NP19" s="92"/>
      <c r="NQ19" s="92"/>
      <c r="NR19" s="9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91"/>
      <c r="NE20" s="92"/>
      <c r="NF20" s="92"/>
      <c r="NG20" s="92"/>
      <c r="NH20" s="92"/>
      <c r="NI20" s="92"/>
      <c r="NJ20" s="92"/>
      <c r="NK20" s="92"/>
      <c r="NL20" s="92"/>
      <c r="NM20" s="92"/>
      <c r="NN20" s="92"/>
      <c r="NO20" s="92"/>
      <c r="NP20" s="92"/>
      <c r="NQ20" s="92"/>
      <c r="NR20" s="9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91"/>
      <c r="NE21" s="92"/>
      <c r="NF21" s="92"/>
      <c r="NG21" s="92"/>
      <c r="NH21" s="92"/>
      <c r="NI21" s="92"/>
      <c r="NJ21" s="92"/>
      <c r="NK21" s="92"/>
      <c r="NL21" s="92"/>
      <c r="NM21" s="92"/>
      <c r="NN21" s="92"/>
      <c r="NO21" s="92"/>
      <c r="NP21" s="92"/>
      <c r="NQ21" s="92"/>
      <c r="NR21" s="9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91"/>
      <c r="NE22" s="92"/>
      <c r="NF22" s="92"/>
      <c r="NG22" s="92"/>
      <c r="NH22" s="92"/>
      <c r="NI22" s="92"/>
      <c r="NJ22" s="92"/>
      <c r="NK22" s="92"/>
      <c r="NL22" s="92"/>
      <c r="NM22" s="92"/>
      <c r="NN22" s="92"/>
      <c r="NO22" s="92"/>
      <c r="NP22" s="92"/>
      <c r="NQ22" s="92"/>
      <c r="NR22" s="9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91"/>
      <c r="NE23" s="92"/>
      <c r="NF23" s="92"/>
      <c r="NG23" s="92"/>
      <c r="NH23" s="92"/>
      <c r="NI23" s="92"/>
      <c r="NJ23" s="92"/>
      <c r="NK23" s="92"/>
      <c r="NL23" s="92"/>
      <c r="NM23" s="92"/>
      <c r="NN23" s="92"/>
      <c r="NO23" s="92"/>
      <c r="NP23" s="92"/>
      <c r="NQ23" s="92"/>
      <c r="NR23" s="9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91"/>
      <c r="NE24" s="92"/>
      <c r="NF24" s="92"/>
      <c r="NG24" s="92"/>
      <c r="NH24" s="92"/>
      <c r="NI24" s="92"/>
      <c r="NJ24" s="92"/>
      <c r="NK24" s="92"/>
      <c r="NL24" s="92"/>
      <c r="NM24" s="92"/>
      <c r="NN24" s="92"/>
      <c r="NO24" s="92"/>
      <c r="NP24" s="92"/>
      <c r="NQ24" s="92"/>
      <c r="NR24" s="9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91"/>
      <c r="NE25" s="92"/>
      <c r="NF25" s="92"/>
      <c r="NG25" s="92"/>
      <c r="NH25" s="92"/>
      <c r="NI25" s="92"/>
      <c r="NJ25" s="92"/>
      <c r="NK25" s="92"/>
      <c r="NL25" s="92"/>
      <c r="NM25" s="92"/>
      <c r="NN25" s="92"/>
      <c r="NO25" s="92"/>
      <c r="NP25" s="92"/>
      <c r="NQ25" s="92"/>
      <c r="NR25" s="9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91"/>
      <c r="NE26" s="92"/>
      <c r="NF26" s="92"/>
      <c r="NG26" s="92"/>
      <c r="NH26" s="92"/>
      <c r="NI26" s="92"/>
      <c r="NJ26" s="92"/>
      <c r="NK26" s="92"/>
      <c r="NL26" s="92"/>
      <c r="NM26" s="92"/>
      <c r="NN26" s="92"/>
      <c r="NO26" s="92"/>
      <c r="NP26" s="92"/>
      <c r="NQ26" s="92"/>
      <c r="NR26" s="9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91"/>
      <c r="NE27" s="92"/>
      <c r="NF27" s="92"/>
      <c r="NG27" s="92"/>
      <c r="NH27" s="92"/>
      <c r="NI27" s="92"/>
      <c r="NJ27" s="92"/>
      <c r="NK27" s="92"/>
      <c r="NL27" s="92"/>
      <c r="NM27" s="92"/>
      <c r="NN27" s="92"/>
      <c r="NO27" s="92"/>
      <c r="NP27" s="92"/>
      <c r="NQ27" s="92"/>
      <c r="NR27" s="9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91"/>
      <c r="NE28" s="92"/>
      <c r="NF28" s="92"/>
      <c r="NG28" s="92"/>
      <c r="NH28" s="92"/>
      <c r="NI28" s="92"/>
      <c r="NJ28" s="92"/>
      <c r="NK28" s="92"/>
      <c r="NL28" s="92"/>
      <c r="NM28" s="92"/>
      <c r="NN28" s="92"/>
      <c r="NO28" s="92"/>
      <c r="NP28" s="92"/>
      <c r="NQ28" s="92"/>
      <c r="NR28" s="9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91"/>
      <c r="NE29" s="92"/>
      <c r="NF29" s="92"/>
      <c r="NG29" s="92"/>
      <c r="NH29" s="92"/>
      <c r="NI29" s="92"/>
      <c r="NJ29" s="92"/>
      <c r="NK29" s="92"/>
      <c r="NL29" s="92"/>
      <c r="NM29" s="92"/>
      <c r="NN29" s="92"/>
      <c r="NO29" s="92"/>
      <c r="NP29" s="92"/>
      <c r="NQ29" s="92"/>
      <c r="NR29" s="9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>
        <f>データ!$B$11</f>
        <v>41275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>
        <f>データ!$C$11</f>
        <v>41640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>
        <f>データ!$D$11</f>
        <v>42005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>
        <f>データ!$E$11</f>
        <v>42370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>
        <f>データ!$F$11</f>
        <v>42736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>
        <f>データ!$B$11</f>
        <v>41275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>
        <f>データ!$C$11</f>
        <v>41640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>
        <f>データ!$D$11</f>
        <v>42005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>
        <f>データ!$E$11</f>
        <v>42370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>
        <f>データ!$F$11</f>
        <v>42736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>
        <f>データ!$B$11</f>
        <v>41275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>
        <f>データ!$C$11</f>
        <v>41640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>
        <f>データ!$D$11</f>
        <v>42005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>
        <f>データ!$E$11</f>
        <v>42370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>
        <f>データ!$F$11</f>
        <v>42736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91"/>
      <c r="NE30" s="92"/>
      <c r="NF30" s="92"/>
      <c r="NG30" s="92"/>
      <c r="NH30" s="92"/>
      <c r="NI30" s="92"/>
      <c r="NJ30" s="92"/>
      <c r="NK30" s="92"/>
      <c r="NL30" s="92"/>
      <c r="NM30" s="92"/>
      <c r="NN30" s="92"/>
      <c r="NO30" s="92"/>
      <c r="NP30" s="92"/>
      <c r="NQ30" s="92"/>
      <c r="NR30" s="9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1" t="s">
        <v>27</v>
      </c>
      <c r="K31" s="112"/>
      <c r="L31" s="112"/>
      <c r="M31" s="112"/>
      <c r="N31" s="112"/>
      <c r="O31" s="112"/>
      <c r="P31" s="112"/>
      <c r="Q31" s="112"/>
      <c r="R31" s="112"/>
      <c r="S31" s="112"/>
      <c r="T31" s="113"/>
      <c r="U31" s="110">
        <f>データ!Y7</f>
        <v>40.799999999999997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データ!Z7</f>
        <v>48.9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データ!AA7</f>
        <v>54.4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データ!AB7</f>
        <v>72.5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データ!AC7</f>
        <v>33.299999999999997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1" t="s">
        <v>27</v>
      </c>
      <c r="EB31" s="112"/>
      <c r="EC31" s="112"/>
      <c r="ED31" s="112"/>
      <c r="EE31" s="112"/>
      <c r="EF31" s="112"/>
      <c r="EG31" s="112"/>
      <c r="EH31" s="112"/>
      <c r="EI31" s="112"/>
      <c r="EJ31" s="112"/>
      <c r="EK31" s="113"/>
      <c r="EL31" s="110">
        <f>データ!AJ7</f>
        <v>6.3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データ!AK7</f>
        <v>5.0999999999999996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データ!AL7</f>
        <v>4.3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データ!AM7</f>
        <v>3.5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データ!AN7</f>
        <v>1.3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1" t="s">
        <v>27</v>
      </c>
      <c r="IS31" s="112"/>
      <c r="IT31" s="112"/>
      <c r="IU31" s="112"/>
      <c r="IV31" s="112"/>
      <c r="IW31" s="112"/>
      <c r="IX31" s="112"/>
      <c r="IY31" s="112"/>
      <c r="IZ31" s="112"/>
      <c r="JA31" s="112"/>
      <c r="JB31" s="113"/>
      <c r="JC31" s="80">
        <f>データ!DK7</f>
        <v>65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データ!DL7</f>
        <v>79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データ!DM7</f>
        <v>80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データ!DN7</f>
        <v>86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データ!DO7</f>
        <v>94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88" t="s">
        <v>28</v>
      </c>
      <c r="NE31" s="89"/>
      <c r="NF31" s="89"/>
      <c r="NG31" s="89"/>
      <c r="NH31" s="89"/>
      <c r="NI31" s="89"/>
      <c r="NJ31" s="89"/>
      <c r="NK31" s="89"/>
      <c r="NL31" s="89"/>
      <c r="NM31" s="89"/>
      <c r="NN31" s="89"/>
      <c r="NO31" s="89"/>
      <c r="NP31" s="89"/>
      <c r="NQ31" s="89"/>
      <c r="NR31" s="9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1" t="s">
        <v>29</v>
      </c>
      <c r="K32" s="112"/>
      <c r="L32" s="112"/>
      <c r="M32" s="112"/>
      <c r="N32" s="112"/>
      <c r="O32" s="112"/>
      <c r="P32" s="112"/>
      <c r="Q32" s="112"/>
      <c r="R32" s="112"/>
      <c r="S32" s="112"/>
      <c r="T32" s="113"/>
      <c r="U32" s="110">
        <f>データ!AD7</f>
        <v>104.2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データ!AE7</f>
        <v>110.9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データ!AF7</f>
        <v>113.4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データ!AG7</f>
        <v>191.4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データ!AH7</f>
        <v>141.30000000000001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1" t="s">
        <v>29</v>
      </c>
      <c r="EB32" s="112"/>
      <c r="EC32" s="112"/>
      <c r="ED32" s="112"/>
      <c r="EE32" s="112"/>
      <c r="EF32" s="112"/>
      <c r="EG32" s="112"/>
      <c r="EH32" s="112"/>
      <c r="EI32" s="112"/>
      <c r="EJ32" s="112"/>
      <c r="EK32" s="113"/>
      <c r="EL32" s="110">
        <f>データ!AO7</f>
        <v>11.6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データ!AP7</f>
        <v>10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データ!AQ7</f>
        <v>9.5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データ!AR7</f>
        <v>15.1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データ!AS7</f>
        <v>15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1" t="s">
        <v>29</v>
      </c>
      <c r="IS32" s="112"/>
      <c r="IT32" s="112"/>
      <c r="IU32" s="112"/>
      <c r="IV32" s="112"/>
      <c r="IW32" s="112"/>
      <c r="IX32" s="112"/>
      <c r="IY32" s="112"/>
      <c r="IZ32" s="112"/>
      <c r="JA32" s="112"/>
      <c r="JB32" s="113"/>
      <c r="JC32" s="80">
        <f>データ!DP7</f>
        <v>189.3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データ!DQ7</f>
        <v>182.5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データ!DR7</f>
        <v>185.2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データ!DS7</f>
        <v>184.1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データ!DT7</f>
        <v>186.8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91" t="s">
        <v>142</v>
      </c>
      <c r="NE32" s="92"/>
      <c r="NF32" s="92"/>
      <c r="NG32" s="92"/>
      <c r="NH32" s="92"/>
      <c r="NI32" s="92"/>
      <c r="NJ32" s="92"/>
      <c r="NK32" s="92"/>
      <c r="NL32" s="92"/>
      <c r="NM32" s="92"/>
      <c r="NN32" s="92"/>
      <c r="NO32" s="92"/>
      <c r="NP32" s="92"/>
      <c r="NQ32" s="92"/>
      <c r="NR32" s="9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91"/>
      <c r="NE33" s="92"/>
      <c r="NF33" s="92"/>
      <c r="NG33" s="92"/>
      <c r="NH33" s="92"/>
      <c r="NI33" s="92"/>
      <c r="NJ33" s="92"/>
      <c r="NK33" s="92"/>
      <c r="NL33" s="92"/>
      <c r="NM33" s="92"/>
      <c r="NN33" s="92"/>
      <c r="NO33" s="92"/>
      <c r="NP33" s="92"/>
      <c r="NQ33" s="92"/>
      <c r="NR33" s="9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83" t="s">
        <v>30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24"/>
      <c r="DQ34" s="24"/>
      <c r="DR34" s="24"/>
      <c r="DS34" s="24"/>
      <c r="DT34" s="24"/>
      <c r="DU34" s="24"/>
      <c r="DV34" s="24"/>
      <c r="DW34" s="24"/>
      <c r="DX34" s="24"/>
      <c r="DY34" s="83" t="s">
        <v>31</v>
      </c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3"/>
      <c r="GF34" s="83"/>
      <c r="GG34" s="83"/>
      <c r="GH34" s="83"/>
      <c r="GI34" s="83"/>
      <c r="GJ34" s="83"/>
      <c r="GK34" s="83"/>
      <c r="GL34" s="83"/>
      <c r="GM34" s="83"/>
      <c r="GN34" s="83"/>
      <c r="GO34" s="83"/>
      <c r="GP34" s="83"/>
      <c r="GQ34" s="83"/>
      <c r="GR34" s="83"/>
      <c r="GS34" s="83"/>
      <c r="GT34" s="83"/>
      <c r="GU34" s="83"/>
      <c r="GV34" s="83"/>
      <c r="GW34" s="83"/>
      <c r="GX34" s="83"/>
      <c r="GY34" s="83"/>
      <c r="GZ34" s="83"/>
      <c r="HA34" s="83"/>
      <c r="HB34" s="83"/>
      <c r="HC34" s="83"/>
      <c r="HD34" s="83"/>
      <c r="HE34" s="83"/>
      <c r="HF34" s="83"/>
      <c r="HG34" s="83"/>
      <c r="HH34" s="83"/>
      <c r="HI34" s="83"/>
      <c r="HJ34" s="83"/>
      <c r="HK34" s="83"/>
      <c r="HL34" s="83"/>
      <c r="HM34" s="83"/>
      <c r="HN34" s="83"/>
      <c r="HO34" s="83"/>
      <c r="HP34" s="83"/>
      <c r="HQ34" s="83"/>
      <c r="HR34" s="83"/>
      <c r="HS34" s="83"/>
      <c r="HT34" s="83"/>
      <c r="HU34" s="83"/>
      <c r="HV34" s="83"/>
      <c r="HW34" s="83"/>
      <c r="HX34" s="83"/>
      <c r="HY34" s="83"/>
      <c r="HZ34" s="83"/>
      <c r="IA34" s="83"/>
      <c r="IB34" s="83"/>
      <c r="IC34" s="83"/>
      <c r="ID34" s="83"/>
      <c r="IE34" s="83"/>
      <c r="IF34" s="83"/>
      <c r="IG34" s="24"/>
      <c r="IH34" s="24"/>
      <c r="II34" s="24"/>
      <c r="IJ34" s="25"/>
      <c r="IK34" s="32"/>
      <c r="IL34" s="24"/>
      <c r="IM34" s="24"/>
      <c r="IN34" s="24"/>
      <c r="IO34" s="24"/>
      <c r="IP34" s="83" t="s">
        <v>32</v>
      </c>
      <c r="IQ34" s="83"/>
      <c r="IR34" s="83"/>
      <c r="IS34" s="83"/>
      <c r="IT34" s="83"/>
      <c r="IU34" s="83"/>
      <c r="IV34" s="83"/>
      <c r="IW34" s="83"/>
      <c r="IX34" s="83"/>
      <c r="IY34" s="83"/>
      <c r="IZ34" s="83"/>
      <c r="JA34" s="83"/>
      <c r="JB34" s="83"/>
      <c r="JC34" s="83"/>
      <c r="JD34" s="83"/>
      <c r="JE34" s="83"/>
      <c r="JF34" s="83"/>
      <c r="JG34" s="83"/>
      <c r="JH34" s="83"/>
      <c r="JI34" s="83"/>
      <c r="JJ34" s="83"/>
      <c r="JK34" s="83"/>
      <c r="JL34" s="83"/>
      <c r="JM34" s="83"/>
      <c r="JN34" s="83"/>
      <c r="JO34" s="83"/>
      <c r="JP34" s="83"/>
      <c r="JQ34" s="83"/>
      <c r="JR34" s="83"/>
      <c r="JS34" s="83"/>
      <c r="JT34" s="83"/>
      <c r="JU34" s="83"/>
      <c r="JV34" s="83"/>
      <c r="JW34" s="83"/>
      <c r="JX34" s="83"/>
      <c r="JY34" s="83"/>
      <c r="JZ34" s="83"/>
      <c r="KA34" s="83"/>
      <c r="KB34" s="83"/>
      <c r="KC34" s="83"/>
      <c r="KD34" s="83"/>
      <c r="KE34" s="83"/>
      <c r="KF34" s="83"/>
      <c r="KG34" s="83"/>
      <c r="KH34" s="83"/>
      <c r="KI34" s="83"/>
      <c r="KJ34" s="83"/>
      <c r="KK34" s="83"/>
      <c r="KL34" s="83"/>
      <c r="KM34" s="83"/>
      <c r="KN34" s="83"/>
      <c r="KO34" s="83"/>
      <c r="KP34" s="83"/>
      <c r="KQ34" s="83"/>
      <c r="KR34" s="83"/>
      <c r="KS34" s="83"/>
      <c r="KT34" s="83"/>
      <c r="KU34" s="83"/>
      <c r="KV34" s="83"/>
      <c r="KW34" s="83"/>
      <c r="KX34" s="83"/>
      <c r="KY34" s="83"/>
      <c r="KZ34" s="83"/>
      <c r="LA34" s="83"/>
      <c r="LB34" s="83"/>
      <c r="LC34" s="83"/>
      <c r="LD34" s="83"/>
      <c r="LE34" s="83"/>
      <c r="LF34" s="83"/>
      <c r="LG34" s="83"/>
      <c r="LH34" s="83"/>
      <c r="LI34" s="83"/>
      <c r="LJ34" s="83"/>
      <c r="LK34" s="83"/>
      <c r="LL34" s="83"/>
      <c r="LM34" s="83"/>
      <c r="LN34" s="83"/>
      <c r="LO34" s="83"/>
      <c r="LP34" s="83"/>
      <c r="LQ34" s="83"/>
      <c r="LR34" s="83"/>
      <c r="LS34" s="83"/>
      <c r="LT34" s="83"/>
      <c r="LU34" s="83"/>
      <c r="LV34" s="83"/>
      <c r="LW34" s="83"/>
      <c r="LX34" s="83"/>
      <c r="LY34" s="83"/>
      <c r="LZ34" s="83"/>
      <c r="MA34" s="83"/>
      <c r="MB34" s="83"/>
      <c r="MC34" s="83"/>
      <c r="MD34" s="83"/>
      <c r="ME34" s="83"/>
      <c r="MF34" s="83"/>
      <c r="MG34" s="83"/>
      <c r="MH34" s="83"/>
      <c r="MI34" s="83"/>
      <c r="MJ34" s="83"/>
      <c r="MK34" s="83"/>
      <c r="ML34" s="83"/>
      <c r="MM34" s="83"/>
      <c r="MN34" s="83"/>
      <c r="MO34" s="83"/>
      <c r="MP34" s="83"/>
      <c r="MQ34" s="83"/>
      <c r="MR34" s="83"/>
      <c r="MS34" s="83"/>
      <c r="MT34" s="83"/>
      <c r="MU34" s="83"/>
      <c r="MV34" s="83"/>
      <c r="MW34" s="24"/>
      <c r="MX34" s="24"/>
      <c r="MY34" s="24"/>
      <c r="MZ34" s="24"/>
      <c r="NA34" s="24"/>
      <c r="NB34" s="25"/>
      <c r="NC34" s="2"/>
      <c r="ND34" s="91"/>
      <c r="NE34" s="92"/>
      <c r="NF34" s="92"/>
      <c r="NG34" s="92"/>
      <c r="NH34" s="92"/>
      <c r="NI34" s="92"/>
      <c r="NJ34" s="92"/>
      <c r="NK34" s="92"/>
      <c r="NL34" s="92"/>
      <c r="NM34" s="92"/>
      <c r="NN34" s="92"/>
      <c r="NO34" s="92"/>
      <c r="NP34" s="92"/>
      <c r="NQ34" s="92"/>
      <c r="NR34" s="9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24"/>
      <c r="DQ35" s="24"/>
      <c r="DR35" s="24"/>
      <c r="DS35" s="24"/>
      <c r="DT35" s="24"/>
      <c r="DU35" s="24"/>
      <c r="DV35" s="24"/>
      <c r="DW35" s="24"/>
      <c r="DX35" s="24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3"/>
      <c r="GF35" s="83"/>
      <c r="GG35" s="83"/>
      <c r="GH35" s="83"/>
      <c r="GI35" s="83"/>
      <c r="GJ35" s="83"/>
      <c r="GK35" s="83"/>
      <c r="GL35" s="83"/>
      <c r="GM35" s="83"/>
      <c r="GN35" s="83"/>
      <c r="GO35" s="83"/>
      <c r="GP35" s="83"/>
      <c r="GQ35" s="83"/>
      <c r="GR35" s="83"/>
      <c r="GS35" s="83"/>
      <c r="GT35" s="83"/>
      <c r="GU35" s="83"/>
      <c r="GV35" s="83"/>
      <c r="GW35" s="83"/>
      <c r="GX35" s="83"/>
      <c r="GY35" s="83"/>
      <c r="GZ35" s="83"/>
      <c r="HA35" s="83"/>
      <c r="HB35" s="83"/>
      <c r="HC35" s="83"/>
      <c r="HD35" s="83"/>
      <c r="HE35" s="83"/>
      <c r="HF35" s="83"/>
      <c r="HG35" s="83"/>
      <c r="HH35" s="83"/>
      <c r="HI35" s="83"/>
      <c r="HJ35" s="83"/>
      <c r="HK35" s="83"/>
      <c r="HL35" s="83"/>
      <c r="HM35" s="83"/>
      <c r="HN35" s="83"/>
      <c r="HO35" s="83"/>
      <c r="HP35" s="83"/>
      <c r="HQ35" s="83"/>
      <c r="HR35" s="83"/>
      <c r="HS35" s="83"/>
      <c r="HT35" s="83"/>
      <c r="HU35" s="83"/>
      <c r="HV35" s="83"/>
      <c r="HW35" s="83"/>
      <c r="HX35" s="83"/>
      <c r="HY35" s="83"/>
      <c r="HZ35" s="83"/>
      <c r="IA35" s="83"/>
      <c r="IB35" s="83"/>
      <c r="IC35" s="83"/>
      <c r="ID35" s="83"/>
      <c r="IE35" s="83"/>
      <c r="IF35" s="83"/>
      <c r="IG35" s="24"/>
      <c r="IH35" s="24"/>
      <c r="II35" s="24"/>
      <c r="IJ35" s="25"/>
      <c r="IK35" s="33"/>
      <c r="IL35" s="16"/>
      <c r="IM35" s="16"/>
      <c r="IN35" s="16"/>
      <c r="IO35" s="16"/>
      <c r="IP35" s="115"/>
      <c r="IQ35" s="115"/>
      <c r="IR35" s="115"/>
      <c r="IS35" s="115"/>
      <c r="IT35" s="115"/>
      <c r="IU35" s="115"/>
      <c r="IV35" s="115"/>
      <c r="IW35" s="115"/>
      <c r="IX35" s="115"/>
      <c r="IY35" s="115"/>
      <c r="IZ35" s="115"/>
      <c r="JA35" s="115"/>
      <c r="JB35" s="115"/>
      <c r="JC35" s="115"/>
      <c r="JD35" s="115"/>
      <c r="JE35" s="115"/>
      <c r="JF35" s="115"/>
      <c r="JG35" s="115"/>
      <c r="JH35" s="115"/>
      <c r="JI35" s="115"/>
      <c r="JJ35" s="115"/>
      <c r="JK35" s="115"/>
      <c r="JL35" s="115"/>
      <c r="JM35" s="115"/>
      <c r="JN35" s="115"/>
      <c r="JO35" s="115"/>
      <c r="JP35" s="115"/>
      <c r="JQ35" s="115"/>
      <c r="JR35" s="115"/>
      <c r="JS35" s="115"/>
      <c r="JT35" s="115"/>
      <c r="JU35" s="115"/>
      <c r="JV35" s="115"/>
      <c r="JW35" s="115"/>
      <c r="JX35" s="115"/>
      <c r="JY35" s="115"/>
      <c r="JZ35" s="115"/>
      <c r="KA35" s="115"/>
      <c r="KB35" s="115"/>
      <c r="KC35" s="115"/>
      <c r="KD35" s="115"/>
      <c r="KE35" s="115"/>
      <c r="KF35" s="115"/>
      <c r="KG35" s="115"/>
      <c r="KH35" s="115"/>
      <c r="KI35" s="115"/>
      <c r="KJ35" s="115"/>
      <c r="KK35" s="115"/>
      <c r="KL35" s="115"/>
      <c r="KM35" s="115"/>
      <c r="KN35" s="115"/>
      <c r="KO35" s="115"/>
      <c r="KP35" s="115"/>
      <c r="KQ35" s="115"/>
      <c r="KR35" s="115"/>
      <c r="KS35" s="115"/>
      <c r="KT35" s="115"/>
      <c r="KU35" s="115"/>
      <c r="KV35" s="115"/>
      <c r="KW35" s="115"/>
      <c r="KX35" s="115"/>
      <c r="KY35" s="115"/>
      <c r="KZ35" s="115"/>
      <c r="LA35" s="115"/>
      <c r="LB35" s="115"/>
      <c r="LC35" s="115"/>
      <c r="LD35" s="115"/>
      <c r="LE35" s="115"/>
      <c r="LF35" s="115"/>
      <c r="LG35" s="115"/>
      <c r="LH35" s="115"/>
      <c r="LI35" s="115"/>
      <c r="LJ35" s="115"/>
      <c r="LK35" s="115"/>
      <c r="LL35" s="115"/>
      <c r="LM35" s="115"/>
      <c r="LN35" s="115"/>
      <c r="LO35" s="115"/>
      <c r="LP35" s="115"/>
      <c r="LQ35" s="115"/>
      <c r="LR35" s="115"/>
      <c r="LS35" s="115"/>
      <c r="LT35" s="115"/>
      <c r="LU35" s="115"/>
      <c r="LV35" s="115"/>
      <c r="LW35" s="115"/>
      <c r="LX35" s="115"/>
      <c r="LY35" s="115"/>
      <c r="LZ35" s="115"/>
      <c r="MA35" s="115"/>
      <c r="MB35" s="115"/>
      <c r="MC35" s="115"/>
      <c r="MD35" s="115"/>
      <c r="ME35" s="115"/>
      <c r="MF35" s="115"/>
      <c r="MG35" s="115"/>
      <c r="MH35" s="115"/>
      <c r="MI35" s="115"/>
      <c r="MJ35" s="115"/>
      <c r="MK35" s="115"/>
      <c r="ML35" s="115"/>
      <c r="MM35" s="115"/>
      <c r="MN35" s="115"/>
      <c r="MO35" s="115"/>
      <c r="MP35" s="115"/>
      <c r="MQ35" s="115"/>
      <c r="MR35" s="115"/>
      <c r="MS35" s="115"/>
      <c r="MT35" s="115"/>
      <c r="MU35" s="115"/>
      <c r="MV35" s="115"/>
      <c r="MW35" s="16"/>
      <c r="MX35" s="16"/>
      <c r="MY35" s="16"/>
      <c r="MZ35" s="16"/>
      <c r="NA35" s="16"/>
      <c r="NB35" s="17"/>
      <c r="NC35" s="2"/>
      <c r="ND35" s="91"/>
      <c r="NE35" s="92"/>
      <c r="NF35" s="92"/>
      <c r="NG35" s="92"/>
      <c r="NH35" s="92"/>
      <c r="NI35" s="92"/>
      <c r="NJ35" s="92"/>
      <c r="NK35" s="92"/>
      <c r="NL35" s="92"/>
      <c r="NM35" s="92"/>
      <c r="NN35" s="92"/>
      <c r="NO35" s="92"/>
      <c r="NP35" s="92"/>
      <c r="NQ35" s="92"/>
      <c r="NR35" s="9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91"/>
      <c r="NE36" s="92"/>
      <c r="NF36" s="92"/>
      <c r="NG36" s="92"/>
      <c r="NH36" s="92"/>
      <c r="NI36" s="92"/>
      <c r="NJ36" s="92"/>
      <c r="NK36" s="92"/>
      <c r="NL36" s="92"/>
      <c r="NM36" s="92"/>
      <c r="NN36" s="92"/>
      <c r="NO36" s="92"/>
      <c r="NP36" s="92"/>
      <c r="NQ36" s="92"/>
      <c r="NR36" s="9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91"/>
      <c r="NE37" s="92"/>
      <c r="NF37" s="92"/>
      <c r="NG37" s="92"/>
      <c r="NH37" s="92"/>
      <c r="NI37" s="92"/>
      <c r="NJ37" s="92"/>
      <c r="NK37" s="92"/>
      <c r="NL37" s="92"/>
      <c r="NM37" s="92"/>
      <c r="NN37" s="92"/>
      <c r="NO37" s="92"/>
      <c r="NP37" s="92"/>
      <c r="NQ37" s="92"/>
      <c r="NR37" s="9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91"/>
      <c r="NE38" s="92"/>
      <c r="NF38" s="92"/>
      <c r="NG38" s="92"/>
      <c r="NH38" s="92"/>
      <c r="NI38" s="92"/>
      <c r="NJ38" s="92"/>
      <c r="NK38" s="92"/>
      <c r="NL38" s="92"/>
      <c r="NM38" s="92"/>
      <c r="NN38" s="92"/>
      <c r="NO38" s="92"/>
      <c r="NP38" s="92"/>
      <c r="NQ38" s="92"/>
      <c r="NR38" s="9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91"/>
      <c r="NE39" s="92"/>
      <c r="NF39" s="92"/>
      <c r="NG39" s="92"/>
      <c r="NH39" s="92"/>
      <c r="NI39" s="92"/>
      <c r="NJ39" s="92"/>
      <c r="NK39" s="92"/>
      <c r="NL39" s="92"/>
      <c r="NM39" s="92"/>
      <c r="NN39" s="92"/>
      <c r="NO39" s="92"/>
      <c r="NP39" s="92"/>
      <c r="NQ39" s="92"/>
      <c r="NR39" s="9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91"/>
      <c r="NE40" s="92"/>
      <c r="NF40" s="92"/>
      <c r="NG40" s="92"/>
      <c r="NH40" s="92"/>
      <c r="NI40" s="92"/>
      <c r="NJ40" s="92"/>
      <c r="NK40" s="92"/>
      <c r="NL40" s="92"/>
      <c r="NM40" s="92"/>
      <c r="NN40" s="92"/>
      <c r="NO40" s="92"/>
      <c r="NP40" s="92"/>
      <c r="NQ40" s="92"/>
      <c r="NR40" s="9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91"/>
      <c r="NE41" s="92"/>
      <c r="NF41" s="92"/>
      <c r="NG41" s="92"/>
      <c r="NH41" s="92"/>
      <c r="NI41" s="92"/>
      <c r="NJ41" s="92"/>
      <c r="NK41" s="92"/>
      <c r="NL41" s="92"/>
      <c r="NM41" s="92"/>
      <c r="NN41" s="92"/>
      <c r="NO41" s="92"/>
      <c r="NP41" s="92"/>
      <c r="NQ41" s="92"/>
      <c r="NR41" s="9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91"/>
      <c r="NE42" s="92"/>
      <c r="NF42" s="92"/>
      <c r="NG42" s="92"/>
      <c r="NH42" s="92"/>
      <c r="NI42" s="92"/>
      <c r="NJ42" s="92"/>
      <c r="NK42" s="92"/>
      <c r="NL42" s="92"/>
      <c r="NM42" s="92"/>
      <c r="NN42" s="92"/>
      <c r="NO42" s="92"/>
      <c r="NP42" s="92"/>
      <c r="NQ42" s="92"/>
      <c r="NR42" s="9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91"/>
      <c r="NE43" s="92"/>
      <c r="NF43" s="92"/>
      <c r="NG43" s="92"/>
      <c r="NH43" s="92"/>
      <c r="NI43" s="92"/>
      <c r="NJ43" s="92"/>
      <c r="NK43" s="92"/>
      <c r="NL43" s="92"/>
      <c r="NM43" s="92"/>
      <c r="NN43" s="92"/>
      <c r="NO43" s="92"/>
      <c r="NP43" s="92"/>
      <c r="NQ43" s="92"/>
      <c r="NR43" s="9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91"/>
      <c r="NE44" s="92"/>
      <c r="NF44" s="92"/>
      <c r="NG44" s="92"/>
      <c r="NH44" s="92"/>
      <c r="NI44" s="92"/>
      <c r="NJ44" s="92"/>
      <c r="NK44" s="92"/>
      <c r="NL44" s="92"/>
      <c r="NM44" s="92"/>
      <c r="NN44" s="92"/>
      <c r="NO44" s="92"/>
      <c r="NP44" s="92"/>
      <c r="NQ44" s="92"/>
      <c r="NR44" s="9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91"/>
      <c r="NE45" s="92"/>
      <c r="NF45" s="92"/>
      <c r="NG45" s="92"/>
      <c r="NH45" s="92"/>
      <c r="NI45" s="92"/>
      <c r="NJ45" s="92"/>
      <c r="NK45" s="92"/>
      <c r="NL45" s="92"/>
      <c r="NM45" s="92"/>
      <c r="NN45" s="92"/>
      <c r="NO45" s="92"/>
      <c r="NP45" s="92"/>
      <c r="NQ45" s="92"/>
      <c r="NR45" s="9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91"/>
      <c r="NE46" s="92"/>
      <c r="NF46" s="92"/>
      <c r="NG46" s="92"/>
      <c r="NH46" s="92"/>
      <c r="NI46" s="92"/>
      <c r="NJ46" s="92"/>
      <c r="NK46" s="92"/>
      <c r="NL46" s="92"/>
      <c r="NM46" s="92"/>
      <c r="NN46" s="92"/>
      <c r="NO46" s="92"/>
      <c r="NP46" s="92"/>
      <c r="NQ46" s="92"/>
      <c r="NR46" s="9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91"/>
      <c r="NE47" s="92"/>
      <c r="NF47" s="92"/>
      <c r="NG47" s="92"/>
      <c r="NH47" s="92"/>
      <c r="NI47" s="92"/>
      <c r="NJ47" s="92"/>
      <c r="NK47" s="92"/>
      <c r="NL47" s="92"/>
      <c r="NM47" s="92"/>
      <c r="NN47" s="92"/>
      <c r="NO47" s="92"/>
      <c r="NP47" s="92"/>
      <c r="NQ47" s="92"/>
      <c r="NR47" s="9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88" t="s">
        <v>33</v>
      </c>
      <c r="NE48" s="89"/>
      <c r="NF48" s="89"/>
      <c r="NG48" s="89"/>
      <c r="NH48" s="89"/>
      <c r="NI48" s="89"/>
      <c r="NJ48" s="89"/>
      <c r="NK48" s="89"/>
      <c r="NL48" s="89"/>
      <c r="NM48" s="89"/>
      <c r="NN48" s="89"/>
      <c r="NO48" s="89"/>
      <c r="NP48" s="89"/>
      <c r="NQ48" s="89"/>
      <c r="NR48" s="9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91" t="s">
        <v>140</v>
      </c>
      <c r="NE49" s="92"/>
      <c r="NF49" s="92"/>
      <c r="NG49" s="92"/>
      <c r="NH49" s="92"/>
      <c r="NI49" s="92"/>
      <c r="NJ49" s="92"/>
      <c r="NK49" s="92"/>
      <c r="NL49" s="92"/>
      <c r="NM49" s="92"/>
      <c r="NN49" s="92"/>
      <c r="NO49" s="92"/>
      <c r="NP49" s="92"/>
      <c r="NQ49" s="92"/>
      <c r="NR49" s="9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91"/>
      <c r="NE50" s="92"/>
      <c r="NF50" s="92"/>
      <c r="NG50" s="92"/>
      <c r="NH50" s="92"/>
      <c r="NI50" s="92"/>
      <c r="NJ50" s="92"/>
      <c r="NK50" s="92"/>
      <c r="NL50" s="92"/>
      <c r="NM50" s="92"/>
      <c r="NN50" s="92"/>
      <c r="NO50" s="92"/>
      <c r="NP50" s="92"/>
      <c r="NQ50" s="92"/>
      <c r="NR50" s="9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>
        <f>データ!$B$11</f>
        <v>41275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>
        <f>データ!$C$11</f>
        <v>41640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>
        <f>データ!$D$11</f>
        <v>42005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>
        <f>データ!$E$11</f>
        <v>42370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>
        <f>データ!$F$11</f>
        <v>42736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>
        <f>データ!$B$11</f>
        <v>41275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>
        <f>データ!$C$11</f>
        <v>41640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>
        <f>データ!$D$11</f>
        <v>42005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>
        <f>データ!$E$11</f>
        <v>42370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>
        <f>データ!$F$11</f>
        <v>42736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>
        <f>データ!$B$11</f>
        <v>41275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>
        <f>データ!$C$11</f>
        <v>41640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>
        <f>データ!$D$11</f>
        <v>42005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>
        <f>データ!$E$11</f>
        <v>42370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>
        <f>データ!$F$11</f>
        <v>42736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91"/>
      <c r="NE51" s="92"/>
      <c r="NF51" s="92"/>
      <c r="NG51" s="92"/>
      <c r="NH51" s="92"/>
      <c r="NI51" s="92"/>
      <c r="NJ51" s="92"/>
      <c r="NK51" s="92"/>
      <c r="NL51" s="92"/>
      <c r="NM51" s="92"/>
      <c r="NN51" s="92"/>
      <c r="NO51" s="92"/>
      <c r="NP51" s="92"/>
      <c r="NQ51" s="92"/>
      <c r="NR51" s="9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1" t="s">
        <v>27</v>
      </c>
      <c r="K52" s="112"/>
      <c r="L52" s="112"/>
      <c r="M52" s="112"/>
      <c r="N52" s="112"/>
      <c r="O52" s="112"/>
      <c r="P52" s="112"/>
      <c r="Q52" s="112"/>
      <c r="R52" s="112"/>
      <c r="S52" s="112"/>
      <c r="T52" s="113"/>
      <c r="U52" s="109">
        <f>データ!AU7</f>
        <v>257</v>
      </c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>
        <f>データ!AV7</f>
        <v>150</v>
      </c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>
        <f>データ!AW7</f>
        <v>102</v>
      </c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>
        <f>データ!AX7</f>
        <v>66</v>
      </c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>
        <f>データ!AY7</f>
        <v>48</v>
      </c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1" t="s">
        <v>27</v>
      </c>
      <c r="EB52" s="112"/>
      <c r="EC52" s="112"/>
      <c r="ED52" s="112"/>
      <c r="EE52" s="112"/>
      <c r="EF52" s="112"/>
      <c r="EG52" s="112"/>
      <c r="EH52" s="112"/>
      <c r="EI52" s="112"/>
      <c r="EJ52" s="112"/>
      <c r="EK52" s="113"/>
      <c r="EL52" s="110">
        <f>データ!BF7</f>
        <v>-4.9000000000000004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データ!BG7</f>
        <v>10.5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データ!BH7</f>
        <v>16.2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データ!BI7</f>
        <v>9.6999999999999993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データ!BJ7</f>
        <v>36.200000000000003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1" t="s">
        <v>27</v>
      </c>
      <c r="IS52" s="112"/>
      <c r="IT52" s="112"/>
      <c r="IU52" s="112"/>
      <c r="IV52" s="112"/>
      <c r="IW52" s="112"/>
      <c r="IX52" s="112"/>
      <c r="IY52" s="112"/>
      <c r="IZ52" s="112"/>
      <c r="JA52" s="112"/>
      <c r="JB52" s="113"/>
      <c r="JC52" s="109">
        <f>データ!BQ7</f>
        <v>-3323</v>
      </c>
      <c r="JD52" s="109"/>
      <c r="JE52" s="109"/>
      <c r="JF52" s="109"/>
      <c r="JG52" s="109"/>
      <c r="JH52" s="109"/>
      <c r="JI52" s="109"/>
      <c r="JJ52" s="109"/>
      <c r="JK52" s="109"/>
      <c r="JL52" s="109"/>
      <c r="JM52" s="109"/>
      <c r="JN52" s="109"/>
      <c r="JO52" s="109"/>
      <c r="JP52" s="109"/>
      <c r="JQ52" s="109"/>
      <c r="JR52" s="109"/>
      <c r="JS52" s="109"/>
      <c r="JT52" s="109"/>
      <c r="JU52" s="109"/>
      <c r="JV52" s="109">
        <f>データ!BR7</f>
        <v>7820</v>
      </c>
      <c r="JW52" s="109"/>
      <c r="JX52" s="109"/>
      <c r="JY52" s="109"/>
      <c r="JZ52" s="109"/>
      <c r="KA52" s="109"/>
      <c r="KB52" s="109"/>
      <c r="KC52" s="109"/>
      <c r="KD52" s="109"/>
      <c r="KE52" s="109"/>
      <c r="KF52" s="109"/>
      <c r="KG52" s="109"/>
      <c r="KH52" s="109"/>
      <c r="KI52" s="109"/>
      <c r="KJ52" s="109"/>
      <c r="KK52" s="109"/>
      <c r="KL52" s="109"/>
      <c r="KM52" s="109"/>
      <c r="KN52" s="109"/>
      <c r="KO52" s="109">
        <f>データ!BS7</f>
        <v>11234</v>
      </c>
      <c r="KP52" s="109"/>
      <c r="KQ52" s="109"/>
      <c r="KR52" s="109"/>
      <c r="KS52" s="109"/>
      <c r="KT52" s="109"/>
      <c r="KU52" s="109"/>
      <c r="KV52" s="109"/>
      <c r="KW52" s="109"/>
      <c r="KX52" s="109"/>
      <c r="KY52" s="109"/>
      <c r="KZ52" s="109"/>
      <c r="LA52" s="109"/>
      <c r="LB52" s="109"/>
      <c r="LC52" s="109"/>
      <c r="LD52" s="109"/>
      <c r="LE52" s="109"/>
      <c r="LF52" s="109"/>
      <c r="LG52" s="109"/>
      <c r="LH52" s="109">
        <f>データ!BT7</f>
        <v>14556</v>
      </c>
      <c r="LI52" s="109"/>
      <c r="LJ52" s="109"/>
      <c r="LK52" s="109"/>
      <c r="LL52" s="109"/>
      <c r="LM52" s="109"/>
      <c r="LN52" s="109"/>
      <c r="LO52" s="109"/>
      <c r="LP52" s="109"/>
      <c r="LQ52" s="109"/>
      <c r="LR52" s="109"/>
      <c r="LS52" s="109"/>
      <c r="LT52" s="109"/>
      <c r="LU52" s="109"/>
      <c r="LV52" s="109"/>
      <c r="LW52" s="109"/>
      <c r="LX52" s="109"/>
      <c r="LY52" s="109"/>
      <c r="LZ52" s="109"/>
      <c r="MA52" s="109">
        <f>データ!BU7</f>
        <v>28772</v>
      </c>
      <c r="MB52" s="109"/>
      <c r="MC52" s="109"/>
      <c r="MD52" s="109"/>
      <c r="ME52" s="109"/>
      <c r="MF52" s="109"/>
      <c r="MG52" s="109"/>
      <c r="MH52" s="109"/>
      <c r="MI52" s="109"/>
      <c r="MJ52" s="109"/>
      <c r="MK52" s="109"/>
      <c r="ML52" s="109"/>
      <c r="MM52" s="109"/>
      <c r="MN52" s="109"/>
      <c r="MO52" s="109"/>
      <c r="MP52" s="109"/>
      <c r="MQ52" s="109"/>
      <c r="MR52" s="109"/>
      <c r="MS52" s="109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91"/>
      <c r="NE52" s="92"/>
      <c r="NF52" s="92"/>
      <c r="NG52" s="92"/>
      <c r="NH52" s="92"/>
      <c r="NI52" s="92"/>
      <c r="NJ52" s="92"/>
      <c r="NK52" s="92"/>
      <c r="NL52" s="92"/>
      <c r="NM52" s="92"/>
      <c r="NN52" s="92"/>
      <c r="NO52" s="92"/>
      <c r="NP52" s="92"/>
      <c r="NQ52" s="92"/>
      <c r="NR52" s="9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1" t="s">
        <v>29</v>
      </c>
      <c r="K53" s="112"/>
      <c r="L53" s="112"/>
      <c r="M53" s="112"/>
      <c r="N53" s="112"/>
      <c r="O53" s="112"/>
      <c r="P53" s="112"/>
      <c r="Q53" s="112"/>
      <c r="R53" s="112"/>
      <c r="S53" s="112"/>
      <c r="T53" s="113"/>
      <c r="U53" s="109">
        <f>データ!AZ7</f>
        <v>247</v>
      </c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>
        <f>データ!BA7</f>
        <v>202</v>
      </c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>
        <f>データ!BB7</f>
        <v>177</v>
      </c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>
        <f>データ!BC7</f>
        <v>145</v>
      </c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>
        <f>データ!BD7</f>
        <v>108</v>
      </c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1" t="s">
        <v>29</v>
      </c>
      <c r="EB53" s="112"/>
      <c r="EC53" s="112"/>
      <c r="ED53" s="112"/>
      <c r="EE53" s="112"/>
      <c r="EF53" s="112"/>
      <c r="EG53" s="112"/>
      <c r="EH53" s="112"/>
      <c r="EI53" s="112"/>
      <c r="EJ53" s="112"/>
      <c r="EK53" s="113"/>
      <c r="EL53" s="110">
        <f>データ!BK7</f>
        <v>18.3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データ!BL7</f>
        <v>18.2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データ!BM7</f>
        <v>17.5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データ!BN7</f>
        <v>14.3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データ!BO7</f>
        <v>11.8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1" t="s">
        <v>29</v>
      </c>
      <c r="IS53" s="112"/>
      <c r="IT53" s="112"/>
      <c r="IU53" s="112"/>
      <c r="IV53" s="112"/>
      <c r="IW53" s="112"/>
      <c r="IX53" s="112"/>
      <c r="IY53" s="112"/>
      <c r="IZ53" s="112"/>
      <c r="JA53" s="112"/>
      <c r="JB53" s="113"/>
      <c r="JC53" s="109">
        <f>データ!BV7</f>
        <v>31473</v>
      </c>
      <c r="JD53" s="109"/>
      <c r="JE53" s="109"/>
      <c r="JF53" s="109"/>
      <c r="JG53" s="109"/>
      <c r="JH53" s="109"/>
      <c r="JI53" s="109"/>
      <c r="JJ53" s="109"/>
      <c r="JK53" s="109"/>
      <c r="JL53" s="109"/>
      <c r="JM53" s="109"/>
      <c r="JN53" s="109"/>
      <c r="JO53" s="109"/>
      <c r="JP53" s="109"/>
      <c r="JQ53" s="109"/>
      <c r="JR53" s="109"/>
      <c r="JS53" s="109"/>
      <c r="JT53" s="109"/>
      <c r="JU53" s="109"/>
      <c r="JV53" s="109">
        <f>データ!BW7</f>
        <v>37843</v>
      </c>
      <c r="JW53" s="109"/>
      <c r="JX53" s="109"/>
      <c r="JY53" s="109"/>
      <c r="JZ53" s="109"/>
      <c r="KA53" s="109"/>
      <c r="KB53" s="109"/>
      <c r="KC53" s="109"/>
      <c r="KD53" s="109"/>
      <c r="KE53" s="109"/>
      <c r="KF53" s="109"/>
      <c r="KG53" s="109"/>
      <c r="KH53" s="109"/>
      <c r="KI53" s="109"/>
      <c r="KJ53" s="109"/>
      <c r="KK53" s="109"/>
      <c r="KL53" s="109"/>
      <c r="KM53" s="109"/>
      <c r="KN53" s="109"/>
      <c r="KO53" s="109">
        <f>データ!BX7</f>
        <v>36318</v>
      </c>
      <c r="KP53" s="109"/>
      <c r="KQ53" s="109"/>
      <c r="KR53" s="109"/>
      <c r="KS53" s="109"/>
      <c r="KT53" s="109"/>
      <c r="KU53" s="109"/>
      <c r="KV53" s="109"/>
      <c r="KW53" s="109"/>
      <c r="KX53" s="109"/>
      <c r="KY53" s="109"/>
      <c r="KZ53" s="109"/>
      <c r="LA53" s="109"/>
      <c r="LB53" s="109"/>
      <c r="LC53" s="109"/>
      <c r="LD53" s="109"/>
      <c r="LE53" s="109"/>
      <c r="LF53" s="109"/>
      <c r="LG53" s="109"/>
      <c r="LH53" s="109">
        <f>データ!BY7</f>
        <v>37745</v>
      </c>
      <c r="LI53" s="109"/>
      <c r="LJ53" s="109"/>
      <c r="LK53" s="109"/>
      <c r="LL53" s="109"/>
      <c r="LM53" s="109"/>
      <c r="LN53" s="109"/>
      <c r="LO53" s="109"/>
      <c r="LP53" s="109"/>
      <c r="LQ53" s="109"/>
      <c r="LR53" s="109"/>
      <c r="LS53" s="109"/>
      <c r="LT53" s="109"/>
      <c r="LU53" s="109"/>
      <c r="LV53" s="109"/>
      <c r="LW53" s="109"/>
      <c r="LX53" s="109"/>
      <c r="LY53" s="109"/>
      <c r="LZ53" s="109"/>
      <c r="MA53" s="109">
        <f>データ!BZ7</f>
        <v>35151</v>
      </c>
      <c r="MB53" s="109"/>
      <c r="MC53" s="109"/>
      <c r="MD53" s="109"/>
      <c r="ME53" s="109"/>
      <c r="MF53" s="109"/>
      <c r="MG53" s="109"/>
      <c r="MH53" s="109"/>
      <c r="MI53" s="109"/>
      <c r="MJ53" s="109"/>
      <c r="MK53" s="109"/>
      <c r="ML53" s="109"/>
      <c r="MM53" s="109"/>
      <c r="MN53" s="109"/>
      <c r="MO53" s="109"/>
      <c r="MP53" s="109"/>
      <c r="MQ53" s="109"/>
      <c r="MR53" s="109"/>
      <c r="MS53" s="109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91"/>
      <c r="NE53" s="92"/>
      <c r="NF53" s="92"/>
      <c r="NG53" s="92"/>
      <c r="NH53" s="92"/>
      <c r="NI53" s="92"/>
      <c r="NJ53" s="92"/>
      <c r="NK53" s="92"/>
      <c r="NL53" s="92"/>
      <c r="NM53" s="92"/>
      <c r="NN53" s="92"/>
      <c r="NO53" s="92"/>
      <c r="NP53" s="92"/>
      <c r="NQ53" s="92"/>
      <c r="NR53" s="9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91"/>
      <c r="NE54" s="92"/>
      <c r="NF54" s="92"/>
      <c r="NG54" s="92"/>
      <c r="NH54" s="92"/>
      <c r="NI54" s="92"/>
      <c r="NJ54" s="92"/>
      <c r="NK54" s="92"/>
      <c r="NL54" s="92"/>
      <c r="NM54" s="92"/>
      <c r="NN54" s="92"/>
      <c r="NO54" s="92"/>
      <c r="NP54" s="92"/>
      <c r="NQ54" s="92"/>
      <c r="NR54" s="9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83" t="s">
        <v>34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24"/>
      <c r="DQ55" s="24"/>
      <c r="DR55" s="24"/>
      <c r="DS55" s="24"/>
      <c r="DT55" s="24"/>
      <c r="DU55" s="24"/>
      <c r="DV55" s="24"/>
      <c r="DW55" s="24"/>
      <c r="DX55" s="24"/>
      <c r="DY55" s="83" t="s">
        <v>35</v>
      </c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83"/>
      <c r="GO55" s="83"/>
      <c r="GP55" s="83"/>
      <c r="GQ55" s="83"/>
      <c r="GR55" s="83"/>
      <c r="GS55" s="83"/>
      <c r="GT55" s="83"/>
      <c r="GU55" s="83"/>
      <c r="GV55" s="83"/>
      <c r="GW55" s="83"/>
      <c r="GX55" s="83"/>
      <c r="GY55" s="83"/>
      <c r="GZ55" s="83"/>
      <c r="HA55" s="83"/>
      <c r="HB55" s="83"/>
      <c r="HC55" s="83"/>
      <c r="HD55" s="83"/>
      <c r="HE55" s="83"/>
      <c r="HF55" s="83"/>
      <c r="HG55" s="83"/>
      <c r="HH55" s="83"/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3"/>
      <c r="HX55" s="83"/>
      <c r="HY55" s="83"/>
      <c r="HZ55" s="83"/>
      <c r="IA55" s="83"/>
      <c r="IB55" s="83"/>
      <c r="IC55" s="83"/>
      <c r="ID55" s="83"/>
      <c r="IE55" s="83"/>
      <c r="IF55" s="83"/>
      <c r="IG55" s="24"/>
      <c r="IH55" s="24"/>
      <c r="II55" s="24"/>
      <c r="IJ55" s="24"/>
      <c r="IK55" s="24"/>
      <c r="IL55" s="24"/>
      <c r="IM55" s="24"/>
      <c r="IN55" s="24"/>
      <c r="IO55" s="24"/>
      <c r="IP55" s="83" t="s">
        <v>36</v>
      </c>
      <c r="IQ55" s="83"/>
      <c r="IR55" s="83"/>
      <c r="IS55" s="83"/>
      <c r="IT55" s="83"/>
      <c r="IU55" s="83"/>
      <c r="IV55" s="83"/>
      <c r="IW55" s="83"/>
      <c r="IX55" s="83"/>
      <c r="IY55" s="83"/>
      <c r="IZ55" s="83"/>
      <c r="JA55" s="83"/>
      <c r="JB55" s="83"/>
      <c r="JC55" s="83"/>
      <c r="JD55" s="83"/>
      <c r="JE55" s="83"/>
      <c r="JF55" s="83"/>
      <c r="JG55" s="83"/>
      <c r="JH55" s="83"/>
      <c r="JI55" s="83"/>
      <c r="JJ55" s="83"/>
      <c r="JK55" s="83"/>
      <c r="JL55" s="83"/>
      <c r="JM55" s="83"/>
      <c r="JN55" s="83"/>
      <c r="JO55" s="83"/>
      <c r="JP55" s="83"/>
      <c r="JQ55" s="83"/>
      <c r="JR55" s="83"/>
      <c r="JS55" s="83"/>
      <c r="JT55" s="83"/>
      <c r="JU55" s="83"/>
      <c r="JV55" s="83"/>
      <c r="JW55" s="83"/>
      <c r="JX55" s="83"/>
      <c r="JY55" s="83"/>
      <c r="JZ55" s="83"/>
      <c r="KA55" s="83"/>
      <c r="KB55" s="83"/>
      <c r="KC55" s="83"/>
      <c r="KD55" s="83"/>
      <c r="KE55" s="83"/>
      <c r="KF55" s="83"/>
      <c r="KG55" s="83"/>
      <c r="KH55" s="83"/>
      <c r="KI55" s="83"/>
      <c r="KJ55" s="83"/>
      <c r="KK55" s="83"/>
      <c r="KL55" s="83"/>
      <c r="KM55" s="83"/>
      <c r="KN55" s="83"/>
      <c r="KO55" s="83"/>
      <c r="KP55" s="83"/>
      <c r="KQ55" s="83"/>
      <c r="KR55" s="83"/>
      <c r="KS55" s="83"/>
      <c r="KT55" s="83"/>
      <c r="KU55" s="83"/>
      <c r="KV55" s="83"/>
      <c r="KW55" s="83"/>
      <c r="KX55" s="83"/>
      <c r="KY55" s="83"/>
      <c r="KZ55" s="83"/>
      <c r="LA55" s="83"/>
      <c r="LB55" s="83"/>
      <c r="LC55" s="83"/>
      <c r="LD55" s="83"/>
      <c r="LE55" s="83"/>
      <c r="LF55" s="83"/>
      <c r="LG55" s="83"/>
      <c r="LH55" s="83"/>
      <c r="LI55" s="83"/>
      <c r="LJ55" s="83"/>
      <c r="LK55" s="83"/>
      <c r="LL55" s="83"/>
      <c r="LM55" s="83"/>
      <c r="LN55" s="83"/>
      <c r="LO55" s="83"/>
      <c r="LP55" s="83"/>
      <c r="LQ55" s="83"/>
      <c r="LR55" s="83"/>
      <c r="LS55" s="83"/>
      <c r="LT55" s="83"/>
      <c r="LU55" s="83"/>
      <c r="LV55" s="83"/>
      <c r="LW55" s="83"/>
      <c r="LX55" s="83"/>
      <c r="LY55" s="83"/>
      <c r="LZ55" s="83"/>
      <c r="MA55" s="83"/>
      <c r="MB55" s="83"/>
      <c r="MC55" s="83"/>
      <c r="MD55" s="83"/>
      <c r="ME55" s="83"/>
      <c r="MF55" s="83"/>
      <c r="MG55" s="83"/>
      <c r="MH55" s="83"/>
      <c r="MI55" s="83"/>
      <c r="MJ55" s="83"/>
      <c r="MK55" s="83"/>
      <c r="ML55" s="83"/>
      <c r="MM55" s="83"/>
      <c r="MN55" s="83"/>
      <c r="MO55" s="83"/>
      <c r="MP55" s="83"/>
      <c r="MQ55" s="83"/>
      <c r="MR55" s="83"/>
      <c r="MS55" s="83"/>
      <c r="MT55" s="83"/>
      <c r="MU55" s="83"/>
      <c r="MV55" s="83"/>
      <c r="MW55" s="4"/>
      <c r="MX55" s="4"/>
      <c r="MY55" s="4"/>
      <c r="MZ55" s="24"/>
      <c r="NA55" s="24"/>
      <c r="NB55" s="23"/>
      <c r="NC55" s="2"/>
      <c r="ND55" s="91"/>
      <c r="NE55" s="92"/>
      <c r="NF55" s="92"/>
      <c r="NG55" s="92"/>
      <c r="NH55" s="92"/>
      <c r="NI55" s="92"/>
      <c r="NJ55" s="92"/>
      <c r="NK55" s="92"/>
      <c r="NL55" s="92"/>
      <c r="NM55" s="92"/>
      <c r="NN55" s="92"/>
      <c r="NO55" s="92"/>
      <c r="NP55" s="92"/>
      <c r="NQ55" s="92"/>
      <c r="NR55" s="9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24"/>
      <c r="DQ56" s="24"/>
      <c r="DR56" s="24"/>
      <c r="DS56" s="24"/>
      <c r="DT56" s="24"/>
      <c r="DU56" s="24"/>
      <c r="DV56" s="24"/>
      <c r="DW56" s="24"/>
      <c r="DX56" s="24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  <c r="ES56" s="83"/>
      <c r="ET56" s="83"/>
      <c r="EU56" s="83"/>
      <c r="EV56" s="83"/>
      <c r="EW56" s="83"/>
      <c r="EX56" s="83"/>
      <c r="EY56" s="83"/>
      <c r="EZ56" s="83"/>
      <c r="FA56" s="83"/>
      <c r="FB56" s="83"/>
      <c r="FC56" s="83"/>
      <c r="FD56" s="83"/>
      <c r="FE56" s="83"/>
      <c r="FF56" s="83"/>
      <c r="FG56" s="83"/>
      <c r="FH56" s="83"/>
      <c r="FI56" s="83"/>
      <c r="FJ56" s="83"/>
      <c r="FK56" s="83"/>
      <c r="FL56" s="83"/>
      <c r="FM56" s="83"/>
      <c r="FN56" s="83"/>
      <c r="FO56" s="83"/>
      <c r="FP56" s="83"/>
      <c r="FQ56" s="83"/>
      <c r="FR56" s="83"/>
      <c r="FS56" s="83"/>
      <c r="FT56" s="83"/>
      <c r="FU56" s="83"/>
      <c r="FV56" s="8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83"/>
      <c r="GH56" s="83"/>
      <c r="GI56" s="83"/>
      <c r="GJ56" s="83"/>
      <c r="GK56" s="83"/>
      <c r="GL56" s="83"/>
      <c r="GM56" s="83"/>
      <c r="GN56" s="83"/>
      <c r="GO56" s="83"/>
      <c r="GP56" s="83"/>
      <c r="GQ56" s="83"/>
      <c r="GR56" s="83"/>
      <c r="GS56" s="83"/>
      <c r="GT56" s="83"/>
      <c r="GU56" s="83"/>
      <c r="GV56" s="83"/>
      <c r="GW56" s="83"/>
      <c r="GX56" s="83"/>
      <c r="GY56" s="83"/>
      <c r="GZ56" s="83"/>
      <c r="HA56" s="83"/>
      <c r="HB56" s="83"/>
      <c r="HC56" s="83"/>
      <c r="HD56" s="83"/>
      <c r="HE56" s="83"/>
      <c r="HF56" s="83"/>
      <c r="HG56" s="83"/>
      <c r="HH56" s="83"/>
      <c r="HI56" s="83"/>
      <c r="HJ56" s="83"/>
      <c r="HK56" s="83"/>
      <c r="HL56" s="83"/>
      <c r="HM56" s="83"/>
      <c r="HN56" s="83"/>
      <c r="HO56" s="83"/>
      <c r="HP56" s="83"/>
      <c r="HQ56" s="83"/>
      <c r="HR56" s="83"/>
      <c r="HS56" s="83"/>
      <c r="HT56" s="83"/>
      <c r="HU56" s="83"/>
      <c r="HV56" s="83"/>
      <c r="HW56" s="83"/>
      <c r="HX56" s="83"/>
      <c r="HY56" s="83"/>
      <c r="HZ56" s="83"/>
      <c r="IA56" s="83"/>
      <c r="IB56" s="83"/>
      <c r="IC56" s="83"/>
      <c r="ID56" s="83"/>
      <c r="IE56" s="83"/>
      <c r="IF56" s="83"/>
      <c r="IG56" s="24"/>
      <c r="IH56" s="24"/>
      <c r="II56" s="24"/>
      <c r="IJ56" s="24"/>
      <c r="IK56" s="24"/>
      <c r="IL56" s="24"/>
      <c r="IM56" s="24"/>
      <c r="IN56" s="24"/>
      <c r="IO56" s="24"/>
      <c r="IP56" s="83"/>
      <c r="IQ56" s="83"/>
      <c r="IR56" s="83"/>
      <c r="IS56" s="83"/>
      <c r="IT56" s="83"/>
      <c r="IU56" s="83"/>
      <c r="IV56" s="83"/>
      <c r="IW56" s="83"/>
      <c r="IX56" s="83"/>
      <c r="IY56" s="83"/>
      <c r="IZ56" s="8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83"/>
      <c r="JL56" s="83"/>
      <c r="JM56" s="83"/>
      <c r="JN56" s="83"/>
      <c r="JO56" s="83"/>
      <c r="JP56" s="83"/>
      <c r="JQ56" s="83"/>
      <c r="JR56" s="83"/>
      <c r="JS56" s="83"/>
      <c r="JT56" s="83"/>
      <c r="JU56" s="83"/>
      <c r="JV56" s="83"/>
      <c r="JW56" s="83"/>
      <c r="JX56" s="83"/>
      <c r="JY56" s="83"/>
      <c r="JZ56" s="83"/>
      <c r="KA56" s="83"/>
      <c r="KB56" s="83"/>
      <c r="KC56" s="83"/>
      <c r="KD56" s="83"/>
      <c r="KE56" s="83"/>
      <c r="KF56" s="83"/>
      <c r="KG56" s="83"/>
      <c r="KH56" s="83"/>
      <c r="KI56" s="83"/>
      <c r="KJ56" s="83"/>
      <c r="KK56" s="83"/>
      <c r="KL56" s="83"/>
      <c r="KM56" s="83"/>
      <c r="KN56" s="83"/>
      <c r="KO56" s="83"/>
      <c r="KP56" s="83"/>
      <c r="KQ56" s="83"/>
      <c r="KR56" s="83"/>
      <c r="KS56" s="83"/>
      <c r="KT56" s="83"/>
      <c r="KU56" s="83"/>
      <c r="KV56" s="83"/>
      <c r="KW56" s="83"/>
      <c r="KX56" s="83"/>
      <c r="KY56" s="83"/>
      <c r="KZ56" s="83"/>
      <c r="LA56" s="83"/>
      <c r="LB56" s="83"/>
      <c r="LC56" s="83"/>
      <c r="LD56" s="83"/>
      <c r="LE56" s="83"/>
      <c r="LF56" s="83"/>
      <c r="LG56" s="83"/>
      <c r="LH56" s="83"/>
      <c r="LI56" s="83"/>
      <c r="LJ56" s="83"/>
      <c r="LK56" s="83"/>
      <c r="LL56" s="83"/>
      <c r="LM56" s="83"/>
      <c r="LN56" s="83"/>
      <c r="LO56" s="83"/>
      <c r="LP56" s="83"/>
      <c r="LQ56" s="83"/>
      <c r="LR56" s="83"/>
      <c r="LS56" s="83"/>
      <c r="LT56" s="83"/>
      <c r="LU56" s="83"/>
      <c r="LV56" s="83"/>
      <c r="LW56" s="83"/>
      <c r="LX56" s="83"/>
      <c r="LY56" s="83"/>
      <c r="LZ56" s="83"/>
      <c r="MA56" s="83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3"/>
      <c r="MM56" s="83"/>
      <c r="MN56" s="83"/>
      <c r="MO56" s="83"/>
      <c r="MP56" s="83"/>
      <c r="MQ56" s="83"/>
      <c r="MR56" s="83"/>
      <c r="MS56" s="83"/>
      <c r="MT56" s="83"/>
      <c r="MU56" s="83"/>
      <c r="MV56" s="83"/>
      <c r="MW56" s="4"/>
      <c r="MX56" s="4"/>
      <c r="MY56" s="4"/>
      <c r="MZ56" s="24"/>
      <c r="NA56" s="24"/>
      <c r="NB56" s="23"/>
      <c r="NC56" s="2"/>
      <c r="ND56" s="91"/>
      <c r="NE56" s="92"/>
      <c r="NF56" s="92"/>
      <c r="NG56" s="92"/>
      <c r="NH56" s="92"/>
      <c r="NI56" s="92"/>
      <c r="NJ56" s="92"/>
      <c r="NK56" s="92"/>
      <c r="NL56" s="92"/>
      <c r="NM56" s="92"/>
      <c r="NN56" s="92"/>
      <c r="NO56" s="92"/>
      <c r="NP56" s="92"/>
      <c r="NQ56" s="92"/>
      <c r="NR56" s="9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91"/>
      <c r="NE57" s="92"/>
      <c r="NF57" s="92"/>
      <c r="NG57" s="92"/>
      <c r="NH57" s="92"/>
      <c r="NI57" s="92"/>
      <c r="NJ57" s="92"/>
      <c r="NK57" s="92"/>
      <c r="NL57" s="92"/>
      <c r="NM57" s="92"/>
      <c r="NN57" s="92"/>
      <c r="NO57" s="92"/>
      <c r="NP57" s="92"/>
      <c r="NQ57" s="92"/>
      <c r="NR57" s="9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91"/>
      <c r="NE58" s="92"/>
      <c r="NF58" s="92"/>
      <c r="NG58" s="92"/>
      <c r="NH58" s="92"/>
      <c r="NI58" s="92"/>
      <c r="NJ58" s="92"/>
      <c r="NK58" s="92"/>
      <c r="NL58" s="92"/>
      <c r="NM58" s="92"/>
      <c r="NN58" s="92"/>
      <c r="NO58" s="92"/>
      <c r="NP58" s="92"/>
      <c r="NQ58" s="92"/>
      <c r="NR58" s="9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91"/>
      <c r="NE59" s="92"/>
      <c r="NF59" s="92"/>
      <c r="NG59" s="92"/>
      <c r="NH59" s="92"/>
      <c r="NI59" s="92"/>
      <c r="NJ59" s="92"/>
      <c r="NK59" s="92"/>
      <c r="NL59" s="92"/>
      <c r="NM59" s="92"/>
      <c r="NN59" s="92"/>
      <c r="NO59" s="92"/>
      <c r="NP59" s="92"/>
      <c r="NQ59" s="92"/>
      <c r="NR59" s="9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85" t="s">
        <v>37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GH60" s="85"/>
      <c r="GI60" s="85"/>
      <c r="GJ60" s="85"/>
      <c r="GK60" s="85"/>
      <c r="GL60" s="85"/>
      <c r="GM60" s="85"/>
      <c r="GN60" s="85"/>
      <c r="GO60" s="85"/>
      <c r="GP60" s="85"/>
      <c r="GQ60" s="85"/>
      <c r="GR60" s="85"/>
      <c r="GS60" s="85"/>
      <c r="GT60" s="85"/>
      <c r="GU60" s="85"/>
      <c r="GV60" s="85"/>
      <c r="GW60" s="85"/>
      <c r="GX60" s="85"/>
      <c r="GY60" s="85"/>
      <c r="GZ60" s="85"/>
      <c r="HA60" s="85"/>
      <c r="HB60" s="85"/>
      <c r="HC60" s="85"/>
      <c r="HD60" s="85"/>
      <c r="HE60" s="85"/>
      <c r="HF60" s="85"/>
      <c r="HG60" s="85"/>
      <c r="HH60" s="85"/>
      <c r="HI60" s="85"/>
      <c r="HJ60" s="85"/>
      <c r="HK60" s="85"/>
      <c r="HL60" s="85"/>
      <c r="HM60" s="85"/>
      <c r="HN60" s="85"/>
      <c r="HO60" s="85"/>
      <c r="HP60" s="85"/>
      <c r="HQ60" s="85"/>
      <c r="HR60" s="85"/>
      <c r="HS60" s="85"/>
      <c r="HT60" s="85"/>
      <c r="HU60" s="85"/>
      <c r="HV60" s="85"/>
      <c r="HW60" s="85"/>
      <c r="HX60" s="85"/>
      <c r="HY60" s="85"/>
      <c r="HZ60" s="85"/>
      <c r="IA60" s="85"/>
      <c r="IB60" s="85"/>
      <c r="IC60" s="85"/>
      <c r="ID60" s="85"/>
      <c r="IE60" s="85"/>
      <c r="IF60" s="85"/>
      <c r="IG60" s="85"/>
      <c r="IH60" s="85"/>
      <c r="II60" s="85"/>
      <c r="IJ60" s="85"/>
      <c r="IK60" s="85"/>
      <c r="IL60" s="85"/>
      <c r="IM60" s="85"/>
      <c r="IN60" s="85"/>
      <c r="IO60" s="85"/>
      <c r="IP60" s="85"/>
      <c r="IQ60" s="85"/>
      <c r="IR60" s="85"/>
      <c r="IS60" s="85"/>
      <c r="IT60" s="85"/>
      <c r="IU60" s="85"/>
      <c r="IV60" s="85"/>
      <c r="IW60" s="85"/>
      <c r="IX60" s="85"/>
      <c r="IY60" s="85"/>
      <c r="IZ60" s="85"/>
      <c r="JA60" s="85"/>
      <c r="JB60" s="85"/>
      <c r="JC60" s="85"/>
      <c r="JD60" s="85"/>
      <c r="JE60" s="85"/>
      <c r="JF60" s="85"/>
      <c r="JG60" s="85"/>
      <c r="JH60" s="85"/>
      <c r="JI60" s="85"/>
      <c r="JJ60" s="85"/>
      <c r="JK60" s="85"/>
      <c r="JL60" s="85"/>
      <c r="JM60" s="85"/>
      <c r="JN60" s="85"/>
      <c r="JO60" s="85"/>
      <c r="JP60" s="85"/>
      <c r="JQ60" s="85"/>
      <c r="JR60" s="85"/>
      <c r="JS60" s="85"/>
      <c r="JT60" s="85"/>
      <c r="JU60" s="85"/>
      <c r="JV60" s="85"/>
      <c r="JW60" s="85"/>
      <c r="JX60" s="85"/>
      <c r="JY60" s="85"/>
      <c r="JZ60" s="85"/>
      <c r="KA60" s="85"/>
      <c r="KB60" s="85"/>
      <c r="KC60" s="85"/>
      <c r="KD60" s="85"/>
      <c r="KE60" s="85"/>
      <c r="KF60" s="85"/>
      <c r="KG60" s="85"/>
      <c r="KH60" s="85"/>
      <c r="KI60" s="85"/>
      <c r="KJ60" s="85"/>
      <c r="KK60" s="85"/>
      <c r="KL60" s="85"/>
      <c r="KM60" s="85"/>
      <c r="KN60" s="85"/>
      <c r="KO60" s="85"/>
      <c r="KP60" s="85"/>
      <c r="KQ60" s="85"/>
      <c r="KR60" s="85"/>
      <c r="KS60" s="85"/>
      <c r="KT60" s="85"/>
      <c r="KU60" s="85"/>
      <c r="KV60" s="85"/>
      <c r="KW60" s="85"/>
      <c r="KX60" s="85"/>
      <c r="KY60" s="85"/>
      <c r="KZ60" s="85"/>
      <c r="LA60" s="85"/>
      <c r="LB60" s="85"/>
      <c r="LC60" s="85"/>
      <c r="LD60" s="85"/>
      <c r="LE60" s="85"/>
      <c r="LF60" s="85"/>
      <c r="LG60" s="85"/>
      <c r="LH60" s="85"/>
      <c r="LI60" s="85"/>
      <c r="LJ60" s="85"/>
      <c r="LK60" s="85"/>
      <c r="LL60" s="85"/>
      <c r="LM60" s="85"/>
      <c r="LN60" s="85"/>
      <c r="LO60" s="85"/>
      <c r="LP60" s="85"/>
      <c r="LQ60" s="85"/>
      <c r="LR60" s="85"/>
      <c r="LS60" s="85"/>
      <c r="LT60" s="85"/>
      <c r="LU60" s="85"/>
      <c r="LV60" s="85"/>
      <c r="LW60" s="85"/>
      <c r="LX60" s="85"/>
      <c r="LY60" s="85"/>
      <c r="LZ60" s="85"/>
      <c r="MA60" s="85"/>
      <c r="MB60" s="85"/>
      <c r="MC60" s="85"/>
      <c r="MD60" s="85"/>
      <c r="ME60" s="85"/>
      <c r="MF60" s="85"/>
      <c r="MG60" s="85"/>
      <c r="MH60" s="85"/>
      <c r="MI60" s="85"/>
      <c r="MJ60" s="85"/>
      <c r="MK60" s="85"/>
      <c r="ML60" s="85"/>
      <c r="MM60" s="85"/>
      <c r="MN60" s="85"/>
      <c r="MO60" s="85"/>
      <c r="MP60" s="85"/>
      <c r="MQ60" s="85"/>
      <c r="MR60" s="85"/>
      <c r="MS60" s="85"/>
      <c r="MT60" s="85"/>
      <c r="MU60" s="85"/>
      <c r="MV60" s="85"/>
      <c r="MW60" s="20"/>
      <c r="MX60" s="20"/>
      <c r="MY60" s="20"/>
      <c r="MZ60" s="20"/>
      <c r="NA60" s="20"/>
      <c r="NB60" s="21"/>
      <c r="NC60" s="2"/>
      <c r="ND60" s="91"/>
      <c r="NE60" s="92"/>
      <c r="NF60" s="92"/>
      <c r="NG60" s="92"/>
      <c r="NH60" s="92"/>
      <c r="NI60" s="92"/>
      <c r="NJ60" s="92"/>
      <c r="NK60" s="92"/>
      <c r="NL60" s="92"/>
      <c r="NM60" s="92"/>
      <c r="NN60" s="92"/>
      <c r="NO60" s="92"/>
      <c r="NP60" s="92"/>
      <c r="NQ60" s="92"/>
      <c r="NR60" s="9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  <c r="FX61" s="86"/>
      <c r="FY61" s="86"/>
      <c r="FZ61" s="86"/>
      <c r="GA61" s="86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6"/>
      <c r="IJ61" s="86"/>
      <c r="IK61" s="86"/>
      <c r="IL61" s="86"/>
      <c r="IM61" s="86"/>
      <c r="IN61" s="86"/>
      <c r="IO61" s="86"/>
      <c r="IP61" s="86"/>
      <c r="IQ61" s="86"/>
      <c r="IR61" s="86"/>
      <c r="IS61" s="86"/>
      <c r="IT61" s="86"/>
      <c r="IU61" s="86"/>
      <c r="IV61" s="86"/>
      <c r="IW61" s="86"/>
      <c r="IX61" s="86"/>
      <c r="IY61" s="86"/>
      <c r="IZ61" s="86"/>
      <c r="JA61" s="86"/>
      <c r="JB61" s="86"/>
      <c r="JC61" s="86"/>
      <c r="JD61" s="86"/>
      <c r="JE61" s="86"/>
      <c r="JF61" s="86"/>
      <c r="JG61" s="86"/>
      <c r="JH61" s="86"/>
      <c r="JI61" s="86"/>
      <c r="JJ61" s="86"/>
      <c r="JK61" s="86"/>
      <c r="JL61" s="86"/>
      <c r="JM61" s="86"/>
      <c r="JN61" s="86"/>
      <c r="JO61" s="86"/>
      <c r="JP61" s="86"/>
      <c r="JQ61" s="86"/>
      <c r="JR61" s="86"/>
      <c r="JS61" s="86"/>
      <c r="JT61" s="86"/>
      <c r="JU61" s="86"/>
      <c r="JV61" s="86"/>
      <c r="JW61" s="86"/>
      <c r="JX61" s="86"/>
      <c r="JY61" s="86"/>
      <c r="JZ61" s="86"/>
      <c r="KA61" s="86"/>
      <c r="KB61" s="86"/>
      <c r="KC61" s="86"/>
      <c r="KD61" s="86"/>
      <c r="KE61" s="86"/>
      <c r="KF61" s="86"/>
      <c r="KG61" s="86"/>
      <c r="KH61" s="86"/>
      <c r="KI61" s="86"/>
      <c r="KJ61" s="86"/>
      <c r="KK61" s="86"/>
      <c r="KL61" s="86"/>
      <c r="KM61" s="86"/>
      <c r="KN61" s="86"/>
      <c r="KO61" s="86"/>
      <c r="KP61" s="86"/>
      <c r="KQ61" s="86"/>
      <c r="KR61" s="86"/>
      <c r="KS61" s="86"/>
      <c r="KT61" s="86"/>
      <c r="KU61" s="86"/>
      <c r="KV61" s="86"/>
      <c r="KW61" s="86"/>
      <c r="KX61" s="86"/>
      <c r="KY61" s="86"/>
      <c r="KZ61" s="86"/>
      <c r="LA61" s="86"/>
      <c r="LB61" s="86"/>
      <c r="LC61" s="86"/>
      <c r="LD61" s="86"/>
      <c r="LE61" s="86"/>
      <c r="LF61" s="86"/>
      <c r="LG61" s="86"/>
      <c r="LH61" s="86"/>
      <c r="LI61" s="86"/>
      <c r="LJ61" s="86"/>
      <c r="LK61" s="86"/>
      <c r="LL61" s="86"/>
      <c r="LM61" s="86"/>
      <c r="LN61" s="86"/>
      <c r="LO61" s="86"/>
      <c r="LP61" s="86"/>
      <c r="LQ61" s="86"/>
      <c r="LR61" s="86"/>
      <c r="LS61" s="86"/>
      <c r="LT61" s="86"/>
      <c r="LU61" s="86"/>
      <c r="LV61" s="86"/>
      <c r="LW61" s="86"/>
      <c r="LX61" s="86"/>
      <c r="LY61" s="86"/>
      <c r="LZ61" s="86"/>
      <c r="MA61" s="86"/>
      <c r="MB61" s="86"/>
      <c r="MC61" s="86"/>
      <c r="MD61" s="86"/>
      <c r="ME61" s="86"/>
      <c r="MF61" s="86"/>
      <c r="MG61" s="86"/>
      <c r="MH61" s="86"/>
      <c r="MI61" s="86"/>
      <c r="MJ61" s="86"/>
      <c r="MK61" s="86"/>
      <c r="ML61" s="86"/>
      <c r="MM61" s="86"/>
      <c r="MN61" s="86"/>
      <c r="MO61" s="86"/>
      <c r="MP61" s="86"/>
      <c r="MQ61" s="86"/>
      <c r="MR61" s="86"/>
      <c r="MS61" s="86"/>
      <c r="MT61" s="86"/>
      <c r="MU61" s="86"/>
      <c r="MV61" s="86"/>
      <c r="MW61" s="20"/>
      <c r="MX61" s="20"/>
      <c r="MY61" s="20"/>
      <c r="MZ61" s="20"/>
      <c r="NA61" s="20"/>
      <c r="NB61" s="21"/>
      <c r="NC61" s="2"/>
      <c r="ND61" s="91"/>
      <c r="NE61" s="92"/>
      <c r="NF61" s="92"/>
      <c r="NG61" s="92"/>
      <c r="NH61" s="92"/>
      <c r="NI61" s="92"/>
      <c r="NJ61" s="92"/>
      <c r="NK61" s="92"/>
      <c r="NL61" s="92"/>
      <c r="NM61" s="92"/>
      <c r="NN61" s="92"/>
      <c r="NO61" s="92"/>
      <c r="NP61" s="92"/>
      <c r="NQ61" s="92"/>
      <c r="NR61" s="9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91"/>
      <c r="NE62" s="92"/>
      <c r="NF62" s="92"/>
      <c r="NG62" s="92"/>
      <c r="NH62" s="92"/>
      <c r="NI62" s="92"/>
      <c r="NJ62" s="92"/>
      <c r="NK62" s="92"/>
      <c r="NL62" s="92"/>
      <c r="NM62" s="92"/>
      <c r="NN62" s="92"/>
      <c r="NO62" s="92"/>
      <c r="NP62" s="92"/>
      <c r="NQ62" s="92"/>
      <c r="NR62" s="9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87" t="s">
        <v>38</v>
      </c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91"/>
      <c r="NE63" s="92"/>
      <c r="NF63" s="92"/>
      <c r="NG63" s="92"/>
      <c r="NH63" s="92"/>
      <c r="NI63" s="92"/>
      <c r="NJ63" s="92"/>
      <c r="NK63" s="92"/>
      <c r="NL63" s="92"/>
      <c r="NM63" s="92"/>
      <c r="NN63" s="92"/>
      <c r="NO63" s="92"/>
      <c r="NP63" s="92"/>
      <c r="NQ63" s="92"/>
      <c r="NR63" s="9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94"/>
      <c r="NE64" s="95"/>
      <c r="NF64" s="95"/>
      <c r="NG64" s="95"/>
      <c r="NH64" s="95"/>
      <c r="NI64" s="95"/>
      <c r="NJ64" s="95"/>
      <c r="NK64" s="95"/>
      <c r="NL64" s="95"/>
      <c r="NM64" s="95"/>
      <c r="NN64" s="95"/>
      <c r="NO64" s="95"/>
      <c r="NP64" s="95"/>
      <c r="NQ64" s="95"/>
      <c r="NR64" s="96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88" t="s">
        <v>39</v>
      </c>
      <c r="NE65" s="89"/>
      <c r="NF65" s="89"/>
      <c r="NG65" s="89"/>
      <c r="NH65" s="89"/>
      <c r="NI65" s="89"/>
      <c r="NJ65" s="89"/>
      <c r="NK65" s="89"/>
      <c r="NL65" s="89"/>
      <c r="NM65" s="89"/>
      <c r="NN65" s="89"/>
      <c r="NO65" s="89"/>
      <c r="NP65" s="89"/>
      <c r="NQ65" s="89"/>
      <c r="NR65" s="9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91" t="s">
        <v>139</v>
      </c>
      <c r="NE66" s="92"/>
      <c r="NF66" s="92"/>
      <c r="NG66" s="92"/>
      <c r="NH66" s="92"/>
      <c r="NI66" s="92"/>
      <c r="NJ66" s="92"/>
      <c r="NK66" s="92"/>
      <c r="NL66" s="92"/>
      <c r="NM66" s="92"/>
      <c r="NN66" s="92"/>
      <c r="NO66" s="92"/>
      <c r="NP66" s="92"/>
      <c r="NQ66" s="92"/>
      <c r="NR66" s="9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97">
        <f>データ!CM7</f>
        <v>0</v>
      </c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91"/>
      <c r="NE67" s="92"/>
      <c r="NF67" s="92"/>
      <c r="NG67" s="92"/>
      <c r="NH67" s="92"/>
      <c r="NI67" s="92"/>
      <c r="NJ67" s="92"/>
      <c r="NK67" s="92"/>
      <c r="NL67" s="92"/>
      <c r="NM67" s="92"/>
      <c r="NN67" s="92"/>
      <c r="NO67" s="92"/>
      <c r="NP67" s="92"/>
      <c r="NQ67" s="92"/>
      <c r="NR67" s="9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00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1"/>
      <c r="DJ68" s="101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01"/>
      <c r="EZ68" s="101"/>
      <c r="FA68" s="101"/>
      <c r="FB68" s="101"/>
      <c r="FC68" s="101"/>
      <c r="FD68" s="101"/>
      <c r="FE68" s="101"/>
      <c r="FF68" s="101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91"/>
      <c r="NE68" s="92"/>
      <c r="NF68" s="92"/>
      <c r="NG68" s="92"/>
      <c r="NH68" s="92"/>
      <c r="NI68" s="92"/>
      <c r="NJ68" s="92"/>
      <c r="NK68" s="92"/>
      <c r="NL68" s="92"/>
      <c r="NM68" s="92"/>
      <c r="NN68" s="92"/>
      <c r="NO68" s="92"/>
      <c r="NP68" s="92"/>
      <c r="NQ68" s="92"/>
      <c r="NR68" s="9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00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1"/>
      <c r="DJ69" s="101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01"/>
      <c r="EZ69" s="101"/>
      <c r="FA69" s="101"/>
      <c r="FB69" s="101"/>
      <c r="FC69" s="101"/>
      <c r="FD69" s="101"/>
      <c r="FE69" s="101"/>
      <c r="FF69" s="101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91"/>
      <c r="NE69" s="92"/>
      <c r="NF69" s="92"/>
      <c r="NG69" s="92"/>
      <c r="NH69" s="92"/>
      <c r="NI69" s="92"/>
      <c r="NJ69" s="92"/>
      <c r="NK69" s="92"/>
      <c r="NL69" s="92"/>
      <c r="NM69" s="92"/>
      <c r="NN69" s="92"/>
      <c r="NO69" s="92"/>
      <c r="NP69" s="92"/>
      <c r="NQ69" s="92"/>
      <c r="NR69" s="9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03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4"/>
      <c r="EC70" s="104"/>
      <c r="ED70" s="104"/>
      <c r="EE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  <c r="EQ70" s="104"/>
      <c r="ER70" s="104"/>
      <c r="ES70" s="104"/>
      <c r="ET70" s="104"/>
      <c r="EU70" s="104"/>
      <c r="EV70" s="104"/>
      <c r="EW70" s="104"/>
      <c r="EX70" s="104"/>
      <c r="EY70" s="104"/>
      <c r="EZ70" s="104"/>
      <c r="FA70" s="104"/>
      <c r="FB70" s="104"/>
      <c r="FC70" s="104"/>
      <c r="FD70" s="104"/>
      <c r="FE70" s="104"/>
      <c r="FF70" s="104"/>
      <c r="FG70" s="104"/>
      <c r="FH70" s="104"/>
      <c r="FI70" s="104"/>
      <c r="FJ70" s="104"/>
      <c r="FK70" s="104"/>
      <c r="FL70" s="104"/>
      <c r="FM70" s="104"/>
      <c r="FN70" s="104"/>
      <c r="FO70" s="104"/>
      <c r="FP70" s="104"/>
      <c r="FQ70" s="104"/>
      <c r="FR70" s="104"/>
      <c r="FS70" s="104"/>
      <c r="FT70" s="104"/>
      <c r="FU70" s="104"/>
      <c r="FV70" s="104"/>
      <c r="FW70" s="10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91"/>
      <c r="NE70" s="92"/>
      <c r="NF70" s="92"/>
      <c r="NG70" s="92"/>
      <c r="NH70" s="92"/>
      <c r="NI70" s="92"/>
      <c r="NJ70" s="92"/>
      <c r="NK70" s="92"/>
      <c r="NL70" s="92"/>
      <c r="NM70" s="92"/>
      <c r="NN70" s="92"/>
      <c r="NO70" s="92"/>
      <c r="NP70" s="92"/>
      <c r="NQ70" s="92"/>
      <c r="NR70" s="9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91"/>
      <c r="NE71" s="92"/>
      <c r="NF71" s="92"/>
      <c r="NG71" s="92"/>
      <c r="NH71" s="92"/>
      <c r="NI71" s="92"/>
      <c r="NJ71" s="92"/>
      <c r="NK71" s="92"/>
      <c r="NL71" s="92"/>
      <c r="NM71" s="92"/>
      <c r="NN71" s="92"/>
      <c r="NO71" s="92"/>
      <c r="NP71" s="92"/>
      <c r="NQ71" s="92"/>
      <c r="NR71" s="9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87" t="s">
        <v>40</v>
      </c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91"/>
      <c r="NE72" s="92"/>
      <c r="NF72" s="92"/>
      <c r="NG72" s="92"/>
      <c r="NH72" s="92"/>
      <c r="NI72" s="92"/>
      <c r="NJ72" s="92"/>
      <c r="NK72" s="92"/>
      <c r="NL72" s="92"/>
      <c r="NM72" s="92"/>
      <c r="NN72" s="92"/>
      <c r="NO72" s="92"/>
      <c r="NP72" s="92"/>
      <c r="NQ72" s="92"/>
      <c r="NR72" s="9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91"/>
      <c r="NE73" s="92"/>
      <c r="NF73" s="92"/>
      <c r="NG73" s="92"/>
      <c r="NH73" s="92"/>
      <c r="NI73" s="92"/>
      <c r="NJ73" s="92"/>
      <c r="NK73" s="92"/>
      <c r="NL73" s="92"/>
      <c r="NM73" s="92"/>
      <c r="NN73" s="92"/>
      <c r="NO73" s="92"/>
      <c r="NP73" s="92"/>
      <c r="NQ73" s="92"/>
      <c r="NR73" s="9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91"/>
      <c r="NE74" s="92"/>
      <c r="NF74" s="92"/>
      <c r="NG74" s="92"/>
      <c r="NH74" s="92"/>
      <c r="NI74" s="92"/>
      <c r="NJ74" s="92"/>
      <c r="NK74" s="92"/>
      <c r="NL74" s="92"/>
      <c r="NM74" s="92"/>
      <c r="NN74" s="92"/>
      <c r="NO74" s="92"/>
      <c r="NP74" s="92"/>
      <c r="NQ74" s="92"/>
      <c r="NR74" s="9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91"/>
      <c r="NE75" s="92"/>
      <c r="NF75" s="92"/>
      <c r="NG75" s="92"/>
      <c r="NH75" s="92"/>
      <c r="NI75" s="92"/>
      <c r="NJ75" s="92"/>
      <c r="NK75" s="92"/>
      <c r="NL75" s="92"/>
      <c r="NM75" s="92"/>
      <c r="NN75" s="92"/>
      <c r="NO75" s="92"/>
      <c r="NP75" s="92"/>
      <c r="NQ75" s="92"/>
      <c r="NR75" s="9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06">
        <f>データ!$B$11</f>
        <v>41275</v>
      </c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8"/>
      <c r="AG76" s="106">
        <f>データ!$C$11</f>
        <v>41640</v>
      </c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8"/>
      <c r="AV76" s="106">
        <f>データ!$D$11</f>
        <v>42005</v>
      </c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8"/>
      <c r="BK76" s="106">
        <f>データ!$E$11</f>
        <v>42370</v>
      </c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8"/>
      <c r="BZ76" s="106">
        <f>データ!$F$11</f>
        <v>42736</v>
      </c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8"/>
      <c r="CO76" s="4"/>
      <c r="CP76" s="4"/>
      <c r="CQ76" s="4"/>
      <c r="CR76" s="4"/>
      <c r="CS76" s="4"/>
      <c r="CT76" s="4"/>
      <c r="CU76" s="4"/>
      <c r="CV76" s="97">
        <f>データ!CN7</f>
        <v>233216</v>
      </c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98"/>
      <c r="EZ76" s="98"/>
      <c r="FA76" s="98"/>
      <c r="FB76" s="98"/>
      <c r="FC76" s="98"/>
      <c r="FD76" s="98"/>
      <c r="FE76" s="98"/>
      <c r="FF76" s="98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06">
        <f>データ!$B$11</f>
        <v>41275</v>
      </c>
      <c r="GM76" s="107"/>
      <c r="GN76" s="107"/>
      <c r="GO76" s="107"/>
      <c r="GP76" s="107"/>
      <c r="GQ76" s="107"/>
      <c r="GR76" s="107"/>
      <c r="GS76" s="107"/>
      <c r="GT76" s="107"/>
      <c r="GU76" s="107"/>
      <c r="GV76" s="107"/>
      <c r="GW76" s="107"/>
      <c r="GX76" s="107"/>
      <c r="GY76" s="107"/>
      <c r="GZ76" s="108"/>
      <c r="HA76" s="106">
        <f>データ!$C$11</f>
        <v>41640</v>
      </c>
      <c r="HB76" s="107"/>
      <c r="HC76" s="107"/>
      <c r="HD76" s="107"/>
      <c r="HE76" s="107"/>
      <c r="HF76" s="107"/>
      <c r="HG76" s="107"/>
      <c r="HH76" s="107"/>
      <c r="HI76" s="107"/>
      <c r="HJ76" s="107"/>
      <c r="HK76" s="107"/>
      <c r="HL76" s="107"/>
      <c r="HM76" s="107"/>
      <c r="HN76" s="107"/>
      <c r="HO76" s="108"/>
      <c r="HP76" s="106">
        <f>データ!$D$11</f>
        <v>42005</v>
      </c>
      <c r="HQ76" s="107"/>
      <c r="HR76" s="107"/>
      <c r="HS76" s="107"/>
      <c r="HT76" s="107"/>
      <c r="HU76" s="107"/>
      <c r="HV76" s="107"/>
      <c r="HW76" s="107"/>
      <c r="HX76" s="107"/>
      <c r="HY76" s="107"/>
      <c r="HZ76" s="107"/>
      <c r="IA76" s="107"/>
      <c r="IB76" s="107"/>
      <c r="IC76" s="107"/>
      <c r="ID76" s="108"/>
      <c r="IE76" s="106">
        <f>データ!$E$11</f>
        <v>42370</v>
      </c>
      <c r="IF76" s="107"/>
      <c r="IG76" s="107"/>
      <c r="IH76" s="107"/>
      <c r="II76" s="107"/>
      <c r="IJ76" s="107"/>
      <c r="IK76" s="107"/>
      <c r="IL76" s="107"/>
      <c r="IM76" s="107"/>
      <c r="IN76" s="107"/>
      <c r="IO76" s="107"/>
      <c r="IP76" s="107"/>
      <c r="IQ76" s="107"/>
      <c r="IR76" s="107"/>
      <c r="IS76" s="108"/>
      <c r="IT76" s="106">
        <f>データ!$F$11</f>
        <v>42736</v>
      </c>
      <c r="IU76" s="107"/>
      <c r="IV76" s="107"/>
      <c r="IW76" s="107"/>
      <c r="IX76" s="107"/>
      <c r="IY76" s="107"/>
      <c r="IZ76" s="107"/>
      <c r="JA76" s="107"/>
      <c r="JB76" s="107"/>
      <c r="JC76" s="107"/>
      <c r="JD76" s="107"/>
      <c r="JE76" s="107"/>
      <c r="JF76" s="107"/>
      <c r="JG76" s="107"/>
      <c r="JH76" s="10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06">
        <f>データ!$B$11</f>
        <v>41275</v>
      </c>
      <c r="KB76" s="107"/>
      <c r="KC76" s="107"/>
      <c r="KD76" s="107"/>
      <c r="KE76" s="107"/>
      <c r="KF76" s="107"/>
      <c r="KG76" s="107"/>
      <c r="KH76" s="107"/>
      <c r="KI76" s="107"/>
      <c r="KJ76" s="107"/>
      <c r="KK76" s="107"/>
      <c r="KL76" s="107"/>
      <c r="KM76" s="107"/>
      <c r="KN76" s="107"/>
      <c r="KO76" s="108"/>
      <c r="KP76" s="106">
        <f>データ!$C$11</f>
        <v>41640</v>
      </c>
      <c r="KQ76" s="107"/>
      <c r="KR76" s="107"/>
      <c r="KS76" s="107"/>
      <c r="KT76" s="107"/>
      <c r="KU76" s="107"/>
      <c r="KV76" s="107"/>
      <c r="KW76" s="107"/>
      <c r="KX76" s="107"/>
      <c r="KY76" s="107"/>
      <c r="KZ76" s="107"/>
      <c r="LA76" s="107"/>
      <c r="LB76" s="107"/>
      <c r="LC76" s="107"/>
      <c r="LD76" s="108"/>
      <c r="LE76" s="106">
        <f>データ!$D$11</f>
        <v>42005</v>
      </c>
      <c r="LF76" s="107"/>
      <c r="LG76" s="107"/>
      <c r="LH76" s="107"/>
      <c r="LI76" s="107"/>
      <c r="LJ76" s="107"/>
      <c r="LK76" s="107"/>
      <c r="LL76" s="107"/>
      <c r="LM76" s="107"/>
      <c r="LN76" s="107"/>
      <c r="LO76" s="107"/>
      <c r="LP76" s="107"/>
      <c r="LQ76" s="107"/>
      <c r="LR76" s="107"/>
      <c r="LS76" s="108"/>
      <c r="LT76" s="106">
        <f>データ!$E$11</f>
        <v>42370</v>
      </c>
      <c r="LU76" s="107"/>
      <c r="LV76" s="107"/>
      <c r="LW76" s="107"/>
      <c r="LX76" s="107"/>
      <c r="LY76" s="107"/>
      <c r="LZ76" s="107"/>
      <c r="MA76" s="107"/>
      <c r="MB76" s="107"/>
      <c r="MC76" s="107"/>
      <c r="MD76" s="107"/>
      <c r="ME76" s="107"/>
      <c r="MF76" s="107"/>
      <c r="MG76" s="107"/>
      <c r="MH76" s="108"/>
      <c r="MI76" s="106">
        <f>データ!$F$11</f>
        <v>42736</v>
      </c>
      <c r="MJ76" s="107"/>
      <c r="MK76" s="107"/>
      <c r="ML76" s="107"/>
      <c r="MM76" s="107"/>
      <c r="MN76" s="107"/>
      <c r="MO76" s="107"/>
      <c r="MP76" s="107"/>
      <c r="MQ76" s="107"/>
      <c r="MR76" s="107"/>
      <c r="MS76" s="107"/>
      <c r="MT76" s="107"/>
      <c r="MU76" s="107"/>
      <c r="MV76" s="107"/>
      <c r="MW76" s="108"/>
      <c r="MX76" s="4"/>
      <c r="MY76" s="4"/>
      <c r="MZ76" s="4"/>
      <c r="NA76" s="4"/>
      <c r="NB76" s="4"/>
      <c r="NC76" s="44"/>
      <c r="ND76" s="91"/>
      <c r="NE76" s="92"/>
      <c r="NF76" s="92"/>
      <c r="NG76" s="92"/>
      <c r="NH76" s="92"/>
      <c r="NI76" s="92"/>
      <c r="NJ76" s="92"/>
      <c r="NK76" s="92"/>
      <c r="NL76" s="92"/>
      <c r="NM76" s="92"/>
      <c r="NN76" s="92"/>
      <c r="NO76" s="92"/>
      <c r="NP76" s="92"/>
      <c r="NQ76" s="92"/>
      <c r="NR76" s="93"/>
    </row>
    <row r="77" spans="1:382" ht="13.5" customHeight="1" x14ac:dyDescent="0.2">
      <c r="A77" s="2"/>
      <c r="B77" s="22"/>
      <c r="C77" s="4"/>
      <c r="D77" s="4"/>
      <c r="E77" s="4"/>
      <c r="F77" s="4"/>
      <c r="I77" s="84" t="s">
        <v>27</v>
      </c>
      <c r="J77" s="84"/>
      <c r="K77" s="84"/>
      <c r="L77" s="84"/>
      <c r="M77" s="84"/>
      <c r="N77" s="84"/>
      <c r="O77" s="84"/>
      <c r="P77" s="84"/>
      <c r="Q77" s="84"/>
      <c r="R77" s="80" t="str">
        <f>データ!CB7</f>
        <v xml:space="preserve">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データ!CC7</f>
        <v xml:space="preserve">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データ!CD7</f>
        <v xml:space="preserve">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データ!CE7</f>
        <v xml:space="preserve">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データ!CF7</f>
        <v xml:space="preserve">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100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1"/>
      <c r="FF77" s="101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2"/>
      <c r="FY77" s="4"/>
      <c r="FZ77" s="4"/>
      <c r="GA77" s="4"/>
      <c r="GB77" s="4"/>
      <c r="GC77" s="84" t="s">
        <v>27</v>
      </c>
      <c r="GD77" s="84"/>
      <c r="GE77" s="84"/>
      <c r="GF77" s="84"/>
      <c r="GG77" s="84"/>
      <c r="GH77" s="84"/>
      <c r="GI77" s="84"/>
      <c r="GJ77" s="84"/>
      <c r="GK77" s="84"/>
      <c r="GL77" s="80" t="str">
        <f>データ!CO7</f>
        <v xml:space="preserve">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データ!CP7</f>
        <v xml:space="preserve">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データ!CQ7</f>
        <v xml:space="preserve">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データ!CR7</f>
        <v xml:space="preserve">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データ!CS7</f>
        <v xml:space="preserve">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4" t="s">
        <v>27</v>
      </c>
      <c r="JS77" s="84"/>
      <c r="JT77" s="84"/>
      <c r="JU77" s="84"/>
      <c r="JV77" s="84"/>
      <c r="JW77" s="84"/>
      <c r="JX77" s="84"/>
      <c r="JY77" s="84"/>
      <c r="JZ77" s="84"/>
      <c r="KA77" s="80">
        <f>データ!CZ7</f>
        <v>642.70000000000005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データ!DA7</f>
        <v>471.5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データ!DB7</f>
        <v>371.7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データ!DC7</f>
        <v>288.89999999999998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データ!DD7</f>
        <v>123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91"/>
      <c r="NE77" s="92"/>
      <c r="NF77" s="92"/>
      <c r="NG77" s="92"/>
      <c r="NH77" s="92"/>
      <c r="NI77" s="92"/>
      <c r="NJ77" s="92"/>
      <c r="NK77" s="92"/>
      <c r="NL77" s="92"/>
      <c r="NM77" s="92"/>
      <c r="NN77" s="92"/>
      <c r="NO77" s="92"/>
      <c r="NP77" s="92"/>
      <c r="NQ77" s="92"/>
      <c r="NR77" s="93"/>
    </row>
    <row r="78" spans="1:382" ht="13.5" customHeight="1" x14ac:dyDescent="0.2">
      <c r="A78" s="2"/>
      <c r="B78" s="22"/>
      <c r="C78" s="4"/>
      <c r="D78" s="4"/>
      <c r="E78" s="4"/>
      <c r="F78" s="4"/>
      <c r="I78" s="84" t="s">
        <v>29</v>
      </c>
      <c r="J78" s="84"/>
      <c r="K78" s="84"/>
      <c r="L78" s="84"/>
      <c r="M78" s="84"/>
      <c r="N78" s="84"/>
      <c r="O78" s="84"/>
      <c r="P78" s="84"/>
      <c r="Q78" s="84"/>
      <c r="R78" s="80" t="str">
        <f>データ!CG7</f>
        <v xml:space="preserve">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データ!CH7</f>
        <v xml:space="preserve">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データ!CI7</f>
        <v xml:space="preserve">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データ!CJ7</f>
        <v xml:space="preserve">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データ!CK7</f>
        <v xml:space="preserve">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100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1"/>
      <c r="DN78" s="101"/>
      <c r="DO78" s="101"/>
      <c r="DP78" s="101"/>
      <c r="DQ78" s="101"/>
      <c r="DR78" s="101"/>
      <c r="DS78" s="101"/>
      <c r="DT78" s="101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01"/>
      <c r="EZ78" s="101"/>
      <c r="FA78" s="101"/>
      <c r="FB78" s="101"/>
      <c r="FC78" s="101"/>
      <c r="FD78" s="101"/>
      <c r="FE78" s="101"/>
      <c r="FF78" s="101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2"/>
      <c r="FY78" s="4"/>
      <c r="FZ78" s="4"/>
      <c r="GA78" s="4"/>
      <c r="GB78" s="4"/>
      <c r="GC78" s="84" t="s">
        <v>29</v>
      </c>
      <c r="GD78" s="84"/>
      <c r="GE78" s="84"/>
      <c r="GF78" s="84"/>
      <c r="GG78" s="84"/>
      <c r="GH78" s="84"/>
      <c r="GI78" s="84"/>
      <c r="GJ78" s="84"/>
      <c r="GK78" s="84"/>
      <c r="GL78" s="80" t="str">
        <f>データ!CT7</f>
        <v xml:space="preserve">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データ!CU7</f>
        <v xml:space="preserve">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データ!CV7</f>
        <v xml:space="preserve">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データ!CW7</f>
        <v xml:space="preserve">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データ!CX7</f>
        <v xml:space="preserve">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4" t="s">
        <v>29</v>
      </c>
      <c r="JS78" s="84"/>
      <c r="JT78" s="84"/>
      <c r="JU78" s="84"/>
      <c r="JV78" s="84"/>
      <c r="JW78" s="84"/>
      <c r="JX78" s="84"/>
      <c r="JY78" s="84"/>
      <c r="JZ78" s="84"/>
      <c r="KA78" s="80">
        <f>データ!DE7</f>
        <v>438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データ!DF7</f>
        <v>351.1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データ!DG7</f>
        <v>278.89999999999998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データ!DH7</f>
        <v>205.5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データ!DI7</f>
        <v>187.9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91"/>
      <c r="NE78" s="92"/>
      <c r="NF78" s="92"/>
      <c r="NG78" s="92"/>
      <c r="NH78" s="92"/>
      <c r="NI78" s="92"/>
      <c r="NJ78" s="92"/>
      <c r="NK78" s="92"/>
      <c r="NL78" s="92"/>
      <c r="NM78" s="92"/>
      <c r="NN78" s="92"/>
      <c r="NO78" s="92"/>
      <c r="NP78" s="92"/>
      <c r="NQ78" s="92"/>
      <c r="NR78" s="9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03"/>
      <c r="CW79" s="104"/>
      <c r="CX79" s="104"/>
      <c r="CY79" s="104"/>
      <c r="CZ79" s="104"/>
      <c r="DA79" s="104"/>
      <c r="DB79" s="104"/>
      <c r="DC79" s="104"/>
      <c r="DD79" s="104"/>
      <c r="DE79" s="104"/>
      <c r="DF79" s="104"/>
      <c r="DG79" s="104"/>
      <c r="DH79" s="104"/>
      <c r="DI79" s="104"/>
      <c r="DJ79" s="104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104"/>
      <c r="DV79" s="104"/>
      <c r="DW79" s="104"/>
      <c r="DX79" s="104"/>
      <c r="DY79" s="104"/>
      <c r="DZ79" s="104"/>
      <c r="EA79" s="104"/>
      <c r="EB79" s="104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04"/>
      <c r="EZ79" s="104"/>
      <c r="FA79" s="104"/>
      <c r="FB79" s="104"/>
      <c r="FC79" s="104"/>
      <c r="FD79" s="104"/>
      <c r="FE79" s="104"/>
      <c r="FF79" s="104"/>
      <c r="FG79" s="104"/>
      <c r="FH79" s="104"/>
      <c r="FI79" s="104"/>
      <c r="FJ79" s="104"/>
      <c r="FK79" s="104"/>
      <c r="FL79" s="104"/>
      <c r="FM79" s="104"/>
      <c r="FN79" s="104"/>
      <c r="FO79" s="104"/>
      <c r="FP79" s="104"/>
      <c r="FQ79" s="104"/>
      <c r="FR79" s="104"/>
      <c r="FS79" s="104"/>
      <c r="FT79" s="104"/>
      <c r="FU79" s="104"/>
      <c r="FV79" s="104"/>
      <c r="FW79" s="10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91"/>
      <c r="NE79" s="92"/>
      <c r="NF79" s="92"/>
      <c r="NG79" s="92"/>
      <c r="NH79" s="92"/>
      <c r="NI79" s="92"/>
      <c r="NJ79" s="92"/>
      <c r="NK79" s="92"/>
      <c r="NL79" s="92"/>
      <c r="NM79" s="92"/>
      <c r="NN79" s="92"/>
      <c r="NO79" s="92"/>
      <c r="NP79" s="92"/>
      <c r="NQ79" s="92"/>
      <c r="NR79" s="9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83" t="s">
        <v>41</v>
      </c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83" t="s">
        <v>42</v>
      </c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83"/>
      <c r="GO80" s="83"/>
      <c r="GP80" s="83"/>
      <c r="GQ80" s="83"/>
      <c r="GR80" s="83"/>
      <c r="GS80" s="83"/>
      <c r="GT80" s="83"/>
      <c r="GU80" s="83"/>
      <c r="GV80" s="83"/>
      <c r="GW80" s="83"/>
      <c r="GX80" s="83"/>
      <c r="GY80" s="83"/>
      <c r="GZ80" s="83"/>
      <c r="HA80" s="83"/>
      <c r="HB80" s="83"/>
      <c r="HC80" s="83"/>
      <c r="HD80" s="83"/>
      <c r="HE80" s="83"/>
      <c r="HF80" s="83"/>
      <c r="HG80" s="83"/>
      <c r="HH80" s="83"/>
      <c r="HI80" s="83"/>
      <c r="HJ80" s="83"/>
      <c r="HK80" s="83"/>
      <c r="HL80" s="83"/>
      <c r="HM80" s="83"/>
      <c r="HN80" s="83"/>
      <c r="HO80" s="83"/>
      <c r="HP80" s="83"/>
      <c r="HQ80" s="83"/>
      <c r="HR80" s="83"/>
      <c r="HS80" s="83"/>
      <c r="HT80" s="83"/>
      <c r="HU80" s="83"/>
      <c r="HV80" s="83"/>
      <c r="HW80" s="83"/>
      <c r="HX80" s="83"/>
      <c r="HY80" s="83"/>
      <c r="HZ80" s="83"/>
      <c r="IA80" s="83"/>
      <c r="IB80" s="83"/>
      <c r="IC80" s="83"/>
      <c r="ID80" s="83"/>
      <c r="IE80" s="83"/>
      <c r="IF80" s="83"/>
      <c r="IG80" s="83"/>
      <c r="IH80" s="83"/>
      <c r="II80" s="83"/>
      <c r="IJ80" s="83"/>
      <c r="IK80" s="83"/>
      <c r="IL80" s="83"/>
      <c r="IM80" s="83"/>
      <c r="IN80" s="83"/>
      <c r="IO80" s="83"/>
      <c r="IP80" s="83"/>
      <c r="IQ80" s="83"/>
      <c r="IR80" s="83"/>
      <c r="IS80" s="83"/>
      <c r="IT80" s="83"/>
      <c r="IU80" s="83"/>
      <c r="IV80" s="83"/>
      <c r="IW80" s="83"/>
      <c r="IX80" s="83"/>
      <c r="IY80" s="83"/>
      <c r="IZ80" s="83"/>
      <c r="JA80" s="83"/>
      <c r="JB80" s="83"/>
      <c r="JC80" s="83"/>
      <c r="JD80" s="83"/>
      <c r="JE80" s="83"/>
      <c r="JF80" s="83"/>
      <c r="JG80" s="83"/>
      <c r="JH80" s="83"/>
      <c r="JI80" s="83"/>
      <c r="JJ80" s="83"/>
      <c r="JK80" s="83"/>
      <c r="JL80" s="83"/>
      <c r="JM80" s="4"/>
      <c r="JN80" s="4"/>
      <c r="JO80" s="4"/>
      <c r="JP80" s="83" t="s">
        <v>43</v>
      </c>
      <c r="JQ80" s="83"/>
      <c r="JR80" s="83"/>
      <c r="JS80" s="83"/>
      <c r="JT80" s="83"/>
      <c r="JU80" s="83"/>
      <c r="JV80" s="83"/>
      <c r="JW80" s="83"/>
      <c r="JX80" s="83"/>
      <c r="JY80" s="83"/>
      <c r="JZ80" s="83"/>
      <c r="KA80" s="83"/>
      <c r="KB80" s="83"/>
      <c r="KC80" s="83"/>
      <c r="KD80" s="83"/>
      <c r="KE80" s="83"/>
      <c r="KF80" s="83"/>
      <c r="KG80" s="83"/>
      <c r="KH80" s="83"/>
      <c r="KI80" s="83"/>
      <c r="KJ80" s="83"/>
      <c r="KK80" s="83"/>
      <c r="KL80" s="83"/>
      <c r="KM80" s="83"/>
      <c r="KN80" s="83"/>
      <c r="KO80" s="83"/>
      <c r="KP80" s="83"/>
      <c r="KQ80" s="83"/>
      <c r="KR80" s="83"/>
      <c r="KS80" s="83"/>
      <c r="KT80" s="83"/>
      <c r="KU80" s="83"/>
      <c r="KV80" s="83"/>
      <c r="KW80" s="83"/>
      <c r="KX80" s="83"/>
      <c r="KY80" s="83"/>
      <c r="KZ80" s="83"/>
      <c r="LA80" s="83"/>
      <c r="LB80" s="83"/>
      <c r="LC80" s="83"/>
      <c r="LD80" s="83"/>
      <c r="LE80" s="83"/>
      <c r="LF80" s="83"/>
      <c r="LG80" s="83"/>
      <c r="LH80" s="83"/>
      <c r="LI80" s="83"/>
      <c r="LJ80" s="83"/>
      <c r="LK80" s="83"/>
      <c r="LL80" s="83"/>
      <c r="LM80" s="83"/>
      <c r="LN80" s="83"/>
      <c r="LO80" s="83"/>
      <c r="LP80" s="83"/>
      <c r="LQ80" s="83"/>
      <c r="LR80" s="83"/>
      <c r="LS80" s="83"/>
      <c r="LT80" s="83"/>
      <c r="LU80" s="83"/>
      <c r="LV80" s="83"/>
      <c r="LW80" s="83"/>
      <c r="LX80" s="83"/>
      <c r="LY80" s="83"/>
      <c r="LZ80" s="83"/>
      <c r="MA80" s="83"/>
      <c r="MB80" s="83"/>
      <c r="MC80" s="83"/>
      <c r="MD80" s="83"/>
      <c r="ME80" s="83"/>
      <c r="MF80" s="83"/>
      <c r="MG80" s="83"/>
      <c r="MH80" s="83"/>
      <c r="MI80" s="83"/>
      <c r="MJ80" s="83"/>
      <c r="MK80" s="83"/>
      <c r="ML80" s="83"/>
      <c r="MM80" s="83"/>
      <c r="MN80" s="83"/>
      <c r="MO80" s="83"/>
      <c r="MP80" s="83"/>
      <c r="MQ80" s="83"/>
      <c r="MR80" s="83"/>
      <c r="MS80" s="83"/>
      <c r="MT80" s="83"/>
      <c r="MU80" s="83"/>
      <c r="MV80" s="83"/>
      <c r="MW80" s="83"/>
      <c r="MX80" s="83"/>
      <c r="MY80" s="83"/>
      <c r="MZ80" s="24"/>
      <c r="NA80" s="24"/>
      <c r="NB80" s="23"/>
      <c r="NC80" s="2"/>
      <c r="ND80" s="91"/>
      <c r="NE80" s="92"/>
      <c r="NF80" s="92"/>
      <c r="NG80" s="92"/>
      <c r="NH80" s="92"/>
      <c r="NI80" s="92"/>
      <c r="NJ80" s="92"/>
      <c r="NK80" s="92"/>
      <c r="NL80" s="92"/>
      <c r="NM80" s="92"/>
      <c r="NN80" s="92"/>
      <c r="NO80" s="92"/>
      <c r="NP80" s="92"/>
      <c r="NQ80" s="92"/>
      <c r="NR80" s="9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83"/>
      <c r="GC81" s="83"/>
      <c r="GD81" s="83"/>
      <c r="GE81" s="83"/>
      <c r="GF81" s="83"/>
      <c r="GG81" s="83"/>
      <c r="GH81" s="83"/>
      <c r="GI81" s="83"/>
      <c r="GJ81" s="83"/>
      <c r="GK81" s="83"/>
      <c r="GL81" s="83"/>
      <c r="GM81" s="83"/>
      <c r="GN81" s="83"/>
      <c r="GO81" s="83"/>
      <c r="GP81" s="83"/>
      <c r="GQ81" s="83"/>
      <c r="GR81" s="83"/>
      <c r="GS81" s="83"/>
      <c r="GT81" s="83"/>
      <c r="GU81" s="83"/>
      <c r="GV81" s="83"/>
      <c r="GW81" s="83"/>
      <c r="GX81" s="83"/>
      <c r="GY81" s="83"/>
      <c r="GZ81" s="83"/>
      <c r="HA81" s="83"/>
      <c r="HB81" s="83"/>
      <c r="HC81" s="83"/>
      <c r="HD81" s="83"/>
      <c r="HE81" s="83"/>
      <c r="HF81" s="83"/>
      <c r="HG81" s="83"/>
      <c r="HH81" s="83"/>
      <c r="HI81" s="83"/>
      <c r="HJ81" s="83"/>
      <c r="HK81" s="83"/>
      <c r="HL81" s="83"/>
      <c r="HM81" s="83"/>
      <c r="HN81" s="83"/>
      <c r="HO81" s="83"/>
      <c r="HP81" s="83"/>
      <c r="HQ81" s="83"/>
      <c r="HR81" s="83"/>
      <c r="HS81" s="83"/>
      <c r="HT81" s="83"/>
      <c r="HU81" s="83"/>
      <c r="HV81" s="83"/>
      <c r="HW81" s="83"/>
      <c r="HX81" s="83"/>
      <c r="HY81" s="83"/>
      <c r="HZ81" s="83"/>
      <c r="IA81" s="83"/>
      <c r="IB81" s="83"/>
      <c r="IC81" s="83"/>
      <c r="ID81" s="83"/>
      <c r="IE81" s="83"/>
      <c r="IF81" s="83"/>
      <c r="IG81" s="83"/>
      <c r="IH81" s="83"/>
      <c r="II81" s="83"/>
      <c r="IJ81" s="83"/>
      <c r="IK81" s="83"/>
      <c r="IL81" s="83"/>
      <c r="IM81" s="83"/>
      <c r="IN81" s="83"/>
      <c r="IO81" s="83"/>
      <c r="IP81" s="83"/>
      <c r="IQ81" s="83"/>
      <c r="IR81" s="83"/>
      <c r="IS81" s="83"/>
      <c r="IT81" s="83"/>
      <c r="IU81" s="83"/>
      <c r="IV81" s="83"/>
      <c r="IW81" s="83"/>
      <c r="IX81" s="83"/>
      <c r="IY81" s="83"/>
      <c r="IZ81" s="83"/>
      <c r="JA81" s="83"/>
      <c r="JB81" s="83"/>
      <c r="JC81" s="83"/>
      <c r="JD81" s="83"/>
      <c r="JE81" s="83"/>
      <c r="JF81" s="83"/>
      <c r="JG81" s="83"/>
      <c r="JH81" s="83"/>
      <c r="JI81" s="83"/>
      <c r="JJ81" s="83"/>
      <c r="JK81" s="83"/>
      <c r="JL81" s="83"/>
      <c r="JM81" s="4"/>
      <c r="JN81" s="4"/>
      <c r="JO81" s="4"/>
      <c r="JP81" s="83"/>
      <c r="JQ81" s="83"/>
      <c r="JR81" s="83"/>
      <c r="JS81" s="83"/>
      <c r="JT81" s="83"/>
      <c r="JU81" s="83"/>
      <c r="JV81" s="83"/>
      <c r="JW81" s="83"/>
      <c r="JX81" s="83"/>
      <c r="JY81" s="83"/>
      <c r="JZ81" s="83"/>
      <c r="KA81" s="83"/>
      <c r="KB81" s="83"/>
      <c r="KC81" s="83"/>
      <c r="KD81" s="83"/>
      <c r="KE81" s="83"/>
      <c r="KF81" s="83"/>
      <c r="KG81" s="83"/>
      <c r="KH81" s="83"/>
      <c r="KI81" s="83"/>
      <c r="KJ81" s="83"/>
      <c r="KK81" s="83"/>
      <c r="KL81" s="83"/>
      <c r="KM81" s="83"/>
      <c r="KN81" s="83"/>
      <c r="KO81" s="83"/>
      <c r="KP81" s="83"/>
      <c r="KQ81" s="83"/>
      <c r="KR81" s="83"/>
      <c r="KS81" s="83"/>
      <c r="KT81" s="83"/>
      <c r="KU81" s="83"/>
      <c r="KV81" s="83"/>
      <c r="KW81" s="83"/>
      <c r="KX81" s="83"/>
      <c r="KY81" s="83"/>
      <c r="KZ81" s="83"/>
      <c r="LA81" s="83"/>
      <c r="LB81" s="83"/>
      <c r="LC81" s="83"/>
      <c r="LD81" s="83"/>
      <c r="LE81" s="83"/>
      <c r="LF81" s="83"/>
      <c r="LG81" s="83"/>
      <c r="LH81" s="83"/>
      <c r="LI81" s="83"/>
      <c r="LJ81" s="83"/>
      <c r="LK81" s="83"/>
      <c r="LL81" s="83"/>
      <c r="LM81" s="83"/>
      <c r="LN81" s="83"/>
      <c r="LO81" s="83"/>
      <c r="LP81" s="83"/>
      <c r="LQ81" s="83"/>
      <c r="LR81" s="83"/>
      <c r="LS81" s="83"/>
      <c r="LT81" s="83"/>
      <c r="LU81" s="83"/>
      <c r="LV81" s="83"/>
      <c r="LW81" s="83"/>
      <c r="LX81" s="83"/>
      <c r="LY81" s="83"/>
      <c r="LZ81" s="83"/>
      <c r="MA81" s="83"/>
      <c r="MB81" s="83"/>
      <c r="MC81" s="83"/>
      <c r="MD81" s="83"/>
      <c r="ME81" s="83"/>
      <c r="MF81" s="83"/>
      <c r="MG81" s="83"/>
      <c r="MH81" s="83"/>
      <c r="MI81" s="83"/>
      <c r="MJ81" s="83"/>
      <c r="MK81" s="83"/>
      <c r="ML81" s="83"/>
      <c r="MM81" s="83"/>
      <c r="MN81" s="83"/>
      <c r="MO81" s="83"/>
      <c r="MP81" s="83"/>
      <c r="MQ81" s="83"/>
      <c r="MR81" s="83"/>
      <c r="MS81" s="83"/>
      <c r="MT81" s="83"/>
      <c r="MU81" s="83"/>
      <c r="MV81" s="83"/>
      <c r="MW81" s="83"/>
      <c r="MX81" s="83"/>
      <c r="MY81" s="83"/>
      <c r="MZ81" s="24"/>
      <c r="NA81" s="24"/>
      <c r="NB81" s="23"/>
      <c r="NC81" s="2"/>
      <c r="ND81" s="91"/>
      <c r="NE81" s="92"/>
      <c r="NF81" s="92"/>
      <c r="NG81" s="92"/>
      <c r="NH81" s="92"/>
      <c r="NI81" s="92"/>
      <c r="NJ81" s="92"/>
      <c r="NK81" s="92"/>
      <c r="NL81" s="92"/>
      <c r="NM81" s="92"/>
      <c r="NN81" s="92"/>
      <c r="NO81" s="92"/>
      <c r="NP81" s="92"/>
      <c r="NQ81" s="92"/>
      <c r="NR81" s="9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94"/>
      <c r="NE82" s="95"/>
      <c r="NF82" s="95"/>
      <c r="NG82" s="95"/>
      <c r="NH82" s="95"/>
      <c r="NI82" s="95"/>
      <c r="NJ82" s="95"/>
      <c r="NK82" s="95"/>
      <c r="NL82" s="95"/>
      <c r="NM82" s="95"/>
      <c r="NN82" s="95"/>
      <c r="NO82" s="95"/>
      <c r="NP82" s="95"/>
      <c r="NQ82" s="95"/>
      <c r="NR82" s="96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44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45</v>
      </c>
      <c r="C87" s="46" t="s">
        <v>46</v>
      </c>
      <c r="D87" s="46" t="s">
        <v>47</v>
      </c>
      <c r="E87" s="46" t="s">
        <v>48</v>
      </c>
      <c r="F87" s="46" t="s">
        <v>49</v>
      </c>
      <c r="G87" s="46" t="s">
        <v>50</v>
      </c>
      <c r="H87" s="46" t="s">
        <v>51</v>
      </c>
      <c r="I87" s="46" t="s">
        <v>52</v>
      </c>
      <c r="J87" s="46" t="s">
        <v>53</v>
      </c>
      <c r="K87" s="46" t="s">
        <v>54</v>
      </c>
      <c r="L87" s="46" t="s">
        <v>55</v>
      </c>
      <c r="M87" s="47" t="s">
        <v>56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データ!AI6</f>
        <v>【319.1】</v>
      </c>
      <c r="C88" s="46" t="str">
        <f>データ!AT6</f>
        <v>【5.6】</v>
      </c>
      <c r="D88" s="46" t="str">
        <f>データ!BE6</f>
        <v>【37】</v>
      </c>
      <c r="E88" s="46" t="str">
        <f>データ!DU6</f>
        <v>【198.4】</v>
      </c>
      <c r="F88" s="46" t="str">
        <f>データ!BP6</f>
        <v>【26.4】</v>
      </c>
      <c r="G88" s="46" t="str">
        <f>データ!CA6</f>
        <v>【15,069】</v>
      </c>
      <c r="H88" s="46" t="str">
        <f>データ!CL6</f>
        <v xml:space="preserve"> </v>
      </c>
      <c r="I88" s="46" t="s">
        <v>57</v>
      </c>
      <c r="J88" s="46" t="s">
        <v>57</v>
      </c>
      <c r="K88" s="46" t="str">
        <f>データ!CY6</f>
        <v xml:space="preserve"> </v>
      </c>
      <c r="L88" s="46" t="str">
        <f>データ!DJ6</f>
        <v>【120.3】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WAfRwHL5D+Kn5tEI9cce/1MwZzD2hk0vBi9ylwFYMRZLTyfFeDk+UvwmnziTEWORboDyVsHlY6dGCu2F9WJwxQ==" saltValue="8/yNaHNDYurFZ49PBRdX7w==" spinCount="100000" sheet="1" objects="1" scenarios="1" formatCells="0" formatColumns="0" formatRows="0"/>
  <mergeCells count="213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>
      <selection activeCell="A13" sqref="A13"/>
    </sheetView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58</v>
      </c>
      <c r="Y1" s="48">
        <v>1</v>
      </c>
      <c r="Z1" s="48">
        <v>1</v>
      </c>
      <c r="AA1" s="48">
        <v>1</v>
      </c>
      <c r="AB1" s="48">
        <v>1</v>
      </c>
      <c r="AC1" s="48">
        <v>1</v>
      </c>
      <c r="AD1" s="48">
        <v>1</v>
      </c>
      <c r="AE1" s="48">
        <v>1</v>
      </c>
      <c r="AF1" s="48">
        <v>1</v>
      </c>
      <c r="AG1" s="48">
        <v>1</v>
      </c>
      <c r="AH1" s="48">
        <v>1</v>
      </c>
      <c r="AI1" s="48"/>
      <c r="AJ1" s="48">
        <v>1</v>
      </c>
      <c r="AK1" s="48">
        <v>1</v>
      </c>
      <c r="AL1" s="48">
        <v>1</v>
      </c>
      <c r="AM1" s="48">
        <v>1</v>
      </c>
      <c r="AN1" s="48">
        <v>1</v>
      </c>
      <c r="AO1" s="48">
        <v>1</v>
      </c>
      <c r="AP1" s="48">
        <v>1</v>
      </c>
      <c r="AQ1" s="48">
        <v>1</v>
      </c>
      <c r="AR1" s="48">
        <v>1</v>
      </c>
      <c r="AS1" s="48">
        <v>1</v>
      </c>
      <c r="AT1" s="48"/>
      <c r="AU1" s="48">
        <v>1</v>
      </c>
      <c r="AV1" s="48">
        <v>1</v>
      </c>
      <c r="AW1" s="48">
        <v>1</v>
      </c>
      <c r="AX1" s="48">
        <v>1</v>
      </c>
      <c r="AY1" s="48">
        <v>1</v>
      </c>
      <c r="AZ1" s="48">
        <v>1</v>
      </c>
      <c r="BA1" s="48">
        <v>1</v>
      </c>
      <c r="BB1" s="48">
        <v>1</v>
      </c>
      <c r="BC1" s="48">
        <v>1</v>
      </c>
      <c r="BD1" s="48">
        <v>1</v>
      </c>
      <c r="BE1" s="48"/>
      <c r="BF1" s="48">
        <v>1</v>
      </c>
      <c r="BG1" s="48">
        <v>1</v>
      </c>
      <c r="BH1" s="48">
        <v>1</v>
      </c>
      <c r="BI1" s="48">
        <v>1</v>
      </c>
      <c r="BJ1" s="48">
        <v>1</v>
      </c>
      <c r="BK1" s="48">
        <v>1</v>
      </c>
      <c r="BL1" s="48">
        <v>1</v>
      </c>
      <c r="BM1" s="48">
        <v>1</v>
      </c>
      <c r="BN1" s="48">
        <v>1</v>
      </c>
      <c r="BO1" s="48">
        <v>1</v>
      </c>
      <c r="BP1" s="48"/>
      <c r="BQ1" s="48">
        <v>1</v>
      </c>
      <c r="BR1" s="48">
        <v>1</v>
      </c>
      <c r="BS1" s="48">
        <v>1</v>
      </c>
      <c r="BT1" s="48">
        <v>1</v>
      </c>
      <c r="BU1" s="48">
        <v>1</v>
      </c>
      <c r="BV1" s="48">
        <v>1</v>
      </c>
      <c r="BW1" s="48">
        <v>1</v>
      </c>
      <c r="BX1" s="48">
        <v>1</v>
      </c>
      <c r="BY1" s="48">
        <v>1</v>
      </c>
      <c r="BZ1" s="48">
        <v>1</v>
      </c>
      <c r="CA1" s="48"/>
      <c r="CB1" s="48">
        <v>1</v>
      </c>
      <c r="CC1" s="48">
        <v>1</v>
      </c>
      <c r="CD1" s="48">
        <v>1</v>
      </c>
      <c r="CE1" s="48">
        <v>1</v>
      </c>
      <c r="CF1" s="48">
        <v>1</v>
      </c>
      <c r="CG1" s="48">
        <v>1</v>
      </c>
      <c r="CH1" s="48">
        <v>1</v>
      </c>
      <c r="CI1" s="48">
        <v>1</v>
      </c>
      <c r="CJ1" s="48">
        <v>1</v>
      </c>
      <c r="CK1" s="48">
        <v>1</v>
      </c>
      <c r="CL1" s="48"/>
      <c r="CO1" s="48">
        <v>1</v>
      </c>
      <c r="CP1" s="48">
        <v>1</v>
      </c>
      <c r="CQ1" s="48">
        <v>1</v>
      </c>
      <c r="CR1" s="48">
        <v>1</v>
      </c>
      <c r="CS1" s="48">
        <v>1</v>
      </c>
      <c r="CT1" s="48">
        <v>1</v>
      </c>
      <c r="CU1" s="48">
        <v>1</v>
      </c>
      <c r="CV1" s="48">
        <v>1</v>
      </c>
      <c r="CW1" s="48">
        <v>1</v>
      </c>
      <c r="CX1" s="48">
        <v>1</v>
      </c>
      <c r="CY1" s="48"/>
      <c r="CZ1" s="48">
        <v>1</v>
      </c>
      <c r="DA1" s="48">
        <v>1</v>
      </c>
      <c r="DB1" s="48">
        <v>1</v>
      </c>
      <c r="DC1" s="48">
        <v>1</v>
      </c>
      <c r="DD1" s="48">
        <v>1</v>
      </c>
      <c r="DE1" s="48">
        <v>1</v>
      </c>
      <c r="DF1" s="48">
        <v>1</v>
      </c>
      <c r="DG1" s="48">
        <v>1</v>
      </c>
      <c r="DH1" s="48">
        <v>1</v>
      </c>
      <c r="DI1" s="48">
        <v>1</v>
      </c>
      <c r="DJ1" s="48"/>
      <c r="DK1" s="48">
        <v>1</v>
      </c>
      <c r="DL1" s="48">
        <v>1</v>
      </c>
      <c r="DM1" s="48">
        <v>1</v>
      </c>
      <c r="DN1" s="48">
        <v>1</v>
      </c>
      <c r="DO1" s="48">
        <v>1</v>
      </c>
      <c r="DP1" s="48">
        <v>1</v>
      </c>
      <c r="DQ1" s="48">
        <v>1</v>
      </c>
      <c r="DR1" s="48">
        <v>1</v>
      </c>
      <c r="DS1" s="48">
        <v>1</v>
      </c>
      <c r="DT1" s="48">
        <v>1</v>
      </c>
      <c r="DU1" s="48"/>
    </row>
    <row r="2" spans="1:125" x14ac:dyDescent="0.2">
      <c r="A2" s="49" t="s">
        <v>59</v>
      </c>
      <c r="B2" s="49">
        <f>COLUMN()-1</f>
        <v>1</v>
      </c>
      <c r="C2" s="49">
        <f t="shared" ref="C2:DU2" si="0">COLUMN()-1</f>
        <v>2</v>
      </c>
      <c r="D2" s="49">
        <f t="shared" si="0"/>
        <v>3</v>
      </c>
      <c r="E2" s="49">
        <f t="shared" si="0"/>
        <v>4</v>
      </c>
      <c r="F2" s="49">
        <f t="shared" si="0"/>
        <v>5</v>
      </c>
      <c r="G2" s="49">
        <f t="shared" si="0"/>
        <v>6</v>
      </c>
      <c r="H2" s="49">
        <f t="shared" si="0"/>
        <v>7</v>
      </c>
      <c r="I2" s="49">
        <f t="shared" si="0"/>
        <v>8</v>
      </c>
      <c r="J2" s="49">
        <f t="shared" si="0"/>
        <v>9</v>
      </c>
      <c r="K2" s="49">
        <f t="shared" si="0"/>
        <v>10</v>
      </c>
      <c r="L2" s="49">
        <f t="shared" si="0"/>
        <v>11</v>
      </c>
      <c r="M2" s="49">
        <f t="shared" si="0"/>
        <v>12</v>
      </c>
      <c r="N2" s="49">
        <f t="shared" si="0"/>
        <v>13</v>
      </c>
      <c r="O2" s="49">
        <f t="shared" si="0"/>
        <v>14</v>
      </c>
      <c r="P2" s="49">
        <f t="shared" si="0"/>
        <v>15</v>
      </c>
      <c r="Q2" s="49">
        <f t="shared" si="0"/>
        <v>16</v>
      </c>
      <c r="R2" s="49">
        <f t="shared" si="0"/>
        <v>17</v>
      </c>
      <c r="S2" s="49">
        <f t="shared" si="0"/>
        <v>18</v>
      </c>
      <c r="T2" s="49">
        <f t="shared" si="0"/>
        <v>19</v>
      </c>
      <c r="U2" s="49">
        <f t="shared" si="0"/>
        <v>20</v>
      </c>
      <c r="V2" s="49">
        <f t="shared" si="0"/>
        <v>21</v>
      </c>
      <c r="W2" s="49">
        <f t="shared" si="0"/>
        <v>22</v>
      </c>
      <c r="X2" s="49">
        <f t="shared" si="0"/>
        <v>23</v>
      </c>
      <c r="Y2" s="49">
        <f t="shared" si="0"/>
        <v>24</v>
      </c>
      <c r="Z2" s="49">
        <f t="shared" si="0"/>
        <v>25</v>
      </c>
      <c r="AA2" s="49">
        <f t="shared" si="0"/>
        <v>26</v>
      </c>
      <c r="AB2" s="49">
        <f t="shared" si="0"/>
        <v>27</v>
      </c>
      <c r="AC2" s="49">
        <f t="shared" si="0"/>
        <v>28</v>
      </c>
      <c r="AD2" s="49">
        <f t="shared" si="0"/>
        <v>29</v>
      </c>
      <c r="AE2" s="49">
        <f t="shared" si="0"/>
        <v>30</v>
      </c>
      <c r="AF2" s="49">
        <f t="shared" si="0"/>
        <v>31</v>
      </c>
      <c r="AG2" s="49">
        <f t="shared" si="0"/>
        <v>32</v>
      </c>
      <c r="AH2" s="49">
        <f t="shared" si="0"/>
        <v>33</v>
      </c>
      <c r="AI2" s="49">
        <f t="shared" si="0"/>
        <v>34</v>
      </c>
      <c r="AJ2" s="49">
        <f t="shared" si="0"/>
        <v>35</v>
      </c>
      <c r="AK2" s="49">
        <f t="shared" si="0"/>
        <v>36</v>
      </c>
      <c r="AL2" s="49">
        <f t="shared" si="0"/>
        <v>37</v>
      </c>
      <c r="AM2" s="49">
        <f t="shared" si="0"/>
        <v>38</v>
      </c>
      <c r="AN2" s="49">
        <f t="shared" si="0"/>
        <v>39</v>
      </c>
      <c r="AO2" s="49">
        <f t="shared" si="0"/>
        <v>40</v>
      </c>
      <c r="AP2" s="49">
        <f t="shared" si="0"/>
        <v>41</v>
      </c>
      <c r="AQ2" s="49">
        <f t="shared" si="0"/>
        <v>42</v>
      </c>
      <c r="AR2" s="49">
        <f t="shared" si="0"/>
        <v>43</v>
      </c>
      <c r="AS2" s="49">
        <f t="shared" si="0"/>
        <v>44</v>
      </c>
      <c r="AT2" s="49">
        <f t="shared" si="0"/>
        <v>45</v>
      </c>
      <c r="AU2" s="49">
        <f t="shared" si="0"/>
        <v>46</v>
      </c>
      <c r="AV2" s="49">
        <f t="shared" si="0"/>
        <v>47</v>
      </c>
      <c r="AW2" s="49">
        <f t="shared" si="0"/>
        <v>48</v>
      </c>
      <c r="AX2" s="49">
        <f t="shared" si="0"/>
        <v>49</v>
      </c>
      <c r="AY2" s="49">
        <f t="shared" si="0"/>
        <v>50</v>
      </c>
      <c r="AZ2" s="49">
        <f t="shared" si="0"/>
        <v>51</v>
      </c>
      <c r="BA2" s="49">
        <f t="shared" si="0"/>
        <v>52</v>
      </c>
      <c r="BB2" s="49">
        <f t="shared" si="0"/>
        <v>53</v>
      </c>
      <c r="BC2" s="49">
        <f t="shared" si="0"/>
        <v>54</v>
      </c>
      <c r="BD2" s="49">
        <f t="shared" si="0"/>
        <v>55</v>
      </c>
      <c r="BE2" s="49">
        <f t="shared" si="0"/>
        <v>56</v>
      </c>
      <c r="BF2" s="49">
        <f t="shared" si="0"/>
        <v>57</v>
      </c>
      <c r="BG2" s="49">
        <f t="shared" si="0"/>
        <v>58</v>
      </c>
      <c r="BH2" s="49">
        <f t="shared" si="0"/>
        <v>59</v>
      </c>
      <c r="BI2" s="49">
        <f t="shared" si="0"/>
        <v>60</v>
      </c>
      <c r="BJ2" s="49">
        <f t="shared" si="0"/>
        <v>61</v>
      </c>
      <c r="BK2" s="49">
        <f t="shared" si="0"/>
        <v>62</v>
      </c>
      <c r="BL2" s="49">
        <f t="shared" si="0"/>
        <v>63</v>
      </c>
      <c r="BM2" s="49">
        <f t="shared" si="0"/>
        <v>64</v>
      </c>
      <c r="BN2" s="49">
        <f t="shared" si="0"/>
        <v>65</v>
      </c>
      <c r="BO2" s="49">
        <f t="shared" si="0"/>
        <v>66</v>
      </c>
      <c r="BP2" s="49">
        <f t="shared" si="0"/>
        <v>67</v>
      </c>
      <c r="BQ2" s="49">
        <f t="shared" si="0"/>
        <v>68</v>
      </c>
      <c r="BR2" s="49">
        <f t="shared" si="0"/>
        <v>69</v>
      </c>
      <c r="BS2" s="49">
        <f t="shared" si="0"/>
        <v>70</v>
      </c>
      <c r="BT2" s="49">
        <f t="shared" si="0"/>
        <v>71</v>
      </c>
      <c r="BU2" s="49">
        <f t="shared" si="0"/>
        <v>72</v>
      </c>
      <c r="BV2" s="49">
        <f t="shared" si="0"/>
        <v>73</v>
      </c>
      <c r="BW2" s="49">
        <f t="shared" si="0"/>
        <v>74</v>
      </c>
      <c r="BX2" s="49">
        <f t="shared" si="0"/>
        <v>75</v>
      </c>
      <c r="BY2" s="49">
        <f t="shared" si="0"/>
        <v>76</v>
      </c>
      <c r="BZ2" s="49">
        <f t="shared" si="0"/>
        <v>77</v>
      </c>
      <c r="CA2" s="49">
        <f t="shared" si="0"/>
        <v>78</v>
      </c>
      <c r="CB2" s="49">
        <f t="shared" si="0"/>
        <v>79</v>
      </c>
      <c r="CC2" s="49">
        <f t="shared" si="0"/>
        <v>80</v>
      </c>
      <c r="CD2" s="49">
        <f t="shared" si="0"/>
        <v>81</v>
      </c>
      <c r="CE2" s="49">
        <f t="shared" si="0"/>
        <v>82</v>
      </c>
      <c r="CF2" s="49">
        <f t="shared" si="0"/>
        <v>83</v>
      </c>
      <c r="CG2" s="49">
        <f t="shared" si="0"/>
        <v>84</v>
      </c>
      <c r="CH2" s="49">
        <f t="shared" si="0"/>
        <v>85</v>
      </c>
      <c r="CI2" s="49">
        <f t="shared" si="0"/>
        <v>86</v>
      </c>
      <c r="CJ2" s="49">
        <f t="shared" si="0"/>
        <v>87</v>
      </c>
      <c r="CK2" s="49">
        <f t="shared" si="0"/>
        <v>88</v>
      </c>
      <c r="CL2" s="49">
        <f t="shared" si="0"/>
        <v>89</v>
      </c>
      <c r="CM2" s="49">
        <f t="shared" si="0"/>
        <v>90</v>
      </c>
      <c r="CN2" s="49">
        <f t="shared" si="0"/>
        <v>91</v>
      </c>
      <c r="CO2" s="49">
        <f t="shared" si="0"/>
        <v>92</v>
      </c>
      <c r="CP2" s="49">
        <f t="shared" si="0"/>
        <v>93</v>
      </c>
      <c r="CQ2" s="49">
        <f t="shared" si="0"/>
        <v>94</v>
      </c>
      <c r="CR2" s="49">
        <f t="shared" si="0"/>
        <v>95</v>
      </c>
      <c r="CS2" s="49">
        <f t="shared" si="0"/>
        <v>96</v>
      </c>
      <c r="CT2" s="49">
        <f t="shared" si="0"/>
        <v>97</v>
      </c>
      <c r="CU2" s="49">
        <f t="shared" si="0"/>
        <v>98</v>
      </c>
      <c r="CV2" s="49">
        <f t="shared" si="0"/>
        <v>99</v>
      </c>
      <c r="CW2" s="49">
        <f t="shared" si="0"/>
        <v>100</v>
      </c>
      <c r="CX2" s="49">
        <f t="shared" si="0"/>
        <v>101</v>
      </c>
      <c r="CY2" s="49">
        <f t="shared" si="0"/>
        <v>102</v>
      </c>
      <c r="CZ2" s="49">
        <f t="shared" si="0"/>
        <v>103</v>
      </c>
      <c r="DA2" s="49">
        <f t="shared" si="0"/>
        <v>104</v>
      </c>
      <c r="DB2" s="49">
        <f t="shared" si="0"/>
        <v>105</v>
      </c>
      <c r="DC2" s="49">
        <f t="shared" si="0"/>
        <v>106</v>
      </c>
      <c r="DD2" s="49">
        <f t="shared" si="0"/>
        <v>107</v>
      </c>
      <c r="DE2" s="49">
        <f t="shared" si="0"/>
        <v>108</v>
      </c>
      <c r="DF2" s="49">
        <f t="shared" si="0"/>
        <v>109</v>
      </c>
      <c r="DG2" s="49">
        <f t="shared" si="0"/>
        <v>110</v>
      </c>
      <c r="DH2" s="49">
        <f t="shared" si="0"/>
        <v>111</v>
      </c>
      <c r="DI2" s="49">
        <f t="shared" si="0"/>
        <v>112</v>
      </c>
      <c r="DJ2" s="49">
        <f t="shared" si="0"/>
        <v>113</v>
      </c>
      <c r="DK2" s="49">
        <f t="shared" si="0"/>
        <v>114</v>
      </c>
      <c r="DL2" s="49">
        <f t="shared" si="0"/>
        <v>115</v>
      </c>
      <c r="DM2" s="49">
        <f t="shared" si="0"/>
        <v>116</v>
      </c>
      <c r="DN2" s="49">
        <f t="shared" si="0"/>
        <v>117</v>
      </c>
      <c r="DO2" s="49">
        <f t="shared" si="0"/>
        <v>118</v>
      </c>
      <c r="DP2" s="49">
        <f t="shared" si="0"/>
        <v>119</v>
      </c>
      <c r="DQ2" s="49">
        <f t="shared" si="0"/>
        <v>120</v>
      </c>
      <c r="DR2" s="49">
        <f t="shared" si="0"/>
        <v>121</v>
      </c>
      <c r="DS2" s="49">
        <f t="shared" si="0"/>
        <v>122</v>
      </c>
      <c r="DT2" s="49">
        <f t="shared" si="0"/>
        <v>123</v>
      </c>
      <c r="DU2" s="49">
        <f t="shared" si="0"/>
        <v>124</v>
      </c>
    </row>
    <row r="3" spans="1:125" ht="13.2" customHeight="1" x14ac:dyDescent="0.2">
      <c r="A3" s="49" t="s">
        <v>60</v>
      </c>
      <c r="B3" s="50" t="s">
        <v>61</v>
      </c>
      <c r="C3" s="50" t="s">
        <v>62</v>
      </c>
      <c r="D3" s="50" t="s">
        <v>63</v>
      </c>
      <c r="E3" s="50" t="s">
        <v>64</v>
      </c>
      <c r="F3" s="50" t="s">
        <v>65</v>
      </c>
      <c r="G3" s="50" t="s">
        <v>66</v>
      </c>
      <c r="H3" s="144" t="s">
        <v>67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51" t="s">
        <v>68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69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70</v>
      </c>
      <c r="B4" s="57"/>
      <c r="C4" s="57"/>
      <c r="D4" s="57"/>
      <c r="E4" s="57"/>
      <c r="F4" s="57"/>
      <c r="G4" s="57"/>
      <c r="H4" s="146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1" t="s">
        <v>71</v>
      </c>
      <c r="Z4" s="142"/>
      <c r="AA4" s="142"/>
      <c r="AB4" s="142"/>
      <c r="AC4" s="142"/>
      <c r="AD4" s="142"/>
      <c r="AE4" s="142"/>
      <c r="AF4" s="142"/>
      <c r="AG4" s="142"/>
      <c r="AH4" s="142"/>
      <c r="AI4" s="143"/>
      <c r="AJ4" s="148" t="s">
        <v>72</v>
      </c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9" t="s">
        <v>73</v>
      </c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 t="s">
        <v>74</v>
      </c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9" t="s">
        <v>75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 t="s">
        <v>76</v>
      </c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50" t="s">
        <v>77</v>
      </c>
      <c r="CN4" s="150" t="s">
        <v>78</v>
      </c>
      <c r="CO4" s="141" t="s">
        <v>79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3"/>
      <c r="CZ4" s="148" t="s">
        <v>80</v>
      </c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1" t="s">
        <v>81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3"/>
    </row>
    <row r="5" spans="1:125" x14ac:dyDescent="0.2">
      <c r="A5" s="49" t="s">
        <v>82</v>
      </c>
      <c r="B5" s="58"/>
      <c r="C5" s="58"/>
      <c r="D5" s="58"/>
      <c r="E5" s="58"/>
      <c r="F5" s="58"/>
      <c r="G5" s="58"/>
      <c r="H5" s="59" t="s">
        <v>83</v>
      </c>
      <c r="I5" s="59" t="s">
        <v>84</v>
      </c>
      <c r="J5" s="59" t="s">
        <v>85</v>
      </c>
      <c r="K5" s="59" t="s">
        <v>86</v>
      </c>
      <c r="L5" s="59" t="s">
        <v>87</v>
      </c>
      <c r="M5" s="59" t="s">
        <v>4</v>
      </c>
      <c r="N5" s="59" t="s">
        <v>5</v>
      </c>
      <c r="O5" s="59" t="s">
        <v>88</v>
      </c>
      <c r="P5" s="59" t="s">
        <v>13</v>
      </c>
      <c r="Q5" s="59" t="s">
        <v>89</v>
      </c>
      <c r="R5" s="59" t="s">
        <v>90</v>
      </c>
      <c r="S5" s="59" t="s">
        <v>91</v>
      </c>
      <c r="T5" s="59" t="s">
        <v>92</v>
      </c>
      <c r="U5" s="59" t="s">
        <v>93</v>
      </c>
      <c r="V5" s="59" t="s">
        <v>94</v>
      </c>
      <c r="W5" s="59" t="s">
        <v>95</v>
      </c>
      <c r="X5" s="59" t="s">
        <v>96</v>
      </c>
      <c r="Y5" s="59" t="s">
        <v>97</v>
      </c>
      <c r="Z5" s="59" t="s">
        <v>98</v>
      </c>
      <c r="AA5" s="59" t="s">
        <v>99</v>
      </c>
      <c r="AB5" s="59" t="s">
        <v>100</v>
      </c>
      <c r="AC5" s="59" t="s">
        <v>101</v>
      </c>
      <c r="AD5" s="59" t="s">
        <v>102</v>
      </c>
      <c r="AE5" s="59" t="s">
        <v>103</v>
      </c>
      <c r="AF5" s="59" t="s">
        <v>104</v>
      </c>
      <c r="AG5" s="59" t="s">
        <v>105</v>
      </c>
      <c r="AH5" s="59" t="s">
        <v>106</v>
      </c>
      <c r="AI5" s="59" t="s">
        <v>107</v>
      </c>
      <c r="AJ5" s="59" t="s">
        <v>97</v>
      </c>
      <c r="AK5" s="59" t="s">
        <v>98</v>
      </c>
      <c r="AL5" s="59" t="s">
        <v>108</v>
      </c>
      <c r="AM5" s="59" t="s">
        <v>100</v>
      </c>
      <c r="AN5" s="59" t="s">
        <v>101</v>
      </c>
      <c r="AO5" s="59" t="s">
        <v>102</v>
      </c>
      <c r="AP5" s="59" t="s">
        <v>103</v>
      </c>
      <c r="AQ5" s="59" t="s">
        <v>104</v>
      </c>
      <c r="AR5" s="59" t="s">
        <v>105</v>
      </c>
      <c r="AS5" s="59" t="s">
        <v>106</v>
      </c>
      <c r="AT5" s="59" t="s">
        <v>107</v>
      </c>
      <c r="AU5" s="59" t="s">
        <v>97</v>
      </c>
      <c r="AV5" s="59" t="s">
        <v>98</v>
      </c>
      <c r="AW5" s="59" t="s">
        <v>108</v>
      </c>
      <c r="AX5" s="59" t="s">
        <v>100</v>
      </c>
      <c r="AY5" s="59" t="s">
        <v>109</v>
      </c>
      <c r="AZ5" s="59" t="s">
        <v>102</v>
      </c>
      <c r="BA5" s="59" t="s">
        <v>103</v>
      </c>
      <c r="BB5" s="59" t="s">
        <v>104</v>
      </c>
      <c r="BC5" s="59" t="s">
        <v>105</v>
      </c>
      <c r="BD5" s="59" t="s">
        <v>106</v>
      </c>
      <c r="BE5" s="59" t="s">
        <v>107</v>
      </c>
      <c r="BF5" s="59" t="s">
        <v>110</v>
      </c>
      <c r="BG5" s="59" t="s">
        <v>98</v>
      </c>
      <c r="BH5" s="59" t="s">
        <v>108</v>
      </c>
      <c r="BI5" s="59" t="s">
        <v>111</v>
      </c>
      <c r="BJ5" s="59" t="s">
        <v>101</v>
      </c>
      <c r="BK5" s="59" t="s">
        <v>102</v>
      </c>
      <c r="BL5" s="59" t="s">
        <v>103</v>
      </c>
      <c r="BM5" s="59" t="s">
        <v>104</v>
      </c>
      <c r="BN5" s="59" t="s">
        <v>105</v>
      </c>
      <c r="BO5" s="59" t="s">
        <v>106</v>
      </c>
      <c r="BP5" s="59" t="s">
        <v>107</v>
      </c>
      <c r="BQ5" s="59" t="s">
        <v>97</v>
      </c>
      <c r="BR5" s="59" t="s">
        <v>98</v>
      </c>
      <c r="BS5" s="59" t="s">
        <v>108</v>
      </c>
      <c r="BT5" s="59" t="s">
        <v>100</v>
      </c>
      <c r="BU5" s="59" t="s">
        <v>112</v>
      </c>
      <c r="BV5" s="59" t="s">
        <v>102</v>
      </c>
      <c r="BW5" s="59" t="s">
        <v>103</v>
      </c>
      <c r="BX5" s="59" t="s">
        <v>104</v>
      </c>
      <c r="BY5" s="59" t="s">
        <v>105</v>
      </c>
      <c r="BZ5" s="59" t="s">
        <v>106</v>
      </c>
      <c r="CA5" s="59" t="s">
        <v>107</v>
      </c>
      <c r="CB5" s="59" t="s">
        <v>113</v>
      </c>
      <c r="CC5" s="59" t="s">
        <v>114</v>
      </c>
      <c r="CD5" s="59" t="s">
        <v>108</v>
      </c>
      <c r="CE5" s="59" t="s">
        <v>115</v>
      </c>
      <c r="CF5" s="59" t="s">
        <v>112</v>
      </c>
      <c r="CG5" s="59" t="s">
        <v>102</v>
      </c>
      <c r="CH5" s="59" t="s">
        <v>103</v>
      </c>
      <c r="CI5" s="59" t="s">
        <v>104</v>
      </c>
      <c r="CJ5" s="59" t="s">
        <v>105</v>
      </c>
      <c r="CK5" s="59" t="s">
        <v>106</v>
      </c>
      <c r="CL5" s="59" t="s">
        <v>107</v>
      </c>
      <c r="CM5" s="151"/>
      <c r="CN5" s="151"/>
      <c r="CO5" s="59" t="s">
        <v>97</v>
      </c>
      <c r="CP5" s="59" t="s">
        <v>114</v>
      </c>
      <c r="CQ5" s="59" t="s">
        <v>108</v>
      </c>
      <c r="CR5" s="59" t="s">
        <v>111</v>
      </c>
      <c r="CS5" s="59" t="s">
        <v>101</v>
      </c>
      <c r="CT5" s="59" t="s">
        <v>102</v>
      </c>
      <c r="CU5" s="59" t="s">
        <v>103</v>
      </c>
      <c r="CV5" s="59" t="s">
        <v>104</v>
      </c>
      <c r="CW5" s="59" t="s">
        <v>105</v>
      </c>
      <c r="CX5" s="59" t="s">
        <v>106</v>
      </c>
      <c r="CY5" s="59" t="s">
        <v>107</v>
      </c>
      <c r="CZ5" s="59" t="s">
        <v>97</v>
      </c>
      <c r="DA5" s="59" t="s">
        <v>98</v>
      </c>
      <c r="DB5" s="59" t="s">
        <v>108</v>
      </c>
      <c r="DC5" s="59" t="s">
        <v>100</v>
      </c>
      <c r="DD5" s="59" t="s">
        <v>101</v>
      </c>
      <c r="DE5" s="59" t="s">
        <v>102</v>
      </c>
      <c r="DF5" s="59" t="s">
        <v>103</v>
      </c>
      <c r="DG5" s="59" t="s">
        <v>104</v>
      </c>
      <c r="DH5" s="59" t="s">
        <v>105</v>
      </c>
      <c r="DI5" s="59" t="s">
        <v>106</v>
      </c>
      <c r="DJ5" s="59" t="s">
        <v>44</v>
      </c>
      <c r="DK5" s="59" t="s">
        <v>113</v>
      </c>
      <c r="DL5" s="59" t="s">
        <v>98</v>
      </c>
      <c r="DM5" s="59" t="s">
        <v>108</v>
      </c>
      <c r="DN5" s="59" t="s">
        <v>100</v>
      </c>
      <c r="DO5" s="59" t="s">
        <v>101</v>
      </c>
      <c r="DP5" s="59" t="s">
        <v>102</v>
      </c>
      <c r="DQ5" s="59" t="s">
        <v>103</v>
      </c>
      <c r="DR5" s="59" t="s">
        <v>104</v>
      </c>
      <c r="DS5" s="59" t="s">
        <v>105</v>
      </c>
      <c r="DT5" s="59" t="s">
        <v>106</v>
      </c>
      <c r="DU5" s="59" t="s">
        <v>107</v>
      </c>
    </row>
    <row r="6" spans="1:125" s="66" customFormat="1" x14ac:dyDescent="0.2">
      <c r="A6" s="49" t="s">
        <v>116</v>
      </c>
      <c r="B6" s="60">
        <f>B8</f>
        <v>2017</v>
      </c>
      <c r="C6" s="60">
        <f t="shared" ref="C6:X6" si="1">C8</f>
        <v>141003</v>
      </c>
      <c r="D6" s="60">
        <f t="shared" si="1"/>
        <v>47</v>
      </c>
      <c r="E6" s="60">
        <f t="shared" si="1"/>
        <v>14</v>
      </c>
      <c r="F6" s="60">
        <f t="shared" si="1"/>
        <v>0</v>
      </c>
      <c r="G6" s="60">
        <f t="shared" si="1"/>
        <v>3</v>
      </c>
      <c r="H6" s="60" t="str">
        <f>SUBSTITUTE(H8,"　","")</f>
        <v>神奈川県横浜市</v>
      </c>
      <c r="I6" s="60" t="str">
        <f t="shared" si="1"/>
        <v>馬車道地下駐車場</v>
      </c>
      <c r="J6" s="60" t="str">
        <f t="shared" si="1"/>
        <v>法非適用</v>
      </c>
      <c r="K6" s="60" t="str">
        <f t="shared" si="1"/>
        <v>駐車場整備事業</v>
      </c>
      <c r="L6" s="60" t="str">
        <f t="shared" si="1"/>
        <v>-</v>
      </c>
      <c r="M6" s="60" t="str">
        <f t="shared" si="1"/>
        <v>Ａ２Ｂ１</v>
      </c>
      <c r="N6" s="60" t="str">
        <f t="shared" si="1"/>
        <v>非設置</v>
      </c>
      <c r="O6" s="61" t="str">
        <f t="shared" si="1"/>
        <v>該当数値なし</v>
      </c>
      <c r="P6" s="62" t="str">
        <f t="shared" si="1"/>
        <v>その他駐車場</v>
      </c>
      <c r="Q6" s="62" t="str">
        <f t="shared" si="1"/>
        <v>地下式</v>
      </c>
      <c r="R6" s="63">
        <f t="shared" si="1"/>
        <v>19</v>
      </c>
      <c r="S6" s="62" t="str">
        <f t="shared" si="1"/>
        <v>駅</v>
      </c>
      <c r="T6" s="62" t="str">
        <f t="shared" si="1"/>
        <v>無</v>
      </c>
      <c r="U6" s="63">
        <f t="shared" si="1"/>
        <v>10078</v>
      </c>
      <c r="V6" s="63">
        <f t="shared" si="1"/>
        <v>200</v>
      </c>
      <c r="W6" s="63">
        <f t="shared" si="1"/>
        <v>400</v>
      </c>
      <c r="X6" s="62" t="str">
        <f t="shared" si="1"/>
        <v>導入なし</v>
      </c>
      <c r="Y6" s="64">
        <f>IF(Y8="-",NA(),Y8)</f>
        <v>40.799999999999997</v>
      </c>
      <c r="Z6" s="64">
        <f t="shared" ref="Z6:AH6" si="2">IF(Z8="-",NA(),Z8)</f>
        <v>48.9</v>
      </c>
      <c r="AA6" s="64">
        <f t="shared" si="2"/>
        <v>54.4</v>
      </c>
      <c r="AB6" s="64">
        <f t="shared" si="2"/>
        <v>72.5</v>
      </c>
      <c r="AC6" s="64">
        <f t="shared" si="2"/>
        <v>33.299999999999997</v>
      </c>
      <c r="AD6" s="64">
        <f t="shared" si="2"/>
        <v>104.2</v>
      </c>
      <c r="AE6" s="64">
        <f t="shared" si="2"/>
        <v>110.9</v>
      </c>
      <c r="AF6" s="64">
        <f t="shared" si="2"/>
        <v>113.4</v>
      </c>
      <c r="AG6" s="64">
        <f t="shared" si="2"/>
        <v>191.4</v>
      </c>
      <c r="AH6" s="64">
        <f t="shared" si="2"/>
        <v>141.30000000000001</v>
      </c>
      <c r="AI6" s="61" t="str">
        <f>IF(AI8="-","",IF(AI8="-","【-】","【"&amp;SUBSTITUTE(TEXT(AI8,"#,##0.0"),"-","△")&amp;"】"))</f>
        <v>【319.1】</v>
      </c>
      <c r="AJ6" s="64">
        <f>IF(AJ8="-",NA(),AJ8)</f>
        <v>6.3</v>
      </c>
      <c r="AK6" s="64">
        <f t="shared" ref="AK6:AS6" si="3">IF(AK8="-",NA(),AK8)</f>
        <v>5.0999999999999996</v>
      </c>
      <c r="AL6" s="64">
        <f t="shared" si="3"/>
        <v>4.3</v>
      </c>
      <c r="AM6" s="64">
        <f t="shared" si="3"/>
        <v>3.5</v>
      </c>
      <c r="AN6" s="64">
        <f t="shared" si="3"/>
        <v>1.3</v>
      </c>
      <c r="AO6" s="64">
        <f t="shared" si="3"/>
        <v>11.6</v>
      </c>
      <c r="AP6" s="64">
        <f t="shared" si="3"/>
        <v>10</v>
      </c>
      <c r="AQ6" s="64">
        <f t="shared" si="3"/>
        <v>9.5</v>
      </c>
      <c r="AR6" s="64">
        <f t="shared" si="3"/>
        <v>15.1</v>
      </c>
      <c r="AS6" s="64">
        <f t="shared" si="3"/>
        <v>15</v>
      </c>
      <c r="AT6" s="61" t="str">
        <f>IF(AT8="-","",IF(AT8="-","【-】","【"&amp;SUBSTITUTE(TEXT(AT8,"#,##0.0"),"-","△")&amp;"】"))</f>
        <v>【5.6】</v>
      </c>
      <c r="AU6" s="65">
        <f>IF(AU8="-",NA(),AU8)</f>
        <v>257</v>
      </c>
      <c r="AV6" s="65">
        <f t="shared" ref="AV6:BD6" si="4">IF(AV8="-",NA(),AV8)</f>
        <v>150</v>
      </c>
      <c r="AW6" s="65">
        <f t="shared" si="4"/>
        <v>102</v>
      </c>
      <c r="AX6" s="65">
        <f t="shared" si="4"/>
        <v>66</v>
      </c>
      <c r="AY6" s="65">
        <f t="shared" si="4"/>
        <v>48</v>
      </c>
      <c r="AZ6" s="65">
        <f t="shared" si="4"/>
        <v>247</v>
      </c>
      <c r="BA6" s="65">
        <f t="shared" si="4"/>
        <v>202</v>
      </c>
      <c r="BB6" s="65">
        <f t="shared" si="4"/>
        <v>177</v>
      </c>
      <c r="BC6" s="65">
        <f t="shared" si="4"/>
        <v>145</v>
      </c>
      <c r="BD6" s="65">
        <f t="shared" si="4"/>
        <v>108</v>
      </c>
      <c r="BE6" s="63" t="str">
        <f>IF(BE8="-","",IF(BE8="-","【-】","【"&amp;SUBSTITUTE(TEXT(BE8,"#,##0"),"-","△")&amp;"】"))</f>
        <v>【37】</v>
      </c>
      <c r="BF6" s="64">
        <f>IF(BF8="-",NA(),BF8)</f>
        <v>-4.9000000000000004</v>
      </c>
      <c r="BG6" s="64">
        <f t="shared" ref="BG6:BO6" si="5">IF(BG8="-",NA(),BG8)</f>
        <v>10.5</v>
      </c>
      <c r="BH6" s="64">
        <f t="shared" si="5"/>
        <v>16.2</v>
      </c>
      <c r="BI6" s="64">
        <f t="shared" si="5"/>
        <v>9.6999999999999993</v>
      </c>
      <c r="BJ6" s="64">
        <f t="shared" si="5"/>
        <v>36.200000000000003</v>
      </c>
      <c r="BK6" s="64">
        <f t="shared" si="5"/>
        <v>18.3</v>
      </c>
      <c r="BL6" s="64">
        <f t="shared" si="5"/>
        <v>18.2</v>
      </c>
      <c r="BM6" s="64">
        <f t="shared" si="5"/>
        <v>17.5</v>
      </c>
      <c r="BN6" s="64">
        <f t="shared" si="5"/>
        <v>14.3</v>
      </c>
      <c r="BO6" s="64">
        <f t="shared" si="5"/>
        <v>11.8</v>
      </c>
      <c r="BP6" s="61" t="str">
        <f>IF(BP8="-","",IF(BP8="-","【-】","【"&amp;SUBSTITUTE(TEXT(BP8,"#,##0.0"),"-","△")&amp;"】"))</f>
        <v>【26.4】</v>
      </c>
      <c r="BQ6" s="65">
        <f>IF(BQ8="-",NA(),BQ8)</f>
        <v>-3323</v>
      </c>
      <c r="BR6" s="65">
        <f t="shared" ref="BR6:BZ6" si="6">IF(BR8="-",NA(),BR8)</f>
        <v>7820</v>
      </c>
      <c r="BS6" s="65">
        <f t="shared" si="6"/>
        <v>11234</v>
      </c>
      <c r="BT6" s="65">
        <f t="shared" si="6"/>
        <v>14556</v>
      </c>
      <c r="BU6" s="65">
        <f t="shared" si="6"/>
        <v>28772</v>
      </c>
      <c r="BV6" s="65">
        <f t="shared" si="6"/>
        <v>31473</v>
      </c>
      <c r="BW6" s="65">
        <f t="shared" si="6"/>
        <v>37843</v>
      </c>
      <c r="BX6" s="65">
        <f t="shared" si="6"/>
        <v>36318</v>
      </c>
      <c r="BY6" s="65">
        <f t="shared" si="6"/>
        <v>37745</v>
      </c>
      <c r="BZ6" s="65">
        <f t="shared" si="6"/>
        <v>35151</v>
      </c>
      <c r="CA6" s="63" t="str">
        <f>IF(CA8="-","",IF(CA8="-","【-】","【"&amp;SUBSTITUTE(TEXT(CA8,"#,##0"),"-","△")&amp;"】"))</f>
        <v>【15,069】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117</v>
      </c>
      <c r="CM6" s="63">
        <f t="shared" ref="CM6:CN6" si="7">CM8</f>
        <v>0</v>
      </c>
      <c r="CN6" s="63">
        <f t="shared" si="7"/>
        <v>233216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117</v>
      </c>
      <c r="CZ6" s="64">
        <f>IF(CZ8="-",NA(),CZ8)</f>
        <v>642.70000000000005</v>
      </c>
      <c r="DA6" s="64">
        <f t="shared" ref="DA6:DI6" si="8">IF(DA8="-",NA(),DA8)</f>
        <v>471.5</v>
      </c>
      <c r="DB6" s="64">
        <f t="shared" si="8"/>
        <v>371.7</v>
      </c>
      <c r="DC6" s="64">
        <f t="shared" si="8"/>
        <v>288.89999999999998</v>
      </c>
      <c r="DD6" s="64">
        <f t="shared" si="8"/>
        <v>123</v>
      </c>
      <c r="DE6" s="64">
        <f t="shared" si="8"/>
        <v>438</v>
      </c>
      <c r="DF6" s="64">
        <f t="shared" si="8"/>
        <v>351.1</v>
      </c>
      <c r="DG6" s="64">
        <f t="shared" si="8"/>
        <v>278.89999999999998</v>
      </c>
      <c r="DH6" s="64">
        <f t="shared" si="8"/>
        <v>205.5</v>
      </c>
      <c r="DI6" s="64">
        <f t="shared" si="8"/>
        <v>187.9</v>
      </c>
      <c r="DJ6" s="61" t="str">
        <f>IF(DJ8="-","",IF(DJ8="-","【-】","【"&amp;SUBSTITUTE(TEXT(DJ8,"#,##0.0"),"-","△")&amp;"】"))</f>
        <v>【120.3】</v>
      </c>
      <c r="DK6" s="64">
        <f>IF(DK8="-",NA(),DK8)</f>
        <v>65</v>
      </c>
      <c r="DL6" s="64">
        <f t="shared" ref="DL6:DT6" si="9">IF(DL8="-",NA(),DL8)</f>
        <v>79</v>
      </c>
      <c r="DM6" s="64">
        <f t="shared" si="9"/>
        <v>80</v>
      </c>
      <c r="DN6" s="64">
        <f t="shared" si="9"/>
        <v>86</v>
      </c>
      <c r="DO6" s="64">
        <f t="shared" si="9"/>
        <v>94</v>
      </c>
      <c r="DP6" s="64">
        <f t="shared" si="9"/>
        <v>189.3</v>
      </c>
      <c r="DQ6" s="64">
        <f t="shared" si="9"/>
        <v>182.5</v>
      </c>
      <c r="DR6" s="64">
        <f t="shared" si="9"/>
        <v>185.2</v>
      </c>
      <c r="DS6" s="64">
        <f t="shared" si="9"/>
        <v>184.1</v>
      </c>
      <c r="DT6" s="64">
        <f t="shared" si="9"/>
        <v>186.8</v>
      </c>
      <c r="DU6" s="61" t="str">
        <f>IF(DU8="-","",IF(DU8="-","【-】","【"&amp;SUBSTITUTE(TEXT(DU8,"#,##0.0"),"-","△")&amp;"】"))</f>
        <v>【198.4】</v>
      </c>
    </row>
    <row r="7" spans="1:125" s="66" customFormat="1" x14ac:dyDescent="0.2">
      <c r="A7" s="49" t="s">
        <v>118</v>
      </c>
      <c r="B7" s="60">
        <f t="shared" ref="B7:X7" si="10">B8</f>
        <v>2017</v>
      </c>
      <c r="C7" s="60">
        <f t="shared" si="10"/>
        <v>141003</v>
      </c>
      <c r="D7" s="60">
        <f t="shared" si="10"/>
        <v>47</v>
      </c>
      <c r="E7" s="60">
        <f t="shared" si="10"/>
        <v>14</v>
      </c>
      <c r="F7" s="60">
        <f t="shared" si="10"/>
        <v>0</v>
      </c>
      <c r="G7" s="60">
        <f t="shared" si="10"/>
        <v>3</v>
      </c>
      <c r="H7" s="60" t="str">
        <f t="shared" si="10"/>
        <v>神奈川県　横浜市</v>
      </c>
      <c r="I7" s="60" t="str">
        <f t="shared" si="10"/>
        <v>馬車道地下駐車場</v>
      </c>
      <c r="J7" s="60" t="str">
        <f t="shared" si="10"/>
        <v>法非適用</v>
      </c>
      <c r="K7" s="60" t="str">
        <f t="shared" si="10"/>
        <v>駐車場整備事業</v>
      </c>
      <c r="L7" s="60" t="str">
        <f t="shared" si="10"/>
        <v>-</v>
      </c>
      <c r="M7" s="60" t="str">
        <f t="shared" si="10"/>
        <v>Ａ２Ｂ１</v>
      </c>
      <c r="N7" s="60" t="str">
        <f t="shared" si="10"/>
        <v>非設置</v>
      </c>
      <c r="O7" s="61" t="str">
        <f t="shared" si="10"/>
        <v>該当数値なし</v>
      </c>
      <c r="P7" s="62" t="str">
        <f t="shared" si="10"/>
        <v>その他駐車場</v>
      </c>
      <c r="Q7" s="62" t="str">
        <f t="shared" si="10"/>
        <v>地下式</v>
      </c>
      <c r="R7" s="63">
        <f t="shared" si="10"/>
        <v>19</v>
      </c>
      <c r="S7" s="62" t="str">
        <f t="shared" si="10"/>
        <v>駅</v>
      </c>
      <c r="T7" s="62" t="str">
        <f t="shared" si="10"/>
        <v>無</v>
      </c>
      <c r="U7" s="63">
        <f t="shared" si="10"/>
        <v>10078</v>
      </c>
      <c r="V7" s="63">
        <f t="shared" si="10"/>
        <v>200</v>
      </c>
      <c r="W7" s="63">
        <f t="shared" si="10"/>
        <v>400</v>
      </c>
      <c r="X7" s="62" t="str">
        <f t="shared" si="10"/>
        <v>導入なし</v>
      </c>
      <c r="Y7" s="64">
        <f>Y8</f>
        <v>40.799999999999997</v>
      </c>
      <c r="Z7" s="64">
        <f t="shared" ref="Z7:AH7" si="11">Z8</f>
        <v>48.9</v>
      </c>
      <c r="AA7" s="64">
        <f t="shared" si="11"/>
        <v>54.4</v>
      </c>
      <c r="AB7" s="64">
        <f t="shared" si="11"/>
        <v>72.5</v>
      </c>
      <c r="AC7" s="64">
        <f t="shared" si="11"/>
        <v>33.299999999999997</v>
      </c>
      <c r="AD7" s="64">
        <f t="shared" si="11"/>
        <v>104.2</v>
      </c>
      <c r="AE7" s="64">
        <f t="shared" si="11"/>
        <v>110.9</v>
      </c>
      <c r="AF7" s="64">
        <f t="shared" si="11"/>
        <v>113.4</v>
      </c>
      <c r="AG7" s="64">
        <f t="shared" si="11"/>
        <v>191.4</v>
      </c>
      <c r="AH7" s="64">
        <f t="shared" si="11"/>
        <v>141.30000000000001</v>
      </c>
      <c r="AI7" s="61"/>
      <c r="AJ7" s="64">
        <f>AJ8</f>
        <v>6.3</v>
      </c>
      <c r="AK7" s="64">
        <f t="shared" ref="AK7:AS7" si="12">AK8</f>
        <v>5.0999999999999996</v>
      </c>
      <c r="AL7" s="64">
        <f t="shared" si="12"/>
        <v>4.3</v>
      </c>
      <c r="AM7" s="64">
        <f t="shared" si="12"/>
        <v>3.5</v>
      </c>
      <c r="AN7" s="64">
        <f t="shared" si="12"/>
        <v>1.3</v>
      </c>
      <c r="AO7" s="64">
        <f t="shared" si="12"/>
        <v>11.6</v>
      </c>
      <c r="AP7" s="64">
        <f t="shared" si="12"/>
        <v>10</v>
      </c>
      <c r="AQ7" s="64">
        <f t="shared" si="12"/>
        <v>9.5</v>
      </c>
      <c r="AR7" s="64">
        <f t="shared" si="12"/>
        <v>15.1</v>
      </c>
      <c r="AS7" s="64">
        <f t="shared" si="12"/>
        <v>15</v>
      </c>
      <c r="AT7" s="61"/>
      <c r="AU7" s="65">
        <f>AU8</f>
        <v>257</v>
      </c>
      <c r="AV7" s="65">
        <f t="shared" ref="AV7:BD7" si="13">AV8</f>
        <v>150</v>
      </c>
      <c r="AW7" s="65">
        <f t="shared" si="13"/>
        <v>102</v>
      </c>
      <c r="AX7" s="65">
        <f t="shared" si="13"/>
        <v>66</v>
      </c>
      <c r="AY7" s="65">
        <f t="shared" si="13"/>
        <v>48</v>
      </c>
      <c r="AZ7" s="65">
        <f t="shared" si="13"/>
        <v>247</v>
      </c>
      <c r="BA7" s="65">
        <f t="shared" si="13"/>
        <v>202</v>
      </c>
      <c r="BB7" s="65">
        <f t="shared" si="13"/>
        <v>177</v>
      </c>
      <c r="BC7" s="65">
        <f t="shared" si="13"/>
        <v>145</v>
      </c>
      <c r="BD7" s="65">
        <f t="shared" si="13"/>
        <v>108</v>
      </c>
      <c r="BE7" s="63"/>
      <c r="BF7" s="64">
        <f>BF8</f>
        <v>-4.9000000000000004</v>
      </c>
      <c r="BG7" s="64">
        <f t="shared" ref="BG7:BO7" si="14">BG8</f>
        <v>10.5</v>
      </c>
      <c r="BH7" s="64">
        <f t="shared" si="14"/>
        <v>16.2</v>
      </c>
      <c r="BI7" s="64">
        <f t="shared" si="14"/>
        <v>9.6999999999999993</v>
      </c>
      <c r="BJ7" s="64">
        <f t="shared" si="14"/>
        <v>36.200000000000003</v>
      </c>
      <c r="BK7" s="64">
        <f t="shared" si="14"/>
        <v>18.3</v>
      </c>
      <c r="BL7" s="64">
        <f t="shared" si="14"/>
        <v>18.2</v>
      </c>
      <c r="BM7" s="64">
        <f t="shared" si="14"/>
        <v>17.5</v>
      </c>
      <c r="BN7" s="64">
        <f t="shared" si="14"/>
        <v>14.3</v>
      </c>
      <c r="BO7" s="64">
        <f t="shared" si="14"/>
        <v>11.8</v>
      </c>
      <c r="BP7" s="61"/>
      <c r="BQ7" s="65">
        <f>BQ8</f>
        <v>-3323</v>
      </c>
      <c r="BR7" s="65">
        <f t="shared" ref="BR7:BZ7" si="15">BR8</f>
        <v>7820</v>
      </c>
      <c r="BS7" s="65">
        <f t="shared" si="15"/>
        <v>11234</v>
      </c>
      <c r="BT7" s="65">
        <f t="shared" si="15"/>
        <v>14556</v>
      </c>
      <c r="BU7" s="65">
        <f t="shared" si="15"/>
        <v>28772</v>
      </c>
      <c r="BV7" s="65">
        <f t="shared" si="15"/>
        <v>31473</v>
      </c>
      <c r="BW7" s="65">
        <f t="shared" si="15"/>
        <v>37843</v>
      </c>
      <c r="BX7" s="65">
        <f t="shared" si="15"/>
        <v>36318</v>
      </c>
      <c r="BY7" s="65">
        <f t="shared" si="15"/>
        <v>37745</v>
      </c>
      <c r="BZ7" s="65">
        <f t="shared" si="15"/>
        <v>35151</v>
      </c>
      <c r="CA7" s="63"/>
      <c r="CB7" s="64" t="s">
        <v>119</v>
      </c>
      <c r="CC7" s="64" t="s">
        <v>119</v>
      </c>
      <c r="CD7" s="64" t="s">
        <v>119</v>
      </c>
      <c r="CE7" s="64" t="s">
        <v>119</v>
      </c>
      <c r="CF7" s="64" t="s">
        <v>119</v>
      </c>
      <c r="CG7" s="64" t="s">
        <v>119</v>
      </c>
      <c r="CH7" s="64" t="s">
        <v>119</v>
      </c>
      <c r="CI7" s="64" t="s">
        <v>119</v>
      </c>
      <c r="CJ7" s="64" t="s">
        <v>119</v>
      </c>
      <c r="CK7" s="64" t="s">
        <v>120</v>
      </c>
      <c r="CL7" s="61"/>
      <c r="CM7" s="63">
        <f>CM8</f>
        <v>0</v>
      </c>
      <c r="CN7" s="63">
        <f>CN8</f>
        <v>233216</v>
      </c>
      <c r="CO7" s="64" t="s">
        <v>119</v>
      </c>
      <c r="CP7" s="64" t="s">
        <v>119</v>
      </c>
      <c r="CQ7" s="64" t="s">
        <v>119</v>
      </c>
      <c r="CR7" s="64" t="s">
        <v>119</v>
      </c>
      <c r="CS7" s="64" t="s">
        <v>119</v>
      </c>
      <c r="CT7" s="64" t="s">
        <v>119</v>
      </c>
      <c r="CU7" s="64" t="s">
        <v>119</v>
      </c>
      <c r="CV7" s="64" t="s">
        <v>119</v>
      </c>
      <c r="CW7" s="64" t="s">
        <v>119</v>
      </c>
      <c r="CX7" s="64" t="s">
        <v>120</v>
      </c>
      <c r="CY7" s="61"/>
      <c r="CZ7" s="64">
        <f>CZ8</f>
        <v>642.70000000000005</v>
      </c>
      <c r="DA7" s="64">
        <f t="shared" ref="DA7:DI7" si="16">DA8</f>
        <v>471.5</v>
      </c>
      <c r="DB7" s="64">
        <f t="shared" si="16"/>
        <v>371.7</v>
      </c>
      <c r="DC7" s="64">
        <f t="shared" si="16"/>
        <v>288.89999999999998</v>
      </c>
      <c r="DD7" s="64">
        <f t="shared" si="16"/>
        <v>123</v>
      </c>
      <c r="DE7" s="64">
        <f t="shared" si="16"/>
        <v>438</v>
      </c>
      <c r="DF7" s="64">
        <f t="shared" si="16"/>
        <v>351.1</v>
      </c>
      <c r="DG7" s="64">
        <f t="shared" si="16"/>
        <v>278.89999999999998</v>
      </c>
      <c r="DH7" s="64">
        <f t="shared" si="16"/>
        <v>205.5</v>
      </c>
      <c r="DI7" s="64">
        <f t="shared" si="16"/>
        <v>187.9</v>
      </c>
      <c r="DJ7" s="61"/>
      <c r="DK7" s="64">
        <f>DK8</f>
        <v>65</v>
      </c>
      <c r="DL7" s="64">
        <f t="shared" ref="DL7:DT7" si="17">DL8</f>
        <v>79</v>
      </c>
      <c r="DM7" s="64">
        <f t="shared" si="17"/>
        <v>80</v>
      </c>
      <c r="DN7" s="64">
        <f t="shared" si="17"/>
        <v>86</v>
      </c>
      <c r="DO7" s="64">
        <f t="shared" si="17"/>
        <v>94</v>
      </c>
      <c r="DP7" s="64">
        <f t="shared" si="17"/>
        <v>189.3</v>
      </c>
      <c r="DQ7" s="64">
        <f t="shared" si="17"/>
        <v>182.5</v>
      </c>
      <c r="DR7" s="64">
        <f t="shared" si="17"/>
        <v>185.2</v>
      </c>
      <c r="DS7" s="64">
        <f t="shared" si="17"/>
        <v>184.1</v>
      </c>
      <c r="DT7" s="64">
        <f t="shared" si="17"/>
        <v>186.8</v>
      </c>
      <c r="DU7" s="61"/>
    </row>
    <row r="8" spans="1:125" s="66" customFormat="1" x14ac:dyDescent="0.2">
      <c r="A8" s="49"/>
      <c r="B8" s="67">
        <v>2017</v>
      </c>
      <c r="C8" s="67">
        <v>141003</v>
      </c>
      <c r="D8" s="67">
        <v>47</v>
      </c>
      <c r="E8" s="67">
        <v>14</v>
      </c>
      <c r="F8" s="67">
        <v>0</v>
      </c>
      <c r="G8" s="67">
        <v>3</v>
      </c>
      <c r="H8" s="67" t="s">
        <v>121</v>
      </c>
      <c r="I8" s="67" t="s">
        <v>122</v>
      </c>
      <c r="J8" s="67" t="s">
        <v>123</v>
      </c>
      <c r="K8" s="67" t="s">
        <v>124</v>
      </c>
      <c r="L8" s="67" t="s">
        <v>125</v>
      </c>
      <c r="M8" s="67" t="s">
        <v>126</v>
      </c>
      <c r="N8" s="67" t="s">
        <v>127</v>
      </c>
      <c r="O8" s="68" t="s">
        <v>128</v>
      </c>
      <c r="P8" s="69" t="s">
        <v>129</v>
      </c>
      <c r="Q8" s="69" t="s">
        <v>130</v>
      </c>
      <c r="R8" s="70">
        <v>19</v>
      </c>
      <c r="S8" s="69" t="s">
        <v>131</v>
      </c>
      <c r="T8" s="69" t="s">
        <v>132</v>
      </c>
      <c r="U8" s="70">
        <v>10078</v>
      </c>
      <c r="V8" s="70">
        <v>200</v>
      </c>
      <c r="W8" s="70">
        <v>400</v>
      </c>
      <c r="X8" s="69" t="s">
        <v>133</v>
      </c>
      <c r="Y8" s="71">
        <v>40.799999999999997</v>
      </c>
      <c r="Z8" s="71">
        <v>48.9</v>
      </c>
      <c r="AA8" s="71">
        <v>54.4</v>
      </c>
      <c r="AB8" s="71">
        <v>72.5</v>
      </c>
      <c r="AC8" s="71">
        <v>33.299999999999997</v>
      </c>
      <c r="AD8" s="71">
        <v>104.2</v>
      </c>
      <c r="AE8" s="71">
        <v>110.9</v>
      </c>
      <c r="AF8" s="71">
        <v>113.4</v>
      </c>
      <c r="AG8" s="71">
        <v>191.4</v>
      </c>
      <c r="AH8" s="71">
        <v>141.30000000000001</v>
      </c>
      <c r="AI8" s="68">
        <v>319.10000000000002</v>
      </c>
      <c r="AJ8" s="71">
        <v>6.3</v>
      </c>
      <c r="AK8" s="71">
        <v>5.0999999999999996</v>
      </c>
      <c r="AL8" s="71">
        <v>4.3</v>
      </c>
      <c r="AM8" s="71">
        <v>3.5</v>
      </c>
      <c r="AN8" s="71">
        <v>1.3</v>
      </c>
      <c r="AO8" s="71">
        <v>11.6</v>
      </c>
      <c r="AP8" s="71">
        <v>10</v>
      </c>
      <c r="AQ8" s="71">
        <v>9.5</v>
      </c>
      <c r="AR8" s="71">
        <v>15.1</v>
      </c>
      <c r="AS8" s="71">
        <v>15</v>
      </c>
      <c r="AT8" s="68">
        <v>5.6</v>
      </c>
      <c r="AU8" s="72">
        <v>257</v>
      </c>
      <c r="AV8" s="72">
        <v>150</v>
      </c>
      <c r="AW8" s="72">
        <v>102</v>
      </c>
      <c r="AX8" s="72">
        <v>66</v>
      </c>
      <c r="AY8" s="72">
        <v>48</v>
      </c>
      <c r="AZ8" s="72">
        <v>247</v>
      </c>
      <c r="BA8" s="72">
        <v>202</v>
      </c>
      <c r="BB8" s="72">
        <v>177</v>
      </c>
      <c r="BC8" s="72">
        <v>145</v>
      </c>
      <c r="BD8" s="72">
        <v>108</v>
      </c>
      <c r="BE8" s="72">
        <v>37</v>
      </c>
      <c r="BF8" s="71">
        <v>-4.9000000000000004</v>
      </c>
      <c r="BG8" s="71">
        <v>10.5</v>
      </c>
      <c r="BH8" s="71">
        <v>16.2</v>
      </c>
      <c r="BI8" s="71">
        <v>9.6999999999999993</v>
      </c>
      <c r="BJ8" s="71">
        <v>36.200000000000003</v>
      </c>
      <c r="BK8" s="71">
        <v>18.3</v>
      </c>
      <c r="BL8" s="71">
        <v>18.2</v>
      </c>
      <c r="BM8" s="71">
        <v>17.5</v>
      </c>
      <c r="BN8" s="71">
        <v>14.3</v>
      </c>
      <c r="BO8" s="71">
        <v>11.8</v>
      </c>
      <c r="BP8" s="68">
        <v>26.4</v>
      </c>
      <c r="BQ8" s="72">
        <v>-3323</v>
      </c>
      <c r="BR8" s="72">
        <v>7820</v>
      </c>
      <c r="BS8" s="72">
        <v>11234</v>
      </c>
      <c r="BT8" s="73">
        <v>14556</v>
      </c>
      <c r="BU8" s="73">
        <v>28772</v>
      </c>
      <c r="BV8" s="72">
        <v>31473</v>
      </c>
      <c r="BW8" s="72">
        <v>37843</v>
      </c>
      <c r="BX8" s="72">
        <v>36318</v>
      </c>
      <c r="BY8" s="72">
        <v>37745</v>
      </c>
      <c r="BZ8" s="72">
        <v>35151</v>
      </c>
      <c r="CA8" s="70">
        <v>15069</v>
      </c>
      <c r="CB8" s="71" t="s">
        <v>125</v>
      </c>
      <c r="CC8" s="71" t="s">
        <v>125</v>
      </c>
      <c r="CD8" s="71" t="s">
        <v>125</v>
      </c>
      <c r="CE8" s="71" t="s">
        <v>125</v>
      </c>
      <c r="CF8" s="71" t="s">
        <v>125</v>
      </c>
      <c r="CG8" s="71" t="s">
        <v>125</v>
      </c>
      <c r="CH8" s="71" t="s">
        <v>125</v>
      </c>
      <c r="CI8" s="71" t="s">
        <v>125</v>
      </c>
      <c r="CJ8" s="71" t="s">
        <v>125</v>
      </c>
      <c r="CK8" s="71" t="s">
        <v>125</v>
      </c>
      <c r="CL8" s="68" t="s">
        <v>125</v>
      </c>
      <c r="CM8" s="70">
        <v>0</v>
      </c>
      <c r="CN8" s="70">
        <v>233216</v>
      </c>
      <c r="CO8" s="71" t="s">
        <v>125</v>
      </c>
      <c r="CP8" s="71" t="s">
        <v>125</v>
      </c>
      <c r="CQ8" s="71" t="s">
        <v>125</v>
      </c>
      <c r="CR8" s="71" t="s">
        <v>125</v>
      </c>
      <c r="CS8" s="71" t="s">
        <v>125</v>
      </c>
      <c r="CT8" s="71" t="s">
        <v>125</v>
      </c>
      <c r="CU8" s="71" t="s">
        <v>125</v>
      </c>
      <c r="CV8" s="71" t="s">
        <v>125</v>
      </c>
      <c r="CW8" s="71" t="s">
        <v>125</v>
      </c>
      <c r="CX8" s="71" t="s">
        <v>125</v>
      </c>
      <c r="CY8" s="68" t="s">
        <v>125</v>
      </c>
      <c r="CZ8" s="71">
        <v>642.70000000000005</v>
      </c>
      <c r="DA8" s="71">
        <v>471.5</v>
      </c>
      <c r="DB8" s="71">
        <v>371.7</v>
      </c>
      <c r="DC8" s="71">
        <v>288.89999999999998</v>
      </c>
      <c r="DD8" s="71">
        <v>123</v>
      </c>
      <c r="DE8" s="71">
        <v>438</v>
      </c>
      <c r="DF8" s="71">
        <v>351.1</v>
      </c>
      <c r="DG8" s="71">
        <v>278.89999999999998</v>
      </c>
      <c r="DH8" s="71">
        <v>205.5</v>
      </c>
      <c r="DI8" s="71">
        <v>187.9</v>
      </c>
      <c r="DJ8" s="68">
        <v>120.3</v>
      </c>
      <c r="DK8" s="71">
        <v>65</v>
      </c>
      <c r="DL8" s="71">
        <v>79</v>
      </c>
      <c r="DM8" s="71">
        <v>80</v>
      </c>
      <c r="DN8" s="71">
        <v>86</v>
      </c>
      <c r="DO8" s="71">
        <v>94</v>
      </c>
      <c r="DP8" s="71">
        <v>189.3</v>
      </c>
      <c r="DQ8" s="71">
        <v>182.5</v>
      </c>
      <c r="DR8" s="71">
        <v>185.2</v>
      </c>
      <c r="DS8" s="71">
        <v>184.1</v>
      </c>
      <c r="DT8" s="71">
        <v>186.8</v>
      </c>
      <c r="DU8" s="68">
        <v>198.4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134</v>
      </c>
      <c r="C10" s="78" t="s">
        <v>135</v>
      </c>
      <c r="D10" s="78" t="s">
        <v>136</v>
      </c>
      <c r="E10" s="78" t="s">
        <v>137</v>
      </c>
      <c r="F10" s="78" t="s">
        <v>138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61</v>
      </c>
      <c r="B11" s="79">
        <f>DATEVALUE($B$6-4&amp;"年1月1日")</f>
        <v>41275</v>
      </c>
      <c r="C11" s="79">
        <f>DATEVALUE($B$6-3&amp;"年1月1日")</f>
        <v>41640</v>
      </c>
      <c r="D11" s="79">
        <f>DATEVALUE($B$6-2&amp;"年1月1日")</f>
        <v>42005</v>
      </c>
      <c r="E11" s="79">
        <f>DATEVALUE($B$6-1&amp;"年1月1日")</f>
        <v>42370</v>
      </c>
      <c r="F11" s="79">
        <f>DATEVALUE($B$6&amp;"年1月1日")</f>
        <v>42736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dcterms:created xsi:type="dcterms:W3CDTF">2018-12-07T10:29:09Z</dcterms:created>
  <dcterms:modified xsi:type="dcterms:W3CDTF">2019-02-20T08:32:40Z</dcterms:modified>
  <cp:category/>
</cp:coreProperties>
</file>