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02 対応\03 施行\01 公表データ\01 横浜市\"/>
    </mc:Choice>
  </mc:AlternateContent>
  <workbookProtection workbookAlgorithmName="SHA-512" workbookHashValue="3+by6BYFGmckeBYIPxcZEmsfwYePMmRaoFQoQIwx46j6YS0s+ypNA60dKVpPE2UC0iax7BpmvlNyRkS0/g2ZxQ==" workbookSaltValue="4MMmL9eSe/BvjDDNgOm/4w==" workbookSpinCount="100000" lockStructure="1"/>
  <bookViews>
    <workbookView xWindow="0" yWindow="0" windowWidth="23040" windowHeight="936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FE52" i="4" s="1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IT76" i="4" l="1"/>
  <c r="CS51" i="4"/>
  <c r="HJ30" i="4"/>
  <c r="CS30" i="4"/>
  <c r="BZ76" i="4"/>
  <c r="MA51" i="4"/>
  <c r="MI76" i="4"/>
  <c r="MA30" i="4"/>
  <c r="HJ51" i="4"/>
  <c r="C11" i="5"/>
  <c r="D11" i="5"/>
  <c r="E11" i="5"/>
  <c r="B11" i="5"/>
  <c r="BZ30" i="4" l="1"/>
  <c r="LH51" i="4"/>
  <c r="LT76" i="4"/>
  <c r="GQ51" i="4"/>
  <c r="LH30" i="4"/>
  <c r="IE76" i="4"/>
  <c r="BZ51" i="4"/>
  <c r="GQ30" i="4"/>
  <c r="BK76" i="4"/>
  <c r="AV76" i="4"/>
  <c r="KO51" i="4"/>
  <c r="LE76" i="4"/>
  <c r="HP76" i="4"/>
  <c r="FX51" i="4"/>
  <c r="KO30" i="4"/>
  <c r="BG51" i="4"/>
  <c r="FX30" i="4"/>
  <c r="BG30" i="4"/>
  <c r="HA76" i="4"/>
  <c r="AN51" i="4"/>
  <c r="FE30" i="4"/>
  <c r="AN30" i="4"/>
  <c r="AG76" i="4"/>
  <c r="JV51" i="4"/>
  <c r="KP76" i="4"/>
  <c r="FE51" i="4"/>
  <c r="JV30" i="4"/>
  <c r="GL76" i="4"/>
  <c r="U51" i="4"/>
  <c r="EL30" i="4"/>
  <c r="KA76" i="4"/>
  <c r="EL51" i="4"/>
  <c r="JC30" i="4"/>
  <c r="U30" i="4"/>
  <c r="R76" i="4"/>
  <c r="JC51" i="4"/>
</calcChain>
</file>

<file path=xl/sharedStrings.xml><?xml version="1.0" encoding="utf-8"?>
<sst xmlns="http://schemas.openxmlformats.org/spreadsheetml/2006/main" count="287" uniqueCount="148">
  <si>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</si>
  <si>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</si>
  <si>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</si>
  <si>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</si>
  <si>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</si>
  <si>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</si>
  <si>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</si>
  <si>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</si>
  <si>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</si>
  <si>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</si>
  <si>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</si>
  <si>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</si>
  <si>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</si>
  <si>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</si>
  <si>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</si>
  <si>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</si>
  <si>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</si>
  <si>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</si>
  <si>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</si>
  <si>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</si>
  <si>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</si>
  <si>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</si>
  <si>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</si>
  <si>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</si>
  <si>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</si>
  <si>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</si>
  <si>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</si>
  <si>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</si>
  <si>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</si>
  <si>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</si>
  <si>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</si>
  <si>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</si>
  <si>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</si>
  <si>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</si>
  <si>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</si>
  <si>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</si>
  <si>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</si>
  <si>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</si>
  <si>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</si>
  <si>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</si>
  <si>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</si>
  <si>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</si>
  <si>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</si>
  <si>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</si>
  <si>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</si>
  <si>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</si>
  <si>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</si>
  <si>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</si>
  <si>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</si>
  <si>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</si>
  <si>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</si>
  <si>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</si>
  <si>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</si>
  <si>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</si>
  <si>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</si>
  <si>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</si>
  <si>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</si>
  <si>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</si>
  <si>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</si>
  <si>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</si>
  <si>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</si>
  <si>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</si>
  <si>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</si>
  <si>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</si>
  <si>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</si>
  <si>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</si>
  <si>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</si>
  <si>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</si>
  <si>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</si>
  <si>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</si>
  <si>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</si>
  <si>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</si>
  <si>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</si>
  <si>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</si>
  <si>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</si>
  <si>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</si>
  <si>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</si>
  <si>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</si>
  <si>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</si>
  <si>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</si>
  <si>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</si>
  <si>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</si>
  <si>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</si>
  <si>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</si>
  <si>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</si>
  <si>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</si>
  <si>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</si>
  <si>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</si>
  <si>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</si>
  <si>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</si>
  <si>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</si>
  <si>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</si>
  <si>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</si>
  <si>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</si>
  <si>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</si>
  <si>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</si>
  <si>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</si>
  <si>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</si>
  <si>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</si>
  <si>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</si>
  <si>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</si>
  <si>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</si>
  <si>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</si>
  <si>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</si>
  <si>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</si>
  <si>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</si>
  <si>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</si>
  <si>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</si>
  <si>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</si>
  <si>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</si>
  <si>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</si>
  <si>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</si>
  <si>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</si>
  <si>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</si>
  <si>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</si>
  <si>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</si>
  <si>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</si>
  <si>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</si>
  <si>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</si>
  <si>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</si>
  <si>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</si>
  <si>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</si>
  <si>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</si>
  <si>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</si>
  <si>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</si>
  <si>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</si>
  <si>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神奈川県　横浜市</t>
  </si>
  <si>
    <t>山下町地下駐車場</t>
  </si>
  <si>
    <t>法非適用</t>
  </si>
  <si>
    <t>駐車場整備事業</t>
  </si>
  <si>
    <t>-</t>
  </si>
  <si>
    <t>Ａ２Ｂ１</t>
  </si>
  <si>
    <t>非設置</t>
  </si>
  <si>
    <t>該当数値なし</t>
  </si>
  <si>
    <t>その他駐車場</t>
  </si>
  <si>
    <t>地下式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</si>
  <si>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</si>
  <si>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</si>
  <si>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</si>
  <si>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</si>
  <si>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</si>
  <si>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</si>
  <si>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</si>
  <si>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</si>
  <si>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⑥有形固定資産減価償却率及び⑨累積欠損金比率
　法非適用企業のため対象外
⑦敷地の地価
　道路の地下に設置した駐車場であり、用地は購入していないため価格は「０」である。
⑧設備投資見込額
　当初の設備投資額に比べて、大きな金額ではないが、将来の事業継続の見込みも含めて慎重に見直していく。
⑩企業債残高対料金収入比率
　数値は高く望ましい状態ではない。企業債は減少しているので、料金収入の増加が見込めるより効率的な運営方式に見直していく。
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2" eb="13">
      <t>オヨ</t>
    </rPh>
    <rPh sb="24" eb="25">
      <t>ホウ</t>
    </rPh>
    <rPh sb="25" eb="26">
      <t>ヒ</t>
    </rPh>
    <rPh sb="26" eb="28">
      <t>テキヨウ</t>
    </rPh>
    <rPh sb="28" eb="30">
      <t>キギョウ</t>
    </rPh>
    <rPh sb="33" eb="36">
      <t>タイショウガイ</t>
    </rPh>
    <rPh sb="38" eb="40">
      <t>シキチ</t>
    </rPh>
    <rPh sb="41" eb="43">
      <t>チカ</t>
    </rPh>
    <rPh sb="45" eb="47">
      <t>ドウロ</t>
    </rPh>
    <rPh sb="48" eb="50">
      <t>チカ</t>
    </rPh>
    <rPh sb="51" eb="53">
      <t>セッチ</t>
    </rPh>
    <rPh sb="55" eb="58">
      <t>チュウシャジョウ</t>
    </rPh>
    <rPh sb="62" eb="64">
      <t>ヨウチ</t>
    </rPh>
    <rPh sb="65" eb="67">
      <t>コウニュウ</t>
    </rPh>
    <rPh sb="74" eb="76">
      <t>カカク</t>
    </rPh>
    <rPh sb="86" eb="88">
      <t>セツビ</t>
    </rPh>
    <rPh sb="88" eb="90">
      <t>トウシ</t>
    </rPh>
    <rPh sb="90" eb="92">
      <t>ミコミ</t>
    </rPh>
    <rPh sb="92" eb="93">
      <t>ガク</t>
    </rPh>
    <rPh sb="95" eb="97">
      <t>トウショ</t>
    </rPh>
    <rPh sb="98" eb="100">
      <t>セツビ</t>
    </rPh>
    <rPh sb="100" eb="102">
      <t>トウシ</t>
    </rPh>
    <rPh sb="102" eb="103">
      <t>ガク</t>
    </rPh>
    <rPh sb="104" eb="105">
      <t>クラ</t>
    </rPh>
    <rPh sb="108" eb="109">
      <t>オオ</t>
    </rPh>
    <rPh sb="111" eb="113">
      <t>キンガク</t>
    </rPh>
    <rPh sb="119" eb="121">
      <t>ショウライ</t>
    </rPh>
    <rPh sb="122" eb="124">
      <t>ジギョウ</t>
    </rPh>
    <rPh sb="124" eb="126">
      <t>ケイゾク</t>
    </rPh>
    <rPh sb="127" eb="129">
      <t>ミコ</t>
    </rPh>
    <rPh sb="131" eb="132">
      <t>フク</t>
    </rPh>
    <rPh sb="134" eb="136">
      <t>シンチョウ</t>
    </rPh>
    <rPh sb="137" eb="139">
      <t>ミナオ</t>
    </rPh>
    <rPh sb="146" eb="148">
      <t>キギョウ</t>
    </rPh>
    <rPh sb="148" eb="149">
      <t>サイ</t>
    </rPh>
    <rPh sb="149" eb="151">
      <t>ザンダカ</t>
    </rPh>
    <rPh sb="151" eb="152">
      <t>タイ</t>
    </rPh>
    <rPh sb="152" eb="154">
      <t>リョウキン</t>
    </rPh>
    <rPh sb="154" eb="156">
      <t>シュウニュウ</t>
    </rPh>
    <rPh sb="156" eb="158">
      <t>ヒリツ</t>
    </rPh>
    <rPh sb="160" eb="162">
      <t>スウチ</t>
    </rPh>
    <rPh sb="163" eb="164">
      <t>タカ</t>
    </rPh>
    <rPh sb="165" eb="166">
      <t>ノゾ</t>
    </rPh>
    <rPh sb="169" eb="171">
      <t>ジョウタイ</t>
    </rPh>
    <rPh sb="176" eb="178">
      <t>キギョウ</t>
    </rPh>
    <rPh sb="178" eb="179">
      <t>サイ</t>
    </rPh>
    <rPh sb="180" eb="182">
      <t>ゲンショウ</t>
    </rPh>
    <rPh sb="189" eb="191">
      <t>リョウキン</t>
    </rPh>
    <rPh sb="191" eb="193">
      <t>シュウニュウ</t>
    </rPh>
    <rPh sb="194" eb="196">
      <t>ゾウカ</t>
    </rPh>
    <rPh sb="197" eb="199">
      <t>ミコ</t>
    </rPh>
    <phoneticPr fontId="5"/>
  </si>
  <si>
    <t>⑪稼働率
　数値は、やや増加傾向であるが、あまり高くない。指定管理者制度など、より効率的な運営方式に見直していく。</t>
    <rPh sb="1" eb="3">
      <t>カドウ</t>
    </rPh>
    <rPh sb="3" eb="4">
      <t>リツ</t>
    </rPh>
    <rPh sb="6" eb="8">
      <t>スウチ</t>
    </rPh>
    <rPh sb="12" eb="14">
      <t>ゾウカ</t>
    </rPh>
    <rPh sb="14" eb="16">
      <t>ケイコウ</t>
    </rPh>
    <rPh sb="24" eb="25">
      <t>タカ</t>
    </rPh>
    <rPh sb="29" eb="31">
      <t>シテイ</t>
    </rPh>
    <rPh sb="31" eb="34">
      <t>カンリシャ</t>
    </rPh>
    <rPh sb="34" eb="36">
      <t>セイド</t>
    </rPh>
    <phoneticPr fontId="5"/>
  </si>
  <si>
    <t>　経営改善の取組が必要な状態であるため、指定管理者制度など、より効率的な運営方式に見直していく。
　さらに、今後の設備投資に当たっては、将来の事業継続の見込みも含めて慎重に検討していく。</t>
    <rPh sb="1" eb="3">
      <t>ケイエイ</t>
    </rPh>
    <rPh sb="3" eb="5">
      <t>カイゼン</t>
    </rPh>
    <rPh sb="6" eb="8">
      <t>トリクミ</t>
    </rPh>
    <rPh sb="9" eb="11">
      <t>ヒツヨウ</t>
    </rPh>
    <rPh sb="12" eb="14">
      <t>ジョウタイ</t>
    </rPh>
    <rPh sb="20" eb="22">
      <t>シテイ</t>
    </rPh>
    <rPh sb="22" eb="25">
      <t>カンリシャ</t>
    </rPh>
    <rPh sb="25" eb="27">
      <t>セイド</t>
    </rPh>
    <rPh sb="54" eb="56">
      <t>コンゴ</t>
    </rPh>
    <rPh sb="57" eb="59">
      <t>セツビ</t>
    </rPh>
    <rPh sb="59" eb="61">
      <t>トウシ</t>
    </rPh>
    <rPh sb="62" eb="63">
      <t>ア</t>
    </rPh>
    <rPh sb="68" eb="70">
      <t>ショウライ</t>
    </rPh>
    <rPh sb="71" eb="73">
      <t>ジギョウ</t>
    </rPh>
    <rPh sb="73" eb="75">
      <t>ケイゾク</t>
    </rPh>
    <rPh sb="76" eb="78">
      <t>ミコ</t>
    </rPh>
    <rPh sb="80" eb="81">
      <t>フク</t>
    </rPh>
    <rPh sb="83" eb="85">
      <t>シンチョウ</t>
    </rPh>
    <rPh sb="86" eb="88">
      <t>ケントウ</t>
    </rPh>
    <phoneticPr fontId="5"/>
  </si>
  <si>
    <t>①収益的収支比率
　単年度赤字の状態であるので、経営改善に向けた取組が必要だと考えている。そこで、指定管理者制度など、より効率的な運営方式に見直していく。
②他会計補助金比率及び③駐車台数一台当たりの他会計補助金額
　経年比較においては、減少傾向にある。これは、地方債の償還が進み残高が減少していることから、一般会計からの繰入金が減少しているためだと思われる。
④売上高ＧＯＰ比率及び⑤ＥＢＩＴＤＡ
　数値は望ましい状態ではない。経営改善を図るため指定管理者制度など、より効率的な運営方式に見直していく。</t>
    <rPh sb="1" eb="4">
      <t>シュウエキテキ</t>
    </rPh>
    <rPh sb="4" eb="6">
      <t>シュウシ</t>
    </rPh>
    <rPh sb="6" eb="8">
      <t>ヒリツ</t>
    </rPh>
    <rPh sb="10" eb="13">
      <t>タンネンド</t>
    </rPh>
    <rPh sb="13" eb="15">
      <t>アカジ</t>
    </rPh>
    <rPh sb="16" eb="18">
      <t>ジョウタイ</t>
    </rPh>
    <rPh sb="24" eb="26">
      <t>ケイエイ</t>
    </rPh>
    <rPh sb="26" eb="28">
      <t>カイゼン</t>
    </rPh>
    <rPh sb="29" eb="30">
      <t>ム</t>
    </rPh>
    <rPh sb="32" eb="33">
      <t>ト</t>
    </rPh>
    <rPh sb="33" eb="34">
      <t>ク</t>
    </rPh>
    <rPh sb="35" eb="37">
      <t>ヒツヨウ</t>
    </rPh>
    <rPh sb="39" eb="40">
      <t>カンガ</t>
    </rPh>
    <rPh sb="49" eb="51">
      <t>シテイ</t>
    </rPh>
    <rPh sb="51" eb="54">
      <t>カンリシャ</t>
    </rPh>
    <rPh sb="54" eb="56">
      <t>セイド</t>
    </rPh>
    <rPh sb="61" eb="64">
      <t>コウリツテキ</t>
    </rPh>
    <rPh sb="65" eb="67">
      <t>ウンエイ</t>
    </rPh>
    <rPh sb="67" eb="69">
      <t>ホウシキ</t>
    </rPh>
    <rPh sb="70" eb="72">
      <t>ミナオ</t>
    </rPh>
    <rPh sb="79" eb="80">
      <t>タ</t>
    </rPh>
    <rPh sb="80" eb="82">
      <t>カイケイ</t>
    </rPh>
    <rPh sb="82" eb="85">
      <t>ホジョキン</t>
    </rPh>
    <rPh sb="85" eb="87">
      <t>ヒリツ</t>
    </rPh>
    <rPh sb="87" eb="88">
      <t>オヨ</t>
    </rPh>
    <rPh sb="90" eb="92">
      <t>チュウシャ</t>
    </rPh>
    <rPh sb="92" eb="94">
      <t>ダイスウ</t>
    </rPh>
    <rPh sb="94" eb="96">
      <t>イチダイ</t>
    </rPh>
    <rPh sb="96" eb="97">
      <t>ア</t>
    </rPh>
    <rPh sb="100" eb="101">
      <t>タ</t>
    </rPh>
    <rPh sb="101" eb="103">
      <t>カイケイ</t>
    </rPh>
    <rPh sb="103" eb="105">
      <t>ホジョ</t>
    </rPh>
    <rPh sb="105" eb="107">
      <t>キンガク</t>
    </rPh>
    <rPh sb="182" eb="184">
      <t>ウリアゲ</t>
    </rPh>
    <rPh sb="184" eb="185">
      <t>ダカ</t>
    </rPh>
    <rPh sb="188" eb="190">
      <t>ヒリツ</t>
    </rPh>
    <rPh sb="190" eb="191">
      <t>オヨ</t>
    </rPh>
    <rPh sb="201" eb="203">
      <t>スウチ</t>
    </rPh>
    <rPh sb="204" eb="205">
      <t>ノゾ</t>
    </rPh>
    <rPh sb="208" eb="210">
      <t>ジョウタイ</t>
    </rPh>
    <rPh sb="215" eb="217">
      <t>ケイエイ</t>
    </rPh>
    <rPh sb="217" eb="219">
      <t>カイゼン</t>
    </rPh>
    <rPh sb="220" eb="221">
      <t>ハカ</t>
    </rPh>
    <rPh sb="224" eb="226">
      <t>シテイ</t>
    </rPh>
    <rPh sb="226" eb="229">
      <t>カンリシャ</t>
    </rPh>
    <rPh sb="229" eb="231">
      <t>セイド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</si>
</sst>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41.7</c:v>
                </c:pt>
                <c:pt idx="1">
                  <c:v>43.9</c:v>
                </c:pt>
                <c:pt idx="2">
                  <c:v>46.2</c:v>
                </c:pt>
                <c:pt idx="3">
                  <c:v>49.5</c:v>
                </c:pt>
                <c:pt idx="4">
                  <c:v>35.799999999999997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3E-46A4-B3CE-7A9173747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6888"/>
        <c:axId val="50818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104.2</c:v>
                </c:pt>
                <c:pt idx="1">
                  <c:v>110.9</c:v>
                </c:pt>
                <c:pt idx="2">
                  <c:v>113.4</c:v>
                </c:pt>
                <c:pt idx="3">
                  <c:v>191.4</c:v>
                </c:pt>
                <c:pt idx="4">
                  <c:v>141.30000000000001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3E-46A4-B3CE-7A9173747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6888"/>
        <c:axId val="508187088"/>
      </c:lineChart>
      <c:dateAx>
        <c:axId val="508196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7088"/>
        <c:crosses val="autoZero"/>
        <c:auto val="1"/>
        <c:lblOffset val="100"/>
        <c:baseTimeUnit val="years"/>
      </c:dateAx>
      <c:valAx>
        <c:axId val="50818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6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1117.9000000000001</c:v>
                </c:pt>
                <c:pt idx="1">
                  <c:v>959.5</c:v>
                </c:pt>
                <c:pt idx="2">
                  <c:v>793.3</c:v>
                </c:pt>
                <c:pt idx="3">
                  <c:v>593.79999999999995</c:v>
                </c:pt>
                <c:pt idx="4">
                  <c:v>349.2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35-486F-8921-C29CD25E6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7280"/>
        <c:axId val="50818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438</c:v>
                </c:pt>
                <c:pt idx="1">
                  <c:v>351.1</c:v>
                </c:pt>
                <c:pt idx="2">
                  <c:v>278.89999999999998</c:v>
                </c:pt>
                <c:pt idx="3">
                  <c:v>205.5</c:v>
                </c:pt>
                <c:pt idx="4">
                  <c:v>187.9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35-486F-8921-C29CD25E6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7280"/>
        <c:axId val="508188656"/>
      </c:lineChart>
      <c:dateAx>
        <c:axId val="508197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8656"/>
        <c:crosses val="autoZero"/>
        <c:auto val="1"/>
        <c:lblOffset val="100"/>
        <c:baseTimeUnit val="years"/>
      </c:dateAx>
      <c:valAx>
        <c:axId val="50818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7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44-4011-935F-9D0C48D1C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5320"/>
        <c:axId val="50819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44-4011-935F-9D0C48D1C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5320"/>
        <c:axId val="508193360"/>
      </c:lineChart>
      <c:dateAx>
        <c:axId val="508195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3360"/>
        <c:crosses val="autoZero"/>
        <c:auto val="1"/>
        <c:lblOffset val="100"/>
        <c:baseTimeUnit val="years"/>
      </c:dateAx>
      <c:valAx>
        <c:axId val="50819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5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2E-4EAC-A949-B48EA79A0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8848"/>
        <c:axId val="508186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2E-4EAC-A949-B48EA79A0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8848"/>
        <c:axId val="508186696"/>
      </c:lineChart>
      <c:dateAx>
        <c:axId val="50819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6696"/>
        <c:crosses val="autoZero"/>
        <c:auto val="1"/>
        <c:lblOffset val="100"/>
        <c:baseTimeUnit val="years"/>
      </c:dateAx>
      <c:valAx>
        <c:axId val="508186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8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8.3000000000000007</c:v>
                </c:pt>
                <c:pt idx="1">
                  <c:v>7.4</c:v>
                </c:pt>
                <c:pt idx="2">
                  <c:v>5.4</c:v>
                </c:pt>
                <c:pt idx="3">
                  <c:v>4.2</c:v>
                </c:pt>
                <c:pt idx="4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C6-4E1F-93AA-77092370F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89832"/>
        <c:axId val="50819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10</c:v>
                </c:pt>
                <c:pt idx="2">
                  <c:v>9.5</c:v>
                </c:pt>
                <c:pt idx="3">
                  <c:v>15.1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6-4E1F-93AA-77092370F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89832"/>
        <c:axId val="508190224"/>
      </c:lineChart>
      <c:dateAx>
        <c:axId val="508189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0224"/>
        <c:crosses val="autoZero"/>
        <c:auto val="1"/>
        <c:lblOffset val="100"/>
        <c:baseTimeUnit val="years"/>
      </c:dateAx>
      <c:valAx>
        <c:axId val="50819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89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302</c:v>
                </c:pt>
                <c:pt idx="1">
                  <c:v>255</c:v>
                </c:pt>
                <c:pt idx="2">
                  <c:v>199</c:v>
                </c:pt>
                <c:pt idx="3">
                  <c:v>150</c:v>
                </c:pt>
                <c:pt idx="4">
                  <c:v>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FE-4DEE-AE90-5FE2FD29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1792"/>
        <c:axId val="508192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247</c:v>
                </c:pt>
                <c:pt idx="1">
                  <c:v>202</c:v>
                </c:pt>
                <c:pt idx="2">
                  <c:v>177</c:v>
                </c:pt>
                <c:pt idx="3">
                  <c:v>145</c:v>
                </c:pt>
                <c:pt idx="4">
                  <c:v>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FE-4DEE-AE90-5FE2FD29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1792"/>
        <c:axId val="508192184"/>
      </c:lineChart>
      <c:dateAx>
        <c:axId val="50819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2184"/>
        <c:crosses val="autoZero"/>
        <c:auto val="1"/>
        <c:lblOffset val="100"/>
        <c:baseTimeUnit val="years"/>
      </c:dateAx>
      <c:valAx>
        <c:axId val="508192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1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83.4</c:v>
                </c:pt>
                <c:pt idx="1">
                  <c:v>79.8</c:v>
                </c:pt>
                <c:pt idx="2">
                  <c:v>81.3</c:v>
                </c:pt>
                <c:pt idx="3">
                  <c:v>86</c:v>
                </c:pt>
                <c:pt idx="4">
                  <c:v>90.2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1D-4588-B7EF-AF11B97F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0808"/>
        <c:axId val="508200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189.3</c:v>
                </c:pt>
                <c:pt idx="1">
                  <c:v>182.5</c:v>
                </c:pt>
                <c:pt idx="2">
                  <c:v>185.2</c:v>
                </c:pt>
                <c:pt idx="3">
                  <c:v>184.1</c:v>
                </c:pt>
                <c:pt idx="4">
                  <c:v>186.8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1D-4588-B7EF-AF11B97F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00808"/>
        <c:axId val="508200416"/>
      </c:lineChart>
      <c:dateAx>
        <c:axId val="508200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200416"/>
        <c:crosses val="autoZero"/>
        <c:auto val="1"/>
        <c:lblOffset val="100"/>
        <c:baseTimeUnit val="years"/>
      </c:dateAx>
      <c:valAx>
        <c:axId val="508200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200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33.1</c:v>
                </c:pt>
                <c:pt idx="1">
                  <c:v>29</c:v>
                </c:pt>
                <c:pt idx="2">
                  <c:v>-19.899999999999999</c:v>
                </c:pt>
                <c:pt idx="3">
                  <c:v>-33.700000000000003</c:v>
                </c:pt>
                <c:pt idx="4">
                  <c:v>33.4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EA-40E0-BBE5-680B86CC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2376"/>
        <c:axId val="508199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18.2</c:v>
                </c:pt>
                <c:pt idx="2">
                  <c:v>17.5</c:v>
                </c:pt>
                <c:pt idx="3">
                  <c:v>14.3</c:v>
                </c:pt>
                <c:pt idx="4">
                  <c:v>11.8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EA-40E0-BBE5-680B86CC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02376"/>
        <c:axId val="508199240"/>
      </c:lineChart>
      <c:dateAx>
        <c:axId val="508202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9240"/>
        <c:crosses val="autoZero"/>
        <c:auto val="1"/>
        <c:lblOffset val="100"/>
        <c:baseTimeUnit val="years"/>
      </c:dateAx>
      <c:valAx>
        <c:axId val="508199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202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23790</c:v>
                </c:pt>
                <c:pt idx="1">
                  <c:v>20857</c:v>
                </c:pt>
                <c:pt idx="2">
                  <c:v>2018</c:v>
                </c:pt>
                <c:pt idx="3">
                  <c:v>-3092</c:v>
                </c:pt>
                <c:pt idx="4">
                  <c:v>28462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C0-4E0C-94FB-61A72C40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51760"/>
        <c:axId val="69204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31473</c:v>
                </c:pt>
                <c:pt idx="1">
                  <c:v>37843</c:v>
                </c:pt>
                <c:pt idx="2">
                  <c:v>36318</c:v>
                </c:pt>
                <c:pt idx="3">
                  <c:v>37745</c:v>
                </c:pt>
                <c:pt idx="4">
                  <c:v>35151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C0-4E0C-94FB-61A72C40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51760"/>
        <c:axId val="692047056"/>
      </c:lineChart>
      <c:dateAx>
        <c:axId val="692051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7056"/>
        <c:crosses val="autoZero"/>
        <c:auto val="1"/>
        <c:lblOffset val="100"/>
        <c:baseTimeUnit val="years"/>
      </c:dateAx>
      <c:valAx>
        <c:axId val="69204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92051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データ!H6&amp;"　"&amp;データ!I6</f>
        <v>神奈川県横浜市　山下町地下駐車場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10580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134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17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193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500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147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41.7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43.9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46.2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49.5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35.799999999999997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8.3000000000000007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7.4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5.4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4.2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2.8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83.4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79.8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81.3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86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90.2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104.2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110.9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113.4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191.4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141.30000000000001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11.6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10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9.5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15.1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189.3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182.5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185.2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184.1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186.8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144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302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255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199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150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116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33.1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29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-19.899999999999999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-33.700000000000003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33.4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23790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20857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2018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-3092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28462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247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202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177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145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108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18.3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18.2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17.5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14.3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11.8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31473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37843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36318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37745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35151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146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330350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1117.9000000000001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959.5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793.3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593.79999999999995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349.2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438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351.1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278.89999999999998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205.5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187.9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FYe1l6Ap7wLPSOM8ncTd9NCFJvMCNWo/H0oA4nGNYqh9tMbp+O4Hh8Vd1h1ZcTxLvG6dlkEDe968ujBHBxfQBA==" saltValue="DbFqXBRB4OOY3g+5tU2SAw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>
      <selection activeCell="A14" sqref="A14"/>
    </sheetView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110</v>
      </c>
      <c r="AL5" s="59" t="s">
        <v>111</v>
      </c>
      <c r="AM5" s="59" t="s">
        <v>101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112</v>
      </c>
      <c r="AV5" s="59" t="s">
        <v>113</v>
      </c>
      <c r="AW5" s="59" t="s">
        <v>100</v>
      </c>
      <c r="AX5" s="59" t="s">
        <v>114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115</v>
      </c>
      <c r="BI5" s="59" t="s">
        <v>116</v>
      </c>
      <c r="BJ5" s="59" t="s">
        <v>117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110</v>
      </c>
      <c r="BS5" s="59" t="s">
        <v>100</v>
      </c>
      <c r="BT5" s="59" t="s">
        <v>101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98</v>
      </c>
      <c r="CC5" s="59" t="s">
        <v>113</v>
      </c>
      <c r="CD5" s="59" t="s">
        <v>100</v>
      </c>
      <c r="CE5" s="59" t="s">
        <v>101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118</v>
      </c>
      <c r="CP5" s="59" t="s">
        <v>99</v>
      </c>
      <c r="CQ5" s="59" t="s">
        <v>119</v>
      </c>
      <c r="CR5" s="59" t="s">
        <v>114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113</v>
      </c>
      <c r="DB5" s="59" t="s">
        <v>119</v>
      </c>
      <c r="DC5" s="59" t="s">
        <v>101</v>
      </c>
      <c r="DD5" s="59" t="s">
        <v>102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109</v>
      </c>
      <c r="DL5" s="59" t="s">
        <v>99</v>
      </c>
      <c r="DM5" s="59" t="s">
        <v>111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2">
      <c r="A6" s="49" t="s">
        <v>120</v>
      </c>
      <c r="B6" s="60">
        <f>B8</f>
        <v>2017</v>
      </c>
      <c r="C6" s="60">
        <f t="shared" ref="C6:X6" si="1">C8</f>
        <v>141003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4</v>
      </c>
      <c r="H6" s="60" t="str">
        <f>SUBSTITUTE(H8,"　","")</f>
        <v>神奈川県横浜市</v>
      </c>
      <c r="I6" s="60" t="str">
        <f t="shared" si="1"/>
        <v>山下町地下駐車場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地下式</v>
      </c>
      <c r="R6" s="63">
        <f t="shared" si="1"/>
        <v>17</v>
      </c>
      <c r="S6" s="62" t="str">
        <f t="shared" si="1"/>
        <v>駅</v>
      </c>
      <c r="T6" s="62" t="str">
        <f t="shared" si="1"/>
        <v>無</v>
      </c>
      <c r="U6" s="63">
        <f t="shared" si="1"/>
        <v>10580</v>
      </c>
      <c r="V6" s="63">
        <f t="shared" si="1"/>
        <v>193</v>
      </c>
      <c r="W6" s="63">
        <f t="shared" si="1"/>
        <v>500</v>
      </c>
      <c r="X6" s="62" t="str">
        <f t="shared" si="1"/>
        <v>導入なし</v>
      </c>
      <c r="Y6" s="64">
        <f>IF(Y8="-",NA(),Y8)</f>
        <v>41.7</v>
      </c>
      <c r="Z6" s="64">
        <f t="shared" ref="Z6:AH6" si="2">IF(Z8="-",NA(),Z8)</f>
        <v>43.9</v>
      </c>
      <c r="AA6" s="64">
        <f t="shared" si="2"/>
        <v>46.2</v>
      </c>
      <c r="AB6" s="64">
        <f t="shared" si="2"/>
        <v>49.5</v>
      </c>
      <c r="AC6" s="64">
        <f t="shared" si="2"/>
        <v>35.799999999999997</v>
      </c>
      <c r="AD6" s="64">
        <f t="shared" si="2"/>
        <v>104.2</v>
      </c>
      <c r="AE6" s="64">
        <f t="shared" si="2"/>
        <v>110.9</v>
      </c>
      <c r="AF6" s="64">
        <f t="shared" si="2"/>
        <v>113.4</v>
      </c>
      <c r="AG6" s="64">
        <f t="shared" si="2"/>
        <v>191.4</v>
      </c>
      <c r="AH6" s="64">
        <f t="shared" si="2"/>
        <v>141.30000000000001</v>
      </c>
      <c r="AI6" s="61" t="str">
        <f>IF(AI8="-","",IF(AI8="-","【-】","【"&amp;SUBSTITUTE(TEXT(AI8,"#,##0.0"),"-","△")&amp;"】"))</f>
        <v>【319.1】</v>
      </c>
      <c r="AJ6" s="64">
        <f>IF(AJ8="-",NA(),AJ8)</f>
        <v>8.3000000000000007</v>
      </c>
      <c r="AK6" s="64">
        <f t="shared" ref="AK6:AS6" si="3">IF(AK8="-",NA(),AK8)</f>
        <v>7.4</v>
      </c>
      <c r="AL6" s="64">
        <f t="shared" si="3"/>
        <v>5.4</v>
      </c>
      <c r="AM6" s="64">
        <f t="shared" si="3"/>
        <v>4.2</v>
      </c>
      <c r="AN6" s="64">
        <f t="shared" si="3"/>
        <v>2.8</v>
      </c>
      <c r="AO6" s="64">
        <f t="shared" si="3"/>
        <v>11.6</v>
      </c>
      <c r="AP6" s="64">
        <f t="shared" si="3"/>
        <v>10</v>
      </c>
      <c r="AQ6" s="64">
        <f t="shared" si="3"/>
        <v>9.5</v>
      </c>
      <c r="AR6" s="64">
        <f t="shared" si="3"/>
        <v>15.1</v>
      </c>
      <c r="AS6" s="64">
        <f t="shared" si="3"/>
        <v>15</v>
      </c>
      <c r="AT6" s="61" t="str">
        <f>IF(AT8="-","",IF(AT8="-","【-】","【"&amp;SUBSTITUTE(TEXT(AT8,"#,##0.0"),"-","△")&amp;"】"))</f>
        <v>【5.6】</v>
      </c>
      <c r="AU6" s="65">
        <f>IF(AU8="-",NA(),AU8)</f>
        <v>302</v>
      </c>
      <c r="AV6" s="65">
        <f t="shared" ref="AV6:BD6" si="4">IF(AV8="-",NA(),AV8)</f>
        <v>255</v>
      </c>
      <c r="AW6" s="65">
        <f t="shared" si="4"/>
        <v>199</v>
      </c>
      <c r="AX6" s="65">
        <f t="shared" si="4"/>
        <v>150</v>
      </c>
      <c r="AY6" s="65">
        <f t="shared" si="4"/>
        <v>116</v>
      </c>
      <c r="AZ6" s="65">
        <f t="shared" si="4"/>
        <v>247</v>
      </c>
      <c r="BA6" s="65">
        <f t="shared" si="4"/>
        <v>202</v>
      </c>
      <c r="BB6" s="65">
        <f t="shared" si="4"/>
        <v>177</v>
      </c>
      <c r="BC6" s="65">
        <f t="shared" si="4"/>
        <v>145</v>
      </c>
      <c r="BD6" s="65">
        <f t="shared" si="4"/>
        <v>108</v>
      </c>
      <c r="BE6" s="63" t="str">
        <f>IF(BE8="-","",IF(BE8="-","【-】","【"&amp;SUBSTITUTE(TEXT(BE8,"#,##0"),"-","△")&amp;"】"))</f>
        <v>【37】</v>
      </c>
      <c r="BF6" s="64">
        <f>IF(BF8="-",NA(),BF8)</f>
        <v>33.1</v>
      </c>
      <c r="BG6" s="64">
        <f t="shared" ref="BG6:BO6" si="5">IF(BG8="-",NA(),BG8)</f>
        <v>29</v>
      </c>
      <c r="BH6" s="64">
        <f t="shared" si="5"/>
        <v>-19.899999999999999</v>
      </c>
      <c r="BI6" s="64">
        <f t="shared" si="5"/>
        <v>-33.700000000000003</v>
      </c>
      <c r="BJ6" s="64">
        <f t="shared" si="5"/>
        <v>33.4</v>
      </c>
      <c r="BK6" s="64">
        <f t="shared" si="5"/>
        <v>18.3</v>
      </c>
      <c r="BL6" s="64">
        <f t="shared" si="5"/>
        <v>18.2</v>
      </c>
      <c r="BM6" s="64">
        <f t="shared" si="5"/>
        <v>17.5</v>
      </c>
      <c r="BN6" s="64">
        <f t="shared" si="5"/>
        <v>14.3</v>
      </c>
      <c r="BO6" s="64">
        <f t="shared" si="5"/>
        <v>11.8</v>
      </c>
      <c r="BP6" s="61" t="str">
        <f>IF(BP8="-","",IF(BP8="-","【-】","【"&amp;SUBSTITUTE(TEXT(BP8,"#,##0.0"),"-","△")&amp;"】"))</f>
        <v>【26.4】</v>
      </c>
      <c r="BQ6" s="65">
        <f>IF(BQ8="-",NA(),BQ8)</f>
        <v>23790</v>
      </c>
      <c r="BR6" s="65">
        <f t="shared" ref="BR6:BZ6" si="6">IF(BR8="-",NA(),BR8)</f>
        <v>20857</v>
      </c>
      <c r="BS6" s="65">
        <f t="shared" si="6"/>
        <v>2018</v>
      </c>
      <c r="BT6" s="65">
        <f t="shared" si="6"/>
        <v>-3092</v>
      </c>
      <c r="BU6" s="65">
        <f t="shared" si="6"/>
        <v>28462</v>
      </c>
      <c r="BV6" s="65">
        <f t="shared" si="6"/>
        <v>31473</v>
      </c>
      <c r="BW6" s="65">
        <f t="shared" si="6"/>
        <v>37843</v>
      </c>
      <c r="BX6" s="65">
        <f t="shared" si="6"/>
        <v>36318</v>
      </c>
      <c r="BY6" s="65">
        <f t="shared" si="6"/>
        <v>37745</v>
      </c>
      <c r="BZ6" s="65">
        <f t="shared" si="6"/>
        <v>35151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121</v>
      </c>
      <c r="CM6" s="63">
        <f t="shared" ref="CM6:CN6" si="7">CM8</f>
        <v>0</v>
      </c>
      <c r="CN6" s="63">
        <f t="shared" si="7"/>
        <v>330350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122</v>
      </c>
      <c r="CZ6" s="64">
        <f>IF(CZ8="-",NA(),CZ8)</f>
        <v>1117.9000000000001</v>
      </c>
      <c r="DA6" s="64">
        <f t="shared" ref="DA6:DI6" si="8">IF(DA8="-",NA(),DA8)</f>
        <v>959.5</v>
      </c>
      <c r="DB6" s="64">
        <f t="shared" si="8"/>
        <v>793.3</v>
      </c>
      <c r="DC6" s="64">
        <f t="shared" si="8"/>
        <v>593.79999999999995</v>
      </c>
      <c r="DD6" s="64">
        <f t="shared" si="8"/>
        <v>349.2</v>
      </c>
      <c r="DE6" s="64">
        <f t="shared" si="8"/>
        <v>438</v>
      </c>
      <c r="DF6" s="64">
        <f t="shared" si="8"/>
        <v>351.1</v>
      </c>
      <c r="DG6" s="64">
        <f t="shared" si="8"/>
        <v>278.89999999999998</v>
      </c>
      <c r="DH6" s="64">
        <f t="shared" si="8"/>
        <v>205.5</v>
      </c>
      <c r="DI6" s="64">
        <f t="shared" si="8"/>
        <v>187.9</v>
      </c>
      <c r="DJ6" s="61" t="str">
        <f>IF(DJ8="-","",IF(DJ8="-","【-】","【"&amp;SUBSTITUTE(TEXT(DJ8,"#,##0.0"),"-","△")&amp;"】"))</f>
        <v>【120.3】</v>
      </c>
      <c r="DK6" s="64">
        <f>IF(DK8="-",NA(),DK8)</f>
        <v>83.4</v>
      </c>
      <c r="DL6" s="64">
        <f t="shared" ref="DL6:DT6" si="9">IF(DL8="-",NA(),DL8)</f>
        <v>79.8</v>
      </c>
      <c r="DM6" s="64">
        <f t="shared" si="9"/>
        <v>81.3</v>
      </c>
      <c r="DN6" s="64">
        <f t="shared" si="9"/>
        <v>86</v>
      </c>
      <c r="DO6" s="64">
        <f t="shared" si="9"/>
        <v>90.2</v>
      </c>
      <c r="DP6" s="64">
        <f t="shared" si="9"/>
        <v>189.3</v>
      </c>
      <c r="DQ6" s="64">
        <f t="shared" si="9"/>
        <v>182.5</v>
      </c>
      <c r="DR6" s="64">
        <f t="shared" si="9"/>
        <v>185.2</v>
      </c>
      <c r="DS6" s="64">
        <f t="shared" si="9"/>
        <v>184.1</v>
      </c>
      <c r="DT6" s="64">
        <f t="shared" si="9"/>
        <v>186.8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2">
      <c r="A7" s="49" t="s">
        <v>123</v>
      </c>
      <c r="B7" s="60">
        <f t="shared" ref="B7:X7" si="10">B8</f>
        <v>2017</v>
      </c>
      <c r="C7" s="60">
        <f t="shared" si="10"/>
        <v>141003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4</v>
      </c>
      <c r="H7" s="60" t="str">
        <f t="shared" si="10"/>
        <v>神奈川県　横浜市</v>
      </c>
      <c r="I7" s="60" t="str">
        <f t="shared" si="10"/>
        <v>山下町地下駐車場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地下式</v>
      </c>
      <c r="R7" s="63">
        <f t="shared" si="10"/>
        <v>17</v>
      </c>
      <c r="S7" s="62" t="str">
        <f t="shared" si="10"/>
        <v>駅</v>
      </c>
      <c r="T7" s="62" t="str">
        <f t="shared" si="10"/>
        <v>無</v>
      </c>
      <c r="U7" s="63">
        <f t="shared" si="10"/>
        <v>10580</v>
      </c>
      <c r="V7" s="63">
        <f t="shared" si="10"/>
        <v>193</v>
      </c>
      <c r="W7" s="63">
        <f t="shared" si="10"/>
        <v>500</v>
      </c>
      <c r="X7" s="62" t="str">
        <f t="shared" si="10"/>
        <v>導入なし</v>
      </c>
      <c r="Y7" s="64">
        <f>Y8</f>
        <v>41.7</v>
      </c>
      <c r="Z7" s="64">
        <f t="shared" ref="Z7:AH7" si="11">Z8</f>
        <v>43.9</v>
      </c>
      <c r="AA7" s="64">
        <f t="shared" si="11"/>
        <v>46.2</v>
      </c>
      <c r="AB7" s="64">
        <f t="shared" si="11"/>
        <v>49.5</v>
      </c>
      <c r="AC7" s="64">
        <f t="shared" si="11"/>
        <v>35.799999999999997</v>
      </c>
      <c r="AD7" s="64">
        <f t="shared" si="11"/>
        <v>104.2</v>
      </c>
      <c r="AE7" s="64">
        <f t="shared" si="11"/>
        <v>110.9</v>
      </c>
      <c r="AF7" s="64">
        <f t="shared" si="11"/>
        <v>113.4</v>
      </c>
      <c r="AG7" s="64">
        <f t="shared" si="11"/>
        <v>191.4</v>
      </c>
      <c r="AH7" s="64">
        <f t="shared" si="11"/>
        <v>141.30000000000001</v>
      </c>
      <c r="AI7" s="61"/>
      <c r="AJ7" s="64">
        <f>AJ8</f>
        <v>8.3000000000000007</v>
      </c>
      <c r="AK7" s="64">
        <f t="shared" ref="AK7:AS7" si="12">AK8</f>
        <v>7.4</v>
      </c>
      <c r="AL7" s="64">
        <f t="shared" si="12"/>
        <v>5.4</v>
      </c>
      <c r="AM7" s="64">
        <f t="shared" si="12"/>
        <v>4.2</v>
      </c>
      <c r="AN7" s="64">
        <f t="shared" si="12"/>
        <v>2.8</v>
      </c>
      <c r="AO7" s="64">
        <f t="shared" si="12"/>
        <v>11.6</v>
      </c>
      <c r="AP7" s="64">
        <f t="shared" si="12"/>
        <v>10</v>
      </c>
      <c r="AQ7" s="64">
        <f t="shared" si="12"/>
        <v>9.5</v>
      </c>
      <c r="AR7" s="64">
        <f t="shared" si="12"/>
        <v>15.1</v>
      </c>
      <c r="AS7" s="64">
        <f t="shared" si="12"/>
        <v>15</v>
      </c>
      <c r="AT7" s="61"/>
      <c r="AU7" s="65">
        <f>AU8</f>
        <v>302</v>
      </c>
      <c r="AV7" s="65">
        <f t="shared" ref="AV7:BD7" si="13">AV8</f>
        <v>255</v>
      </c>
      <c r="AW7" s="65">
        <f t="shared" si="13"/>
        <v>199</v>
      </c>
      <c r="AX7" s="65">
        <f t="shared" si="13"/>
        <v>150</v>
      </c>
      <c r="AY7" s="65">
        <f t="shared" si="13"/>
        <v>116</v>
      </c>
      <c r="AZ7" s="65">
        <f t="shared" si="13"/>
        <v>247</v>
      </c>
      <c r="BA7" s="65">
        <f t="shared" si="13"/>
        <v>202</v>
      </c>
      <c r="BB7" s="65">
        <f t="shared" si="13"/>
        <v>177</v>
      </c>
      <c r="BC7" s="65">
        <f t="shared" si="13"/>
        <v>145</v>
      </c>
      <c r="BD7" s="65">
        <f t="shared" si="13"/>
        <v>108</v>
      </c>
      <c r="BE7" s="63"/>
      <c r="BF7" s="64">
        <f>BF8</f>
        <v>33.1</v>
      </c>
      <c r="BG7" s="64">
        <f t="shared" ref="BG7:BO7" si="14">BG8</f>
        <v>29</v>
      </c>
      <c r="BH7" s="64">
        <f t="shared" si="14"/>
        <v>-19.899999999999999</v>
      </c>
      <c r="BI7" s="64">
        <f t="shared" si="14"/>
        <v>-33.700000000000003</v>
      </c>
      <c r="BJ7" s="64">
        <f t="shared" si="14"/>
        <v>33.4</v>
      </c>
      <c r="BK7" s="64">
        <f t="shared" si="14"/>
        <v>18.3</v>
      </c>
      <c r="BL7" s="64">
        <f t="shared" si="14"/>
        <v>18.2</v>
      </c>
      <c r="BM7" s="64">
        <f t="shared" si="14"/>
        <v>17.5</v>
      </c>
      <c r="BN7" s="64">
        <f t="shared" si="14"/>
        <v>14.3</v>
      </c>
      <c r="BO7" s="64">
        <f t="shared" si="14"/>
        <v>11.8</v>
      </c>
      <c r="BP7" s="61"/>
      <c r="BQ7" s="65">
        <f>BQ8</f>
        <v>23790</v>
      </c>
      <c r="BR7" s="65">
        <f t="shared" ref="BR7:BZ7" si="15">BR8</f>
        <v>20857</v>
      </c>
      <c r="BS7" s="65">
        <f t="shared" si="15"/>
        <v>2018</v>
      </c>
      <c r="BT7" s="65">
        <f t="shared" si="15"/>
        <v>-3092</v>
      </c>
      <c r="BU7" s="65">
        <f t="shared" si="15"/>
        <v>28462</v>
      </c>
      <c r="BV7" s="65">
        <f t="shared" si="15"/>
        <v>31473</v>
      </c>
      <c r="BW7" s="65">
        <f t="shared" si="15"/>
        <v>37843</v>
      </c>
      <c r="BX7" s="65">
        <f t="shared" si="15"/>
        <v>36318</v>
      </c>
      <c r="BY7" s="65">
        <f t="shared" si="15"/>
        <v>37745</v>
      </c>
      <c r="BZ7" s="65">
        <f t="shared" si="15"/>
        <v>35151</v>
      </c>
      <c r="CA7" s="63"/>
      <c r="CB7" s="64" t="s">
        <v>124</v>
      </c>
      <c r="CC7" s="64" t="s">
        <v>124</v>
      </c>
      <c r="CD7" s="64" t="s">
        <v>124</v>
      </c>
      <c r="CE7" s="64" t="s">
        <v>124</v>
      </c>
      <c r="CF7" s="64" t="s">
        <v>124</v>
      </c>
      <c r="CG7" s="64" t="s">
        <v>124</v>
      </c>
      <c r="CH7" s="64" t="s">
        <v>124</v>
      </c>
      <c r="CI7" s="64" t="s">
        <v>124</v>
      </c>
      <c r="CJ7" s="64" t="s">
        <v>124</v>
      </c>
      <c r="CK7" s="64" t="s">
        <v>125</v>
      </c>
      <c r="CL7" s="61"/>
      <c r="CM7" s="63">
        <f>CM8</f>
        <v>0</v>
      </c>
      <c r="CN7" s="63">
        <f>CN8</f>
        <v>330350</v>
      </c>
      <c r="CO7" s="64" t="s">
        <v>124</v>
      </c>
      <c r="CP7" s="64" t="s">
        <v>124</v>
      </c>
      <c r="CQ7" s="64" t="s">
        <v>124</v>
      </c>
      <c r="CR7" s="64" t="s">
        <v>124</v>
      </c>
      <c r="CS7" s="64" t="s">
        <v>124</v>
      </c>
      <c r="CT7" s="64" t="s">
        <v>124</v>
      </c>
      <c r="CU7" s="64" t="s">
        <v>124</v>
      </c>
      <c r="CV7" s="64" t="s">
        <v>124</v>
      </c>
      <c r="CW7" s="64" t="s">
        <v>124</v>
      </c>
      <c r="CX7" s="64" t="s">
        <v>122</v>
      </c>
      <c r="CY7" s="61"/>
      <c r="CZ7" s="64">
        <f>CZ8</f>
        <v>1117.9000000000001</v>
      </c>
      <c r="DA7" s="64">
        <f t="shared" ref="DA7:DI7" si="16">DA8</f>
        <v>959.5</v>
      </c>
      <c r="DB7" s="64">
        <f t="shared" si="16"/>
        <v>793.3</v>
      </c>
      <c r="DC7" s="64">
        <f t="shared" si="16"/>
        <v>593.79999999999995</v>
      </c>
      <c r="DD7" s="64">
        <f t="shared" si="16"/>
        <v>349.2</v>
      </c>
      <c r="DE7" s="64">
        <f t="shared" si="16"/>
        <v>438</v>
      </c>
      <c r="DF7" s="64">
        <f t="shared" si="16"/>
        <v>351.1</v>
      </c>
      <c r="DG7" s="64">
        <f t="shared" si="16"/>
        <v>278.89999999999998</v>
      </c>
      <c r="DH7" s="64">
        <f t="shared" si="16"/>
        <v>205.5</v>
      </c>
      <c r="DI7" s="64">
        <f t="shared" si="16"/>
        <v>187.9</v>
      </c>
      <c r="DJ7" s="61"/>
      <c r="DK7" s="64">
        <f>DK8</f>
        <v>83.4</v>
      </c>
      <c r="DL7" s="64">
        <f t="shared" ref="DL7:DT7" si="17">DL8</f>
        <v>79.8</v>
      </c>
      <c r="DM7" s="64">
        <f t="shared" si="17"/>
        <v>81.3</v>
      </c>
      <c r="DN7" s="64">
        <f t="shared" si="17"/>
        <v>86</v>
      </c>
      <c r="DO7" s="64">
        <f t="shared" si="17"/>
        <v>90.2</v>
      </c>
      <c r="DP7" s="64">
        <f t="shared" si="17"/>
        <v>189.3</v>
      </c>
      <c r="DQ7" s="64">
        <f t="shared" si="17"/>
        <v>182.5</v>
      </c>
      <c r="DR7" s="64">
        <f t="shared" si="17"/>
        <v>185.2</v>
      </c>
      <c r="DS7" s="64">
        <f t="shared" si="17"/>
        <v>184.1</v>
      </c>
      <c r="DT7" s="64">
        <f t="shared" si="17"/>
        <v>186.8</v>
      </c>
      <c r="DU7" s="61"/>
    </row>
    <row r="8" spans="1:125" s="66" customFormat="1" x14ac:dyDescent="0.2">
      <c r="A8" s="49"/>
      <c r="B8" s="67">
        <v>2017</v>
      </c>
      <c r="C8" s="67">
        <v>141003</v>
      </c>
      <c r="D8" s="67">
        <v>47</v>
      </c>
      <c r="E8" s="67">
        <v>14</v>
      </c>
      <c r="F8" s="67">
        <v>0</v>
      </c>
      <c r="G8" s="67">
        <v>4</v>
      </c>
      <c r="H8" s="67" t="s">
        <v>126</v>
      </c>
      <c r="I8" s="67" t="s">
        <v>127</v>
      </c>
      <c r="J8" s="67" t="s">
        <v>128</v>
      </c>
      <c r="K8" s="67" t="s">
        <v>129</v>
      </c>
      <c r="L8" s="67" t="s">
        <v>130</v>
      </c>
      <c r="M8" s="67" t="s">
        <v>131</v>
      </c>
      <c r="N8" s="67" t="s">
        <v>132</v>
      </c>
      <c r="O8" s="68" t="s">
        <v>133</v>
      </c>
      <c r="P8" s="69" t="s">
        <v>134</v>
      </c>
      <c r="Q8" s="69" t="s">
        <v>135</v>
      </c>
      <c r="R8" s="70">
        <v>17</v>
      </c>
      <c r="S8" s="69" t="s">
        <v>136</v>
      </c>
      <c r="T8" s="69" t="s">
        <v>137</v>
      </c>
      <c r="U8" s="70">
        <v>10580</v>
      </c>
      <c r="V8" s="70">
        <v>193</v>
      </c>
      <c r="W8" s="70">
        <v>500</v>
      </c>
      <c r="X8" s="69" t="s">
        <v>138</v>
      </c>
      <c r="Y8" s="71">
        <v>41.7</v>
      </c>
      <c r="Z8" s="71">
        <v>43.9</v>
      </c>
      <c r="AA8" s="71">
        <v>46.2</v>
      </c>
      <c r="AB8" s="71">
        <v>49.5</v>
      </c>
      <c r="AC8" s="71">
        <v>35.799999999999997</v>
      </c>
      <c r="AD8" s="71">
        <v>104.2</v>
      </c>
      <c r="AE8" s="71">
        <v>110.9</v>
      </c>
      <c r="AF8" s="71">
        <v>113.4</v>
      </c>
      <c r="AG8" s="71">
        <v>191.4</v>
      </c>
      <c r="AH8" s="71">
        <v>141.30000000000001</v>
      </c>
      <c r="AI8" s="68">
        <v>319.10000000000002</v>
      </c>
      <c r="AJ8" s="71">
        <v>8.3000000000000007</v>
      </c>
      <c r="AK8" s="71">
        <v>7.4</v>
      </c>
      <c r="AL8" s="71">
        <v>5.4</v>
      </c>
      <c r="AM8" s="71">
        <v>4.2</v>
      </c>
      <c r="AN8" s="71">
        <v>2.8</v>
      </c>
      <c r="AO8" s="71">
        <v>11.6</v>
      </c>
      <c r="AP8" s="71">
        <v>10</v>
      </c>
      <c r="AQ8" s="71">
        <v>9.5</v>
      </c>
      <c r="AR8" s="71">
        <v>15.1</v>
      </c>
      <c r="AS8" s="71">
        <v>15</v>
      </c>
      <c r="AT8" s="68">
        <v>5.6</v>
      </c>
      <c r="AU8" s="72">
        <v>302</v>
      </c>
      <c r="AV8" s="72">
        <v>255</v>
      </c>
      <c r="AW8" s="72">
        <v>199</v>
      </c>
      <c r="AX8" s="72">
        <v>150</v>
      </c>
      <c r="AY8" s="72">
        <v>116</v>
      </c>
      <c r="AZ8" s="72">
        <v>247</v>
      </c>
      <c r="BA8" s="72">
        <v>202</v>
      </c>
      <c r="BB8" s="72">
        <v>177</v>
      </c>
      <c r="BC8" s="72">
        <v>145</v>
      </c>
      <c r="BD8" s="72">
        <v>108</v>
      </c>
      <c r="BE8" s="72">
        <v>37</v>
      </c>
      <c r="BF8" s="71">
        <v>33.1</v>
      </c>
      <c r="BG8" s="71">
        <v>29</v>
      </c>
      <c r="BH8" s="71">
        <v>-19.899999999999999</v>
      </c>
      <c r="BI8" s="71">
        <v>-33.700000000000003</v>
      </c>
      <c r="BJ8" s="71">
        <v>33.4</v>
      </c>
      <c r="BK8" s="71">
        <v>18.3</v>
      </c>
      <c r="BL8" s="71">
        <v>18.2</v>
      </c>
      <c r="BM8" s="71">
        <v>17.5</v>
      </c>
      <c r="BN8" s="71">
        <v>14.3</v>
      </c>
      <c r="BO8" s="71">
        <v>11.8</v>
      </c>
      <c r="BP8" s="68">
        <v>26.4</v>
      </c>
      <c r="BQ8" s="72">
        <v>23790</v>
      </c>
      <c r="BR8" s="72">
        <v>20857</v>
      </c>
      <c r="BS8" s="72">
        <v>2018</v>
      </c>
      <c r="BT8" s="73">
        <v>-3092</v>
      </c>
      <c r="BU8" s="73">
        <v>28462</v>
      </c>
      <c r="BV8" s="72">
        <v>31473</v>
      </c>
      <c r="BW8" s="72">
        <v>37843</v>
      </c>
      <c r="BX8" s="72">
        <v>36318</v>
      </c>
      <c r="BY8" s="72">
        <v>37745</v>
      </c>
      <c r="BZ8" s="72">
        <v>35151</v>
      </c>
      <c r="CA8" s="70">
        <v>15069</v>
      </c>
      <c r="CB8" s="71" t="s">
        <v>130</v>
      </c>
      <c r="CC8" s="71" t="s">
        <v>130</v>
      </c>
      <c r="CD8" s="71" t="s">
        <v>130</v>
      </c>
      <c r="CE8" s="71" t="s">
        <v>130</v>
      </c>
      <c r="CF8" s="71" t="s">
        <v>130</v>
      </c>
      <c r="CG8" s="71" t="s">
        <v>130</v>
      </c>
      <c r="CH8" s="71" t="s">
        <v>130</v>
      </c>
      <c r="CI8" s="71" t="s">
        <v>130</v>
      </c>
      <c r="CJ8" s="71" t="s">
        <v>130</v>
      </c>
      <c r="CK8" s="71" t="s">
        <v>130</v>
      </c>
      <c r="CL8" s="68" t="s">
        <v>130</v>
      </c>
      <c r="CM8" s="70">
        <v>0</v>
      </c>
      <c r="CN8" s="70">
        <v>330350</v>
      </c>
      <c r="CO8" s="71" t="s">
        <v>130</v>
      </c>
      <c r="CP8" s="71" t="s">
        <v>130</v>
      </c>
      <c r="CQ8" s="71" t="s">
        <v>130</v>
      </c>
      <c r="CR8" s="71" t="s">
        <v>130</v>
      </c>
      <c r="CS8" s="71" t="s">
        <v>130</v>
      </c>
      <c r="CT8" s="71" t="s">
        <v>130</v>
      </c>
      <c r="CU8" s="71" t="s">
        <v>130</v>
      </c>
      <c r="CV8" s="71" t="s">
        <v>130</v>
      </c>
      <c r="CW8" s="71" t="s">
        <v>130</v>
      </c>
      <c r="CX8" s="71" t="s">
        <v>130</v>
      </c>
      <c r="CY8" s="68" t="s">
        <v>130</v>
      </c>
      <c r="CZ8" s="71">
        <v>1117.9000000000001</v>
      </c>
      <c r="DA8" s="71">
        <v>959.5</v>
      </c>
      <c r="DB8" s="71">
        <v>793.3</v>
      </c>
      <c r="DC8" s="71">
        <v>593.79999999999995</v>
      </c>
      <c r="DD8" s="71">
        <v>349.2</v>
      </c>
      <c r="DE8" s="71">
        <v>438</v>
      </c>
      <c r="DF8" s="71">
        <v>351.1</v>
      </c>
      <c r="DG8" s="71">
        <v>278.89999999999998</v>
      </c>
      <c r="DH8" s="71">
        <v>205.5</v>
      </c>
      <c r="DI8" s="71">
        <v>187.9</v>
      </c>
      <c r="DJ8" s="68">
        <v>120.3</v>
      </c>
      <c r="DK8" s="71">
        <v>83.4</v>
      </c>
      <c r="DL8" s="71">
        <v>79.8</v>
      </c>
      <c r="DM8" s="71">
        <v>81.3</v>
      </c>
      <c r="DN8" s="71">
        <v>86</v>
      </c>
      <c r="DO8" s="71">
        <v>90.2</v>
      </c>
      <c r="DP8" s="71">
        <v>189.3</v>
      </c>
      <c r="DQ8" s="71">
        <v>182.5</v>
      </c>
      <c r="DR8" s="71">
        <v>185.2</v>
      </c>
      <c r="DS8" s="71">
        <v>184.1</v>
      </c>
      <c r="DT8" s="71">
        <v>186.8</v>
      </c>
      <c r="DU8" s="68">
        <v>198.4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139</v>
      </c>
      <c r="C10" s="78" t="s">
        <v>140</v>
      </c>
      <c r="D10" s="78" t="s">
        <v>141</v>
      </c>
      <c r="E10" s="78" t="s">
        <v>142</v>
      </c>
      <c r="F10" s="78" t="s">
        <v>143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2018-12-07T10:29:10Z</dcterms:created>
  <dcterms:modified xsi:type="dcterms:W3CDTF">2019-02-20T08:33:13Z</dcterms:modified>
  <cp:category/>
</cp:coreProperties>
</file>