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経営比較分析表\06 鎌倉市\"/>
    </mc:Choice>
  </mc:AlternateContent>
  <workbookProtection workbookAlgorithmName="SHA-512" workbookHashValue="0C1kYeEZ8sYXuo+wZsWUbWgxaAfjLmXLIhibPM7os11yai6xi6Ih/WX82AodhM+lTIa2lpDmCnWV5k+jbQJhWA==" workbookSaltValue="PMN0WEBfHrxIKOOgH+DsVQ==" workbookSpinCount="100000" lockStructure="1"/>
  <bookViews>
    <workbookView xWindow="0" yWindow="0" windowWidth="15360" windowHeight="7632"/>
  </bookViews>
  <sheets>
    <sheet name="法非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T6" i="5"/>
  <c r="S6" i="5"/>
  <c r="R6" i="5"/>
  <c r="AD10" i="4" s="1"/>
  <c r="Q6" i="5"/>
  <c r="P6" i="5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W10" i="4"/>
  <c r="P10" i="4"/>
  <c r="I10" i="4"/>
  <c r="BB8" i="4"/>
  <c r="AT8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<sst xmlns="http://schemas.openxmlformats.org/spreadsheetml/2006/main" count="240" uniqueCount="125">
  <si>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</si>
  <si>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</si>
  <si>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</si>
  <si>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</si>
  <si>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</si>
  <si>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</si>
  <si>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</si>
  <si>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</si>
  <si>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</si>
  <si>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</si>
  <si>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</si>
  <si>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</si>
  <si>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</si>
  <si>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</si>
  <si>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</si>
  <si>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</si>
  <si>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</si>
  <si>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</si>
  <si>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</si>
  <si>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</si>
  <si>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</si>
  <si>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</si>
  <si>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</si>
  <si>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</si>
  <si>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</si>
  <si>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</si>
  <si>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</si>
  <si>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</si>
  <si>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</si>
  <si>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</si>
  <si>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</si>
  <si>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</si>
  <si>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</si>
  <si>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</si>
  <si>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</si>
  <si>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</si>
  <si>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</si>
  <si>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</si>
  <si>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</si>
  <si>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</si>
  <si>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</si>
  <si>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</si>
  <si>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</si>
  <si>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</si>
  <si>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</si>
  <si>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</si>
  <si>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</si>
  <si>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</si>
  <si>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</si>
  <si>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</si>
  <si>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</si>
  <si>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</si>
  <si>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</si>
  <si>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</si>
  <si>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</si>
  <si>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</si>
  <si>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</si>
  <si>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</si>
  <si>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</si>
  <si>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</si>
  <si>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</si>
  <si>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</si>
  <si>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</si>
  <si>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</si>
  <si>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</si>
  <si>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</si>
  <si>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</si>
  <si>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</si>
  <si>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</si>
  <si>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</si>
  <si>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</si>
  <si>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</si>
  <si>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</si>
  <si>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</si>
  <si>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</si>
  <si>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</si>
  <si>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</si>
  <si>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</si>
  <si>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</si>
  <si>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</si>
  <si>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</si>
  <si>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</si>
  <si>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</si>
  <si>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</si>
  <si>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</si>
  <si>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</si>
  <si>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</si>
  <si>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</si>
  <si>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</si>
  <si>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</si>
  <si>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</si>
  <si>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</si>
  <si>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</si>
  <si>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</si>
  <si>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</si>
  <si>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</si>
  <si>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</si>
  <si>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</si>
  <si>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</si>
  <si>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</si>
  <si>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</si>
  <si>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</si>
  <si>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</si>
  <si>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</si>
  <si>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</si>
  <si>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</si>
  <si>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</si>
  <si>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</si>
  <si>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</si>
  <si>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神奈川県　鎌倉市</t>
  </si>
  <si>
    <t>法非適用</t>
  </si>
  <si>
    <t>下水道事業</t>
  </si>
  <si>
    <t>公共下水道</t>
  </si>
  <si>
    <t>Ac1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</si>
  <si>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</si>
  <si>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</si>
  <si>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</si>
  <si>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</si>
  <si>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</si>
  <si>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</si>
  <si>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</si>
  <si>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</si>
  <si>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 xml:space="preserve">　本市の汚水管渠は、昭和33年度から布設しており、老朽化が進んでいることから、施設の老朽化対策を積極的に進めてきました。
　現在は、平成27年度に策定した「鎌倉市社会基盤施設マネジメント計画」に基づき、計画的な維持管理、補修更新を行っています。
</t>
    <rPh sb="62" eb="64">
      <t>ゲンザイ</t>
    </rPh>
    <rPh sb="115" eb="116">
      <t>オコナ</t>
    </rPh>
    <phoneticPr fontId="15"/>
  </si>
  <si>
    <t xml:space="preserve">　厳しい経営状況にありますが、今後は、地方公営企業法の適用や経営戦略の策定を予定しており、これらを通じて経営状況を的確に把握するとともに、経営の健全化に努めていきます。
　下水道使用料については、本市の地域特性を踏まえ、他市の状況を考慮し、適正化を図ります。
　下水道施設全般について、平成27年度に策定した「鎌倉市社会基盤施設マネジメント計画」に基づき「予防保全型管理」を行うことにより、更新費用の圧縮と平準化を目指します。
</t>
    <phoneticPr fontId="15"/>
  </si>
  <si>
    <t>　収益的収支比率は100％未満、汚水処理原価は類似団体内で高い水準、企業債残高対事業規模比率、経費回収率、施設利用率及び水洗化率は類似団体内で低い水準となっています。
　これは、本市が昭和30年頃からの急速な人口増加による河川の水質汚濁等を契機に、早期の公共下水道の普及を目指し、整備を行ってきたこと、また、地形的制約などにより、下水道終末処理場２箇所、汚水中継ポンプ場７箇所及び汚水低地排水ポンプ施設57箇所を有していることが要因となっています。
　下水道使用料は、平成19年度に19.9％、平成24年度に10.0％と段階的な料金改定をしており、今後も、社会情勢や経済状況に注視するともに、市民負担を考慮し検討します。
　水洗化率については、戸別訪問による啓発活動や多角的な広報活動により、積極的に普及促進を行っており、さらなる水洗化率の向上を図っています。
④企業債残高対事業規模比率の平成29年度当該値に誤りがありましたので修正します。
　誤：1,556.31％→正：610.94％</t>
    <rPh sb="383" eb="385">
      <t>キギョウ</t>
    </rPh>
    <rPh sb="385" eb="386">
      <t>サイ</t>
    </rPh>
    <rPh sb="386" eb="388">
      <t>ザンダカ</t>
    </rPh>
    <rPh sb="388" eb="389">
      <t>タイ</t>
    </rPh>
    <rPh sb="389" eb="391">
      <t>ジギョウ</t>
    </rPh>
    <rPh sb="391" eb="393">
      <t>キボ</t>
    </rPh>
    <rPh sb="393" eb="395">
      <t>ヒリツ</t>
    </rPh>
    <rPh sb="396" eb="398">
      <t>ヘイセイ</t>
    </rPh>
    <rPh sb="400" eb="402">
      <t>ネンド</t>
    </rPh>
    <rPh sb="402" eb="404">
      <t>トウガイ</t>
    </rPh>
    <rPh sb="404" eb="405">
      <t>アタイ</t>
    </rPh>
    <rPh sb="406" eb="407">
      <t>アヤマ</t>
    </rPh>
    <rPh sb="416" eb="418">
      <t>シュウセイ</t>
    </rPh>
    <rPh sb="424" eb="425">
      <t>ゴ</t>
    </rPh>
    <rPh sb="436" eb="437">
      <t>セイ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</si>
</sst>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0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0.18</c:v>
                </c:pt>
                <c:pt idx="1">
                  <c:v>0.1</c:v>
                </c:pt>
                <c:pt idx="2">
                  <c:v>0.15</c:v>
                </c:pt>
                <c:pt idx="3" formatCode="#,##0.00;&quot;△&quot;#,##0.00">
                  <c:v>0</c:v>
                </c:pt>
                <c:pt idx="4">
                  <c:v>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93-4925-8204-361782BEC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957184"/>
        <c:axId val="424957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693-4925-8204-361782BEC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957184"/>
        <c:axId val="424957576"/>
      </c:lineChart>
      <c:dateAx>
        <c:axId val="424957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4957576"/>
        <c:crosses val="autoZero"/>
        <c:auto val="1"/>
        <c:lblOffset val="100"/>
        <c:baseTimeUnit val="years"/>
      </c:dateAx>
      <c:valAx>
        <c:axId val="424957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4957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57.39</c:v>
                </c:pt>
                <c:pt idx="1">
                  <c:v>57.25</c:v>
                </c:pt>
                <c:pt idx="2">
                  <c:v>55.57</c:v>
                </c:pt>
                <c:pt idx="3">
                  <c:v>54.69</c:v>
                </c:pt>
                <c:pt idx="4">
                  <c:v>53.64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B7-4E6C-9683-9D68A42C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166856"/>
        <c:axId val="430166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61.1</c:v>
                </c:pt>
                <c:pt idx="1">
                  <c:v>61.03</c:v>
                </c:pt>
                <c:pt idx="2">
                  <c:v>62.5</c:v>
                </c:pt>
                <c:pt idx="3">
                  <c:v>63.26</c:v>
                </c:pt>
                <c:pt idx="4">
                  <c:v>61.54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B7-4E6C-9683-9D68A42C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66856"/>
        <c:axId val="430166464"/>
      </c:lineChart>
      <c:dateAx>
        <c:axId val="430166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0166464"/>
        <c:crosses val="autoZero"/>
        <c:auto val="1"/>
        <c:lblOffset val="100"/>
        <c:baseTimeUnit val="years"/>
      </c:dateAx>
      <c:valAx>
        <c:axId val="430166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30166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93.02</c:v>
                </c:pt>
                <c:pt idx="1">
                  <c:v>93.08</c:v>
                </c:pt>
                <c:pt idx="2">
                  <c:v>93.22</c:v>
                </c:pt>
                <c:pt idx="3">
                  <c:v>93.35</c:v>
                </c:pt>
                <c:pt idx="4">
                  <c:v>93.24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60-47D6-B24B-3FB0A9D08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168816"/>
        <c:axId val="43017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93.47</c:v>
                </c:pt>
                <c:pt idx="1">
                  <c:v>93.83</c:v>
                </c:pt>
                <c:pt idx="2">
                  <c:v>93.88</c:v>
                </c:pt>
                <c:pt idx="3">
                  <c:v>94.07</c:v>
                </c:pt>
                <c:pt idx="4">
                  <c:v>94.13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60-47D6-B24B-3FB0A9D08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68816"/>
        <c:axId val="430170384"/>
      </c:lineChart>
      <c:dateAx>
        <c:axId val="430168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0170384"/>
        <c:crosses val="autoZero"/>
        <c:auto val="1"/>
        <c:lblOffset val="100"/>
        <c:baseTimeUnit val="years"/>
      </c:dateAx>
      <c:valAx>
        <c:axId val="43017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30168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51.23</c:v>
                </c:pt>
                <c:pt idx="1">
                  <c:v>52.32</c:v>
                </c:pt>
                <c:pt idx="2">
                  <c:v>75.98</c:v>
                </c:pt>
                <c:pt idx="3">
                  <c:v>77.209999999999994</c:v>
                </c:pt>
                <c:pt idx="4">
                  <c:v>75.86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13-474A-B92B-9B05D60C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951696"/>
        <c:axId val="424951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713-474A-B92B-9B05D60C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951696"/>
        <c:axId val="424951304"/>
      </c:lineChart>
      <c:dateAx>
        <c:axId val="424951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4951304"/>
        <c:crosses val="autoZero"/>
        <c:auto val="1"/>
        <c:lblOffset val="100"/>
        <c:baseTimeUnit val="years"/>
      </c:dateAx>
      <c:valAx>
        <c:axId val="424951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49516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C1-42AB-AAB7-D525620B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956400"/>
        <c:axId val="3608539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C1-42AB-AAB7-D525620B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956400"/>
        <c:axId val="360853936"/>
      </c:lineChart>
      <c:dateAx>
        <c:axId val="424956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0853936"/>
        <c:crosses val="autoZero"/>
        <c:auto val="1"/>
        <c:lblOffset val="100"/>
        <c:baseTimeUnit val="years"/>
      </c:dateAx>
      <c:valAx>
        <c:axId val="3608539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4956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59-4FE4-916B-B14BBB4B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856680"/>
        <c:axId val="360851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59-4FE4-916B-B14BBB4B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856680"/>
        <c:axId val="360851584"/>
      </c:lineChart>
      <c:dateAx>
        <c:axId val="3608566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0851584"/>
        <c:crosses val="autoZero"/>
        <c:auto val="1"/>
        <c:lblOffset val="100"/>
        <c:baseTimeUnit val="years"/>
      </c:dateAx>
      <c:valAx>
        <c:axId val="360851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08566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0C-4F13-97E8-F222FAA1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852368"/>
        <c:axId val="3608527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40C-4F13-97E8-F222FAA1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852368"/>
        <c:axId val="360852760"/>
      </c:lineChart>
      <c:dateAx>
        <c:axId val="360852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0852760"/>
        <c:crosses val="autoZero"/>
        <c:auto val="1"/>
        <c:lblOffset val="100"/>
        <c:baseTimeUnit val="years"/>
      </c:dateAx>
      <c:valAx>
        <c:axId val="3608527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0852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AC-4395-9D68-44B1E874C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857072"/>
        <c:axId val="360850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5AC-4395-9D68-44B1E874C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857072"/>
        <c:axId val="360850800"/>
      </c:lineChart>
      <c:dateAx>
        <c:axId val="360857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0850800"/>
        <c:crosses val="autoZero"/>
        <c:auto val="1"/>
        <c:lblOffset val="100"/>
        <c:baseTimeUnit val="years"/>
      </c:dateAx>
      <c:valAx>
        <c:axId val="360850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0857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1640.65</c:v>
                </c:pt>
                <c:pt idx="1">
                  <c:v>1575.33</c:v>
                </c:pt>
                <c:pt idx="2">
                  <c:v>705.81</c:v>
                </c:pt>
                <c:pt idx="3">
                  <c:v>521.71</c:v>
                </c:pt>
                <c:pt idx="4">
                  <c:v>1556.31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07-4670-8282-A6053477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850016"/>
        <c:axId val="3608543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893.45</c:v>
                </c:pt>
                <c:pt idx="1">
                  <c:v>843.57</c:v>
                </c:pt>
                <c:pt idx="2">
                  <c:v>845.86</c:v>
                </c:pt>
                <c:pt idx="3">
                  <c:v>802.49</c:v>
                </c:pt>
                <c:pt idx="4">
                  <c:v>805.14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07-4670-8282-A6053477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850016"/>
        <c:axId val="360854328"/>
      </c:lineChart>
      <c:dateAx>
        <c:axId val="360850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60854328"/>
        <c:crosses val="autoZero"/>
        <c:auto val="1"/>
        <c:lblOffset val="100"/>
        <c:baseTimeUnit val="years"/>
      </c:dateAx>
      <c:valAx>
        <c:axId val="3608543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6085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61.32</c:v>
                </c:pt>
                <c:pt idx="1">
                  <c:v>60.97</c:v>
                </c:pt>
                <c:pt idx="2">
                  <c:v>95.57</c:v>
                </c:pt>
                <c:pt idx="3">
                  <c:v>95.86</c:v>
                </c:pt>
                <c:pt idx="4">
                  <c:v>94.9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D4-4344-9790-AD1B52FD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171952"/>
        <c:axId val="430169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95.24</c:v>
                </c:pt>
                <c:pt idx="1">
                  <c:v>99.86</c:v>
                </c:pt>
                <c:pt idx="2">
                  <c:v>101.88</c:v>
                </c:pt>
                <c:pt idx="3">
                  <c:v>103.18</c:v>
                </c:pt>
                <c:pt idx="4">
                  <c:v>100.22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D4-4344-9790-AD1B52FD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71952"/>
        <c:axId val="430169600"/>
      </c:lineChart>
      <c:dateAx>
        <c:axId val="430171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0169600"/>
        <c:crosses val="autoZero"/>
        <c:auto val="1"/>
        <c:lblOffset val="100"/>
        <c:baseTimeUnit val="years"/>
      </c:dateAx>
      <c:valAx>
        <c:axId val="430169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30171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227.89</c:v>
                </c:pt>
                <c:pt idx="1">
                  <c:v>234.78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11-467E-938E-2790B8494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173128"/>
        <c:axId val="430167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150.75</c:v>
                </c:pt>
                <c:pt idx="1">
                  <c:v>147.29</c:v>
                </c:pt>
                <c:pt idx="2">
                  <c:v>143.15</c:v>
                </c:pt>
                <c:pt idx="3">
                  <c:v>141.11000000000001</c:v>
                </c:pt>
                <c:pt idx="4">
                  <c:v>144.79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B11-467E-938E-2790B8494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73128"/>
        <c:axId val="430167248"/>
      </c:lineChart>
      <c:dateAx>
        <c:axId val="4301731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0167248"/>
        <c:crosses val="autoZero"/>
        <c:auto val="1"/>
        <c:lblOffset val="100"/>
        <c:baseTimeUnit val="years"/>
      </c:dateAx>
      <c:valAx>
        <c:axId val="430167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301731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【101.26】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</row>
    <row r="3" spans="1:78" ht="9.75" customHeight="1" x14ac:dyDescent="0.2">
      <c r="A3" s="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</row>
    <row r="4" spans="1:78" ht="9.75" customHeight="1" x14ac:dyDescent="0.2">
      <c r="A4" s="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4" t="str">
        <f>データ!H6</f>
        <v>神奈川県　鎌倉市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62" t="s">
        <v>1</v>
      </c>
      <c r="C7" s="62"/>
      <c r="D7" s="62"/>
      <c r="E7" s="62"/>
      <c r="F7" s="62"/>
      <c r="G7" s="62"/>
      <c r="H7" s="62"/>
      <c r="I7" s="62" t="s">
        <v>2</v>
      </c>
      <c r="J7" s="62"/>
      <c r="K7" s="62"/>
      <c r="L7" s="62"/>
      <c r="M7" s="62"/>
      <c r="N7" s="62"/>
      <c r="O7" s="62"/>
      <c r="P7" s="62" t="s">
        <v>3</v>
      </c>
      <c r="Q7" s="62"/>
      <c r="R7" s="62"/>
      <c r="S7" s="62"/>
      <c r="T7" s="62"/>
      <c r="U7" s="62"/>
      <c r="V7" s="62"/>
      <c r="W7" s="62" t="s">
        <v>4</v>
      </c>
      <c r="X7" s="62"/>
      <c r="Y7" s="62"/>
      <c r="Z7" s="62"/>
      <c r="AA7" s="62"/>
      <c r="AB7" s="62"/>
      <c r="AC7" s="62"/>
      <c r="AD7" s="62" t="s">
        <v>5</v>
      </c>
      <c r="AE7" s="62"/>
      <c r="AF7" s="62"/>
      <c r="AG7" s="62"/>
      <c r="AH7" s="62"/>
      <c r="AI7" s="62"/>
      <c r="AJ7" s="62"/>
      <c r="AK7" s="3"/>
      <c r="AL7" s="62" t="s">
        <v>6</v>
      </c>
      <c r="AM7" s="62"/>
      <c r="AN7" s="62"/>
      <c r="AO7" s="62"/>
      <c r="AP7" s="62"/>
      <c r="AQ7" s="62"/>
      <c r="AR7" s="62"/>
      <c r="AS7" s="62"/>
      <c r="AT7" s="62" t="s">
        <v>7</v>
      </c>
      <c r="AU7" s="62"/>
      <c r="AV7" s="62"/>
      <c r="AW7" s="62"/>
      <c r="AX7" s="62"/>
      <c r="AY7" s="62"/>
      <c r="AZ7" s="62"/>
      <c r="BA7" s="62"/>
      <c r="BB7" s="62" t="s">
        <v>8</v>
      </c>
      <c r="BC7" s="62"/>
      <c r="BD7" s="62"/>
      <c r="BE7" s="62"/>
      <c r="BF7" s="62"/>
      <c r="BG7" s="62"/>
      <c r="BH7" s="62"/>
      <c r="BI7" s="62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2">
      <c r="A8" s="2"/>
      <c r="B8" s="71" t="str">
        <f>データ!I6</f>
        <v>法非適用</v>
      </c>
      <c r="C8" s="71"/>
      <c r="D8" s="71"/>
      <c r="E8" s="71"/>
      <c r="F8" s="71"/>
      <c r="G8" s="71"/>
      <c r="H8" s="71"/>
      <c r="I8" s="71" t="str">
        <f>データ!J6</f>
        <v>下水道事業</v>
      </c>
      <c r="J8" s="71"/>
      <c r="K8" s="71"/>
      <c r="L8" s="71"/>
      <c r="M8" s="71"/>
      <c r="N8" s="71"/>
      <c r="O8" s="71"/>
      <c r="P8" s="71" t="str">
        <f>データ!K6</f>
        <v>公共下水道</v>
      </c>
      <c r="Q8" s="71"/>
      <c r="R8" s="71"/>
      <c r="S8" s="71"/>
      <c r="T8" s="71"/>
      <c r="U8" s="71"/>
      <c r="V8" s="71"/>
      <c r="W8" s="71" t="str">
        <f>データ!L6</f>
        <v>Ac1</v>
      </c>
      <c r="X8" s="71"/>
      <c r="Y8" s="71"/>
      <c r="Z8" s="71"/>
      <c r="AA8" s="71"/>
      <c r="AB8" s="71"/>
      <c r="AC8" s="71"/>
      <c r="AD8" s="72" t="str">
        <f>データ!$M$6</f>
        <v>非設置</v>
      </c>
      <c r="AE8" s="72"/>
      <c r="AF8" s="72"/>
      <c r="AG8" s="72"/>
      <c r="AH8" s="72"/>
      <c r="AI8" s="72"/>
      <c r="AJ8" s="72"/>
      <c r="AK8" s="3"/>
      <c r="AL8" s="66">
        <f>データ!S6</f>
        <v>176242</v>
      </c>
      <c r="AM8" s="66"/>
      <c r="AN8" s="66"/>
      <c r="AO8" s="66"/>
      <c r="AP8" s="66"/>
      <c r="AQ8" s="66"/>
      <c r="AR8" s="66"/>
      <c r="AS8" s="66"/>
      <c r="AT8" s="65">
        <f>データ!T6</f>
        <v>39.67</v>
      </c>
      <c r="AU8" s="65"/>
      <c r="AV8" s="65"/>
      <c r="AW8" s="65"/>
      <c r="AX8" s="65"/>
      <c r="AY8" s="65"/>
      <c r="AZ8" s="65"/>
      <c r="BA8" s="65"/>
      <c r="BB8" s="65">
        <f>データ!U6</f>
        <v>4442.7</v>
      </c>
      <c r="BC8" s="65"/>
      <c r="BD8" s="65"/>
      <c r="BE8" s="65"/>
      <c r="BF8" s="65"/>
      <c r="BG8" s="65"/>
      <c r="BH8" s="65"/>
      <c r="BI8" s="65"/>
      <c r="BJ8" s="3"/>
      <c r="BK8" s="3"/>
      <c r="BL8" s="69" t="s">
        <v>10</v>
      </c>
      <c r="BM8" s="70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2">
      <c r="A9" s="2"/>
      <c r="B9" s="62" t="s">
        <v>12</v>
      </c>
      <c r="C9" s="62"/>
      <c r="D9" s="62"/>
      <c r="E9" s="62"/>
      <c r="F9" s="62"/>
      <c r="G9" s="62"/>
      <c r="H9" s="62"/>
      <c r="I9" s="62" t="s">
        <v>13</v>
      </c>
      <c r="J9" s="62"/>
      <c r="K9" s="62"/>
      <c r="L9" s="62"/>
      <c r="M9" s="62"/>
      <c r="N9" s="62"/>
      <c r="O9" s="62"/>
      <c r="P9" s="62" t="s">
        <v>14</v>
      </c>
      <c r="Q9" s="62"/>
      <c r="R9" s="62"/>
      <c r="S9" s="62"/>
      <c r="T9" s="62"/>
      <c r="U9" s="62"/>
      <c r="V9" s="62"/>
      <c r="W9" s="62" t="s">
        <v>15</v>
      </c>
      <c r="X9" s="62"/>
      <c r="Y9" s="62"/>
      <c r="Z9" s="62"/>
      <c r="AA9" s="62"/>
      <c r="AB9" s="62"/>
      <c r="AC9" s="62"/>
      <c r="AD9" s="62" t="s">
        <v>16</v>
      </c>
      <c r="AE9" s="62"/>
      <c r="AF9" s="62"/>
      <c r="AG9" s="62"/>
      <c r="AH9" s="62"/>
      <c r="AI9" s="62"/>
      <c r="AJ9" s="62"/>
      <c r="AK9" s="3"/>
      <c r="AL9" s="62" t="s">
        <v>17</v>
      </c>
      <c r="AM9" s="62"/>
      <c r="AN9" s="62"/>
      <c r="AO9" s="62"/>
      <c r="AP9" s="62"/>
      <c r="AQ9" s="62"/>
      <c r="AR9" s="62"/>
      <c r="AS9" s="62"/>
      <c r="AT9" s="62" t="s">
        <v>18</v>
      </c>
      <c r="AU9" s="62"/>
      <c r="AV9" s="62"/>
      <c r="AW9" s="62"/>
      <c r="AX9" s="62"/>
      <c r="AY9" s="62"/>
      <c r="AZ9" s="62"/>
      <c r="BA9" s="62"/>
      <c r="BB9" s="62" t="s">
        <v>19</v>
      </c>
      <c r="BC9" s="62"/>
      <c r="BD9" s="62"/>
      <c r="BE9" s="62"/>
      <c r="BF9" s="62"/>
      <c r="BG9" s="62"/>
      <c r="BH9" s="62"/>
      <c r="BI9" s="62"/>
      <c r="BJ9" s="3"/>
      <c r="BK9" s="3"/>
      <c r="BL9" s="63" t="s">
        <v>20</v>
      </c>
      <c r="BM9" s="64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2">
      <c r="A10" s="2"/>
      <c r="B10" s="65" t="str">
        <f>データ!N6</f>
        <v>-</v>
      </c>
      <c r="C10" s="65"/>
      <c r="D10" s="65"/>
      <c r="E10" s="65"/>
      <c r="F10" s="65"/>
      <c r="G10" s="65"/>
      <c r="H10" s="65"/>
      <c r="I10" s="65" t="str">
        <f>データ!O6</f>
        <v>該当数値なし</v>
      </c>
      <c r="J10" s="65"/>
      <c r="K10" s="65"/>
      <c r="L10" s="65"/>
      <c r="M10" s="65"/>
      <c r="N10" s="65"/>
      <c r="O10" s="65"/>
      <c r="P10" s="65">
        <f>データ!P6</f>
        <v>97.74</v>
      </c>
      <c r="Q10" s="65"/>
      <c r="R10" s="65"/>
      <c r="S10" s="65"/>
      <c r="T10" s="65"/>
      <c r="U10" s="65"/>
      <c r="V10" s="65"/>
      <c r="W10" s="65">
        <f>データ!Q6</f>
        <v>88.73</v>
      </c>
      <c r="X10" s="65"/>
      <c r="Y10" s="65"/>
      <c r="Z10" s="65"/>
      <c r="AA10" s="65"/>
      <c r="AB10" s="65"/>
      <c r="AC10" s="65"/>
      <c r="AD10" s="66">
        <f>データ!R6</f>
        <v>2260</v>
      </c>
      <c r="AE10" s="66"/>
      <c r="AF10" s="66"/>
      <c r="AG10" s="66"/>
      <c r="AH10" s="66"/>
      <c r="AI10" s="66"/>
      <c r="AJ10" s="66"/>
      <c r="AK10" s="2"/>
      <c r="AL10" s="66">
        <f>データ!V6</f>
        <v>172315</v>
      </c>
      <c r="AM10" s="66"/>
      <c r="AN10" s="66"/>
      <c r="AO10" s="66"/>
      <c r="AP10" s="66"/>
      <c r="AQ10" s="66"/>
      <c r="AR10" s="66"/>
      <c r="AS10" s="66"/>
      <c r="AT10" s="65">
        <f>データ!W6</f>
        <v>24.11</v>
      </c>
      <c r="AU10" s="65"/>
      <c r="AV10" s="65"/>
      <c r="AW10" s="65"/>
      <c r="AX10" s="65"/>
      <c r="AY10" s="65"/>
      <c r="AZ10" s="65"/>
      <c r="BA10" s="65"/>
      <c r="BB10" s="65">
        <f>データ!X6</f>
        <v>7147.03</v>
      </c>
      <c r="BC10" s="65"/>
      <c r="BD10" s="65"/>
      <c r="BE10" s="65"/>
      <c r="BF10" s="65"/>
      <c r="BG10" s="65"/>
      <c r="BH10" s="65"/>
      <c r="BI10" s="65"/>
      <c r="BJ10" s="2"/>
      <c r="BK10" s="2"/>
      <c r="BL10" s="67" t="s">
        <v>22</v>
      </c>
      <c r="BM10" s="68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24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2">
      <c r="A14" s="2"/>
      <c r="B14" s="59" t="s">
        <v>25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1" t="s">
        <v>26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</row>
    <row r="15" spans="1:78" ht="13.5" customHeight="1" x14ac:dyDescent="0.2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2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</row>
    <row r="16" spans="1:78" ht="13.5" customHeight="1" x14ac:dyDescent="0.2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7" t="s">
        <v>124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 x14ac:dyDescent="0.2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 x14ac:dyDescent="0.2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 x14ac:dyDescent="0.2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 x14ac:dyDescent="0.2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 x14ac:dyDescent="0.2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 x14ac:dyDescent="0.2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 x14ac:dyDescent="0.2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 x14ac:dyDescent="0.2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 x14ac:dyDescent="0.2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 x14ac:dyDescent="0.2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 x14ac:dyDescent="0.2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 x14ac:dyDescent="0.2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 x14ac:dyDescent="0.2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 x14ac:dyDescent="0.2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 x14ac:dyDescent="0.2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 x14ac:dyDescent="0.2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 x14ac:dyDescent="0.2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 x14ac:dyDescent="0.2">
      <c r="A34" s="2"/>
      <c r="B34" s="16"/>
      <c r="C34" s="53" t="s">
        <v>27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19"/>
      <c r="R34" s="53" t="s">
        <v>28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19"/>
      <c r="AG34" s="53" t="s">
        <v>29</v>
      </c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"/>
      <c r="AV34" s="53" t="s">
        <v>30</v>
      </c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8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 x14ac:dyDescent="0.2">
      <c r="A35" s="2"/>
      <c r="B35" s="1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19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19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8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 x14ac:dyDescent="0.2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 x14ac:dyDescent="0.2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 x14ac:dyDescent="0.2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 x14ac:dyDescent="0.2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 x14ac:dyDescent="0.2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 x14ac:dyDescent="0.2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 x14ac:dyDescent="0.2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 x14ac:dyDescent="0.2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 x14ac:dyDescent="0.2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2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1" t="s">
        <v>31</v>
      </c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3"/>
    </row>
    <row r="46" spans="1:78" ht="13.5" customHeight="1" x14ac:dyDescent="0.2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4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6"/>
    </row>
    <row r="47" spans="1:78" ht="13.5" customHeight="1" x14ac:dyDescent="0.2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7" t="s">
        <v>122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 x14ac:dyDescent="0.2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 x14ac:dyDescent="0.2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 x14ac:dyDescent="0.2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 x14ac:dyDescent="0.2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 x14ac:dyDescent="0.2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 x14ac:dyDescent="0.2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 x14ac:dyDescent="0.2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 x14ac:dyDescent="0.2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 x14ac:dyDescent="0.2">
      <c r="A56" s="2"/>
      <c r="B56" s="16"/>
      <c r="C56" s="53" t="s">
        <v>32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9"/>
      <c r="R56" s="53" t="s">
        <v>33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9"/>
      <c r="AG56" s="53" t="s">
        <v>34</v>
      </c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"/>
      <c r="AV56" s="53" t="s">
        <v>35</v>
      </c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18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 x14ac:dyDescent="0.2">
      <c r="A57" s="2"/>
      <c r="B57" s="1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19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9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19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18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 x14ac:dyDescent="0.2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 x14ac:dyDescent="0.2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 x14ac:dyDescent="0.2">
      <c r="A60" s="2"/>
      <c r="B60" s="54" t="s">
        <v>36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6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 x14ac:dyDescent="0.2">
      <c r="A61" s="2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6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 x14ac:dyDescent="0.2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 x14ac:dyDescent="0.2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2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1" t="s">
        <v>37</v>
      </c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3"/>
    </row>
    <row r="65" spans="1:78" ht="13.5" customHeight="1" x14ac:dyDescent="0.2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4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/>
    </row>
    <row r="66" spans="1:78" ht="13.5" customHeight="1" x14ac:dyDescent="0.2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7" t="s">
        <v>123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 x14ac:dyDescent="0.2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 x14ac:dyDescent="0.2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 x14ac:dyDescent="0.2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 x14ac:dyDescent="0.2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 x14ac:dyDescent="0.2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 x14ac:dyDescent="0.2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 x14ac:dyDescent="0.2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 x14ac:dyDescent="0.2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 x14ac:dyDescent="0.2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 x14ac:dyDescent="0.2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 x14ac:dyDescent="0.2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 x14ac:dyDescent="0.2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 x14ac:dyDescent="0.2">
      <c r="A79" s="2"/>
      <c r="B79" s="16"/>
      <c r="C79" s="53" t="s">
        <v>38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19"/>
      <c r="V79" s="19"/>
      <c r="W79" s="53" t="s">
        <v>39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19"/>
      <c r="AP79" s="19"/>
      <c r="AQ79" s="53" t="s">
        <v>40</v>
      </c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17"/>
      <c r="BJ79" s="18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 x14ac:dyDescent="0.2">
      <c r="A80" s="2"/>
      <c r="B80" s="1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19"/>
      <c r="V80" s="19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19"/>
      <c r="AP80" s="19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17"/>
      <c r="BJ80" s="18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 x14ac:dyDescent="0.2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 x14ac:dyDescent="0.2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 x14ac:dyDescent="0.2">
      <c r="C83" s="2" t="s">
        <v>41</v>
      </c>
    </row>
    <row r="84" spans="1:78" x14ac:dyDescent="0.2">
      <c r="C84" s="2" t="s">
        <v>42</v>
      </c>
    </row>
    <row r="85" spans="1:78" hidden="1" x14ac:dyDescent="0.2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 x14ac:dyDescent="0.2">
      <c r="B86" s="25"/>
      <c r="C86" s="25"/>
      <c r="D86" s="25"/>
      <c r="E86" s="25" t="str">
        <f>データ!AI6</f>
        <v/>
      </c>
      <c r="F86" s="25" t="s">
        <v>55</v>
      </c>
      <c r="G86" s="25" t="s">
        <v>55</v>
      </c>
      <c r="H86" s="25" t="str">
        <f>データ!BP6</f>
        <v>【707.33】</v>
      </c>
      <c r="I86" s="25" t="str">
        <f>データ!CA6</f>
        <v>【101.26】</v>
      </c>
      <c r="J86" s="25" t="str">
        <f>データ!CL6</f>
        <v>【136.39】</v>
      </c>
      <c r="K86" s="25" t="str">
        <f>データ!CW6</f>
        <v>【60.13】</v>
      </c>
      <c r="L86" s="25" t="str">
        <f>データ!DH6</f>
        <v>【95.06】</v>
      </c>
      <c r="M86" s="25" t="s">
        <v>55</v>
      </c>
      <c r="N86" s="25" t="s">
        <v>55</v>
      </c>
      <c r="O86" s="25" t="str">
        <f>データ!EO6</f>
        <v>【0.23】</v>
      </c>
    </row>
  </sheetData>
  <sheetProtection algorithmName="SHA-512" hashValue="78S4jIDqmdY9L1hvEMUB1zXoIglOBYxC25Uw3FbY/2+LnUkVu7IQr0/VbBp8c1qOH/T5sS8077Hlx2GO/mcFoA==" saltValue="iMdnixtarXgDPQxlt0HS0w==" spinCount="100000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2" x14ac:dyDescent="0.2"/>
  <cols>
    <col min="2" max="144" width="11.88671875" customWidth="1"/>
  </cols>
  <sheetData>
    <row r="1" spans="1:145" x14ac:dyDescent="0.2">
      <c r="A1" t="s">
        <v>56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 x14ac:dyDescent="0.2">
      <c r="A2" s="27" t="s">
        <v>57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 x14ac:dyDescent="0.2">
      <c r="A3" s="27" t="s">
        <v>58</v>
      </c>
      <c r="B3" s="28" t="s">
        <v>59</v>
      </c>
      <c r="C3" s="28" t="s">
        <v>60</v>
      </c>
      <c r="D3" s="28" t="s">
        <v>61</v>
      </c>
      <c r="E3" s="28" t="s">
        <v>62</v>
      </c>
      <c r="F3" s="28" t="s">
        <v>63</v>
      </c>
      <c r="G3" s="28" t="s">
        <v>64</v>
      </c>
      <c r="H3" s="76" t="s">
        <v>65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66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67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2">
      <c r="A4" s="27" t="s">
        <v>68</v>
      </c>
      <c r="B4" s="29"/>
      <c r="C4" s="29"/>
      <c r="D4" s="29"/>
      <c r="E4" s="29"/>
      <c r="F4" s="29"/>
      <c r="G4" s="29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69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70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71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72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73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74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75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76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77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78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79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2">
      <c r="A5" s="27" t="s">
        <v>80</v>
      </c>
      <c r="B5" s="30"/>
      <c r="C5" s="30"/>
      <c r="D5" s="30"/>
      <c r="E5" s="30"/>
      <c r="F5" s="30"/>
      <c r="G5" s="30"/>
      <c r="H5" s="31" t="s">
        <v>81</v>
      </c>
      <c r="I5" s="31" t="s">
        <v>82</v>
      </c>
      <c r="J5" s="31" t="s">
        <v>83</v>
      </c>
      <c r="K5" s="31" t="s">
        <v>84</v>
      </c>
      <c r="L5" s="31" t="s">
        <v>85</v>
      </c>
      <c r="M5" s="31" t="s">
        <v>5</v>
      </c>
      <c r="N5" s="31" t="s">
        <v>86</v>
      </c>
      <c r="O5" s="31" t="s">
        <v>87</v>
      </c>
      <c r="P5" s="31" t="s">
        <v>88</v>
      </c>
      <c r="Q5" s="31" t="s">
        <v>89</v>
      </c>
      <c r="R5" s="31" t="s">
        <v>90</v>
      </c>
      <c r="S5" s="31" t="s">
        <v>91</v>
      </c>
      <c r="T5" s="31" t="s">
        <v>92</v>
      </c>
      <c r="U5" s="31" t="s">
        <v>93</v>
      </c>
      <c r="V5" s="31" t="s">
        <v>94</v>
      </c>
      <c r="W5" s="31" t="s">
        <v>95</v>
      </c>
      <c r="X5" s="31" t="s">
        <v>96</v>
      </c>
      <c r="Y5" s="31" t="s">
        <v>97</v>
      </c>
      <c r="Z5" s="31" t="s">
        <v>98</v>
      </c>
      <c r="AA5" s="31" t="s">
        <v>99</v>
      </c>
      <c r="AB5" s="31" t="s">
        <v>100</v>
      </c>
      <c r="AC5" s="31" t="s">
        <v>101</v>
      </c>
      <c r="AD5" s="31" t="s">
        <v>102</v>
      </c>
      <c r="AE5" s="31" t="s">
        <v>103</v>
      </c>
      <c r="AF5" s="31" t="s">
        <v>104</v>
      </c>
      <c r="AG5" s="31" t="s">
        <v>105</v>
      </c>
      <c r="AH5" s="31" t="s">
        <v>106</v>
      </c>
      <c r="AI5" s="31" t="s">
        <v>43</v>
      </c>
      <c r="AJ5" s="31" t="s">
        <v>97</v>
      </c>
      <c r="AK5" s="31" t="s">
        <v>98</v>
      </c>
      <c r="AL5" s="31" t="s">
        <v>99</v>
      </c>
      <c r="AM5" s="31" t="s">
        <v>100</v>
      </c>
      <c r="AN5" s="31" t="s">
        <v>101</v>
      </c>
      <c r="AO5" s="31" t="s">
        <v>102</v>
      </c>
      <c r="AP5" s="31" t="s">
        <v>103</v>
      </c>
      <c r="AQ5" s="31" t="s">
        <v>104</v>
      </c>
      <c r="AR5" s="31" t="s">
        <v>105</v>
      </c>
      <c r="AS5" s="31" t="s">
        <v>106</v>
      </c>
      <c r="AT5" s="31" t="s">
        <v>107</v>
      </c>
      <c r="AU5" s="31" t="s">
        <v>97</v>
      </c>
      <c r="AV5" s="31" t="s">
        <v>98</v>
      </c>
      <c r="AW5" s="31" t="s">
        <v>99</v>
      </c>
      <c r="AX5" s="31" t="s">
        <v>100</v>
      </c>
      <c r="AY5" s="31" t="s">
        <v>101</v>
      </c>
      <c r="AZ5" s="31" t="s">
        <v>102</v>
      </c>
      <c r="BA5" s="31" t="s">
        <v>103</v>
      </c>
      <c r="BB5" s="31" t="s">
        <v>104</v>
      </c>
      <c r="BC5" s="31" t="s">
        <v>105</v>
      </c>
      <c r="BD5" s="31" t="s">
        <v>106</v>
      </c>
      <c r="BE5" s="31" t="s">
        <v>107</v>
      </c>
      <c r="BF5" s="31" t="s">
        <v>97</v>
      </c>
      <c r="BG5" s="31" t="s">
        <v>98</v>
      </c>
      <c r="BH5" s="31" t="s">
        <v>99</v>
      </c>
      <c r="BI5" s="31" t="s">
        <v>100</v>
      </c>
      <c r="BJ5" s="31" t="s">
        <v>101</v>
      </c>
      <c r="BK5" s="31" t="s">
        <v>102</v>
      </c>
      <c r="BL5" s="31" t="s">
        <v>103</v>
      </c>
      <c r="BM5" s="31" t="s">
        <v>104</v>
      </c>
      <c r="BN5" s="31" t="s">
        <v>105</v>
      </c>
      <c r="BO5" s="31" t="s">
        <v>106</v>
      </c>
      <c r="BP5" s="31" t="s">
        <v>107</v>
      </c>
      <c r="BQ5" s="31" t="s">
        <v>97</v>
      </c>
      <c r="BR5" s="31" t="s">
        <v>98</v>
      </c>
      <c r="BS5" s="31" t="s">
        <v>99</v>
      </c>
      <c r="BT5" s="31" t="s">
        <v>100</v>
      </c>
      <c r="BU5" s="31" t="s">
        <v>101</v>
      </c>
      <c r="BV5" s="31" t="s">
        <v>102</v>
      </c>
      <c r="BW5" s="31" t="s">
        <v>103</v>
      </c>
      <c r="BX5" s="31" t="s">
        <v>104</v>
      </c>
      <c r="BY5" s="31" t="s">
        <v>105</v>
      </c>
      <c r="BZ5" s="31" t="s">
        <v>106</v>
      </c>
      <c r="CA5" s="31" t="s">
        <v>107</v>
      </c>
      <c r="CB5" s="31" t="s">
        <v>97</v>
      </c>
      <c r="CC5" s="31" t="s">
        <v>98</v>
      </c>
      <c r="CD5" s="31" t="s">
        <v>99</v>
      </c>
      <c r="CE5" s="31" t="s">
        <v>100</v>
      </c>
      <c r="CF5" s="31" t="s">
        <v>101</v>
      </c>
      <c r="CG5" s="31" t="s">
        <v>102</v>
      </c>
      <c r="CH5" s="31" t="s">
        <v>103</v>
      </c>
      <c r="CI5" s="31" t="s">
        <v>104</v>
      </c>
      <c r="CJ5" s="31" t="s">
        <v>105</v>
      </c>
      <c r="CK5" s="31" t="s">
        <v>106</v>
      </c>
      <c r="CL5" s="31" t="s">
        <v>107</v>
      </c>
      <c r="CM5" s="31" t="s">
        <v>97</v>
      </c>
      <c r="CN5" s="31" t="s">
        <v>98</v>
      </c>
      <c r="CO5" s="31" t="s">
        <v>99</v>
      </c>
      <c r="CP5" s="31" t="s">
        <v>100</v>
      </c>
      <c r="CQ5" s="31" t="s">
        <v>101</v>
      </c>
      <c r="CR5" s="31" t="s">
        <v>102</v>
      </c>
      <c r="CS5" s="31" t="s">
        <v>103</v>
      </c>
      <c r="CT5" s="31" t="s">
        <v>104</v>
      </c>
      <c r="CU5" s="31" t="s">
        <v>105</v>
      </c>
      <c r="CV5" s="31" t="s">
        <v>106</v>
      </c>
      <c r="CW5" s="31" t="s">
        <v>107</v>
      </c>
      <c r="CX5" s="31" t="s">
        <v>97</v>
      </c>
      <c r="CY5" s="31" t="s">
        <v>98</v>
      </c>
      <c r="CZ5" s="31" t="s">
        <v>99</v>
      </c>
      <c r="DA5" s="31" t="s">
        <v>100</v>
      </c>
      <c r="DB5" s="31" t="s">
        <v>101</v>
      </c>
      <c r="DC5" s="31" t="s">
        <v>102</v>
      </c>
      <c r="DD5" s="31" t="s">
        <v>103</v>
      </c>
      <c r="DE5" s="31" t="s">
        <v>104</v>
      </c>
      <c r="DF5" s="31" t="s">
        <v>105</v>
      </c>
      <c r="DG5" s="31" t="s">
        <v>106</v>
      </c>
      <c r="DH5" s="31" t="s">
        <v>107</v>
      </c>
      <c r="DI5" s="31" t="s">
        <v>97</v>
      </c>
      <c r="DJ5" s="31" t="s">
        <v>98</v>
      </c>
      <c r="DK5" s="31" t="s">
        <v>99</v>
      </c>
      <c r="DL5" s="31" t="s">
        <v>100</v>
      </c>
      <c r="DM5" s="31" t="s">
        <v>101</v>
      </c>
      <c r="DN5" s="31" t="s">
        <v>102</v>
      </c>
      <c r="DO5" s="31" t="s">
        <v>103</v>
      </c>
      <c r="DP5" s="31" t="s">
        <v>104</v>
      </c>
      <c r="DQ5" s="31" t="s">
        <v>105</v>
      </c>
      <c r="DR5" s="31" t="s">
        <v>106</v>
      </c>
      <c r="DS5" s="31" t="s">
        <v>107</v>
      </c>
      <c r="DT5" s="31" t="s">
        <v>97</v>
      </c>
      <c r="DU5" s="31" t="s">
        <v>98</v>
      </c>
      <c r="DV5" s="31" t="s">
        <v>99</v>
      </c>
      <c r="DW5" s="31" t="s">
        <v>100</v>
      </c>
      <c r="DX5" s="31" t="s">
        <v>101</v>
      </c>
      <c r="DY5" s="31" t="s">
        <v>102</v>
      </c>
      <c r="DZ5" s="31" t="s">
        <v>103</v>
      </c>
      <c r="EA5" s="31" t="s">
        <v>104</v>
      </c>
      <c r="EB5" s="31" t="s">
        <v>105</v>
      </c>
      <c r="EC5" s="31" t="s">
        <v>106</v>
      </c>
      <c r="ED5" s="31" t="s">
        <v>107</v>
      </c>
      <c r="EE5" s="31" t="s">
        <v>97</v>
      </c>
      <c r="EF5" s="31" t="s">
        <v>98</v>
      </c>
      <c r="EG5" s="31" t="s">
        <v>99</v>
      </c>
      <c r="EH5" s="31" t="s">
        <v>100</v>
      </c>
      <c r="EI5" s="31" t="s">
        <v>101</v>
      </c>
      <c r="EJ5" s="31" t="s">
        <v>102</v>
      </c>
      <c r="EK5" s="31" t="s">
        <v>103</v>
      </c>
      <c r="EL5" s="31" t="s">
        <v>104</v>
      </c>
      <c r="EM5" s="31" t="s">
        <v>105</v>
      </c>
      <c r="EN5" s="31" t="s">
        <v>106</v>
      </c>
      <c r="EO5" s="31" t="s">
        <v>107</v>
      </c>
    </row>
    <row r="6" spans="1:145" s="35" customFormat="1" x14ac:dyDescent="0.2">
      <c r="A6" s="27" t="s">
        <v>108</v>
      </c>
      <c r="B6" s="32">
        <f>B7</f>
        <v>2017</v>
      </c>
      <c r="C6" s="32">
        <f t="shared" ref="C6:X6" si="3">C7</f>
        <v>142042</v>
      </c>
      <c r="D6" s="32">
        <f t="shared" si="3"/>
        <v>47</v>
      </c>
      <c r="E6" s="32">
        <f t="shared" si="3"/>
        <v>17</v>
      </c>
      <c r="F6" s="32">
        <f t="shared" si="3"/>
        <v>1</v>
      </c>
      <c r="G6" s="32">
        <f t="shared" si="3"/>
        <v>0</v>
      </c>
      <c r="H6" s="32" t="str">
        <f t="shared" si="3"/>
        <v>神奈川県　鎌倉市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公共下水道</v>
      </c>
      <c r="L6" s="32" t="str">
        <f t="shared" si="3"/>
        <v>Ac1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97.74</v>
      </c>
      <c r="Q6" s="33">
        <f t="shared" si="3"/>
        <v>88.73</v>
      </c>
      <c r="R6" s="33">
        <f t="shared" si="3"/>
        <v>2260</v>
      </c>
      <c r="S6" s="33">
        <f t="shared" si="3"/>
        <v>176242</v>
      </c>
      <c r="T6" s="33">
        <f t="shared" si="3"/>
        <v>39.67</v>
      </c>
      <c r="U6" s="33">
        <f t="shared" si="3"/>
        <v>4442.7</v>
      </c>
      <c r="V6" s="33">
        <f t="shared" si="3"/>
        <v>172315</v>
      </c>
      <c r="W6" s="33">
        <f t="shared" si="3"/>
        <v>24.11</v>
      </c>
      <c r="X6" s="33">
        <f t="shared" si="3"/>
        <v>7147.03</v>
      </c>
      <c r="Y6" s="34">
        <f>IF(Y7="",NA(),Y7)</f>
        <v>51.23</v>
      </c>
      <c r="Z6" s="34">
        <f t="shared" ref="Z6:AH6" si="4">IF(Z7="",NA(),Z7)</f>
        <v>52.32</v>
      </c>
      <c r="AA6" s="34">
        <f t="shared" si="4"/>
        <v>75.98</v>
      </c>
      <c r="AB6" s="34">
        <f t="shared" si="4"/>
        <v>77.209999999999994</v>
      </c>
      <c r="AC6" s="34">
        <f t="shared" si="4"/>
        <v>75.86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4">
        <f>IF(BF7="",NA(),BF7)</f>
        <v>1640.65</v>
      </c>
      <c r="BG6" s="34">
        <f t="shared" ref="BG6:BO6" si="7">IF(BG7="",NA(),BG7)</f>
        <v>1575.33</v>
      </c>
      <c r="BH6" s="34">
        <f t="shared" si="7"/>
        <v>705.81</v>
      </c>
      <c r="BI6" s="34">
        <f t="shared" si="7"/>
        <v>521.71</v>
      </c>
      <c r="BJ6" s="34">
        <f t="shared" si="7"/>
        <v>1556.31</v>
      </c>
      <c r="BK6" s="34">
        <f t="shared" si="7"/>
        <v>893.45</v>
      </c>
      <c r="BL6" s="34">
        <f t="shared" si="7"/>
        <v>843.57</v>
      </c>
      <c r="BM6" s="34">
        <f t="shared" si="7"/>
        <v>845.86</v>
      </c>
      <c r="BN6" s="34">
        <f t="shared" si="7"/>
        <v>802.49</v>
      </c>
      <c r="BO6" s="34">
        <f t="shared" si="7"/>
        <v>805.14</v>
      </c>
      <c r="BP6" s="33" t="str">
        <f>IF(BP7="","",IF(BP7="-","【-】","【"&amp;SUBSTITUTE(TEXT(BP7,"#,##0.00"),"-","△")&amp;"】"))</f>
        <v>【707.33】</v>
      </c>
      <c r="BQ6" s="34">
        <f>IF(BQ7="",NA(),BQ7)</f>
        <v>61.32</v>
      </c>
      <c r="BR6" s="34">
        <f t="shared" ref="BR6:BZ6" si="8">IF(BR7="",NA(),BR7)</f>
        <v>60.97</v>
      </c>
      <c r="BS6" s="34">
        <f t="shared" si="8"/>
        <v>95.57</v>
      </c>
      <c r="BT6" s="34">
        <f t="shared" si="8"/>
        <v>95.86</v>
      </c>
      <c r="BU6" s="34">
        <f t="shared" si="8"/>
        <v>94.9</v>
      </c>
      <c r="BV6" s="34">
        <f t="shared" si="8"/>
        <v>95.24</v>
      </c>
      <c r="BW6" s="34">
        <f t="shared" si="8"/>
        <v>99.86</v>
      </c>
      <c r="BX6" s="34">
        <f t="shared" si="8"/>
        <v>101.88</v>
      </c>
      <c r="BY6" s="34">
        <f t="shared" si="8"/>
        <v>103.18</v>
      </c>
      <c r="BZ6" s="34">
        <f t="shared" si="8"/>
        <v>100.22</v>
      </c>
      <c r="CA6" s="33" t="str">
        <f>IF(CA7="","",IF(CA7="-","【-】","【"&amp;SUBSTITUTE(TEXT(CA7,"#,##0.00"),"-","△")&amp;"】"))</f>
        <v>【101.26】</v>
      </c>
      <c r="CB6" s="34">
        <f>IF(CB7="",NA(),CB7)</f>
        <v>227.89</v>
      </c>
      <c r="CC6" s="34">
        <f t="shared" ref="CC6:CK6" si="9">IF(CC7="",NA(),CC7)</f>
        <v>234.78</v>
      </c>
      <c r="CD6" s="34">
        <f t="shared" si="9"/>
        <v>150</v>
      </c>
      <c r="CE6" s="34">
        <f t="shared" si="9"/>
        <v>150</v>
      </c>
      <c r="CF6" s="34">
        <f t="shared" si="9"/>
        <v>150</v>
      </c>
      <c r="CG6" s="34">
        <f t="shared" si="9"/>
        <v>150.75</v>
      </c>
      <c r="CH6" s="34">
        <f t="shared" si="9"/>
        <v>147.29</v>
      </c>
      <c r="CI6" s="34">
        <f t="shared" si="9"/>
        <v>143.15</v>
      </c>
      <c r="CJ6" s="34">
        <f t="shared" si="9"/>
        <v>141.11000000000001</v>
      </c>
      <c r="CK6" s="34">
        <f t="shared" si="9"/>
        <v>144.79</v>
      </c>
      <c r="CL6" s="33" t="str">
        <f>IF(CL7="","",IF(CL7="-","【-】","【"&amp;SUBSTITUTE(TEXT(CL7,"#,##0.00"),"-","△")&amp;"】"))</f>
        <v>【136.39】</v>
      </c>
      <c r="CM6" s="34">
        <f>IF(CM7="",NA(),CM7)</f>
        <v>57.39</v>
      </c>
      <c r="CN6" s="34">
        <f t="shared" ref="CN6:CV6" si="10">IF(CN7="",NA(),CN7)</f>
        <v>57.25</v>
      </c>
      <c r="CO6" s="34">
        <f t="shared" si="10"/>
        <v>55.57</v>
      </c>
      <c r="CP6" s="34">
        <f t="shared" si="10"/>
        <v>54.69</v>
      </c>
      <c r="CQ6" s="34">
        <f t="shared" si="10"/>
        <v>53.64</v>
      </c>
      <c r="CR6" s="34">
        <f t="shared" si="10"/>
        <v>61.1</v>
      </c>
      <c r="CS6" s="34">
        <f t="shared" si="10"/>
        <v>61.03</v>
      </c>
      <c r="CT6" s="34">
        <f t="shared" si="10"/>
        <v>62.5</v>
      </c>
      <c r="CU6" s="34">
        <f t="shared" si="10"/>
        <v>63.26</v>
      </c>
      <c r="CV6" s="34">
        <f t="shared" si="10"/>
        <v>61.54</v>
      </c>
      <c r="CW6" s="33" t="str">
        <f>IF(CW7="","",IF(CW7="-","【-】","【"&amp;SUBSTITUTE(TEXT(CW7,"#,##0.00"),"-","△")&amp;"】"))</f>
        <v>【60.13】</v>
      </c>
      <c r="CX6" s="34">
        <f>IF(CX7="",NA(),CX7)</f>
        <v>93.02</v>
      </c>
      <c r="CY6" s="34">
        <f t="shared" ref="CY6:DG6" si="11">IF(CY7="",NA(),CY7)</f>
        <v>93.08</v>
      </c>
      <c r="CZ6" s="34">
        <f t="shared" si="11"/>
        <v>93.22</v>
      </c>
      <c r="DA6" s="34">
        <f t="shared" si="11"/>
        <v>93.35</v>
      </c>
      <c r="DB6" s="34">
        <f t="shared" si="11"/>
        <v>93.24</v>
      </c>
      <c r="DC6" s="34">
        <f t="shared" si="11"/>
        <v>93.47</v>
      </c>
      <c r="DD6" s="34">
        <f t="shared" si="11"/>
        <v>93.83</v>
      </c>
      <c r="DE6" s="34">
        <f t="shared" si="11"/>
        <v>93.88</v>
      </c>
      <c r="DF6" s="34">
        <f t="shared" si="11"/>
        <v>94.07</v>
      </c>
      <c r="DG6" s="34">
        <f t="shared" si="11"/>
        <v>94.13</v>
      </c>
      <c r="DH6" s="33" t="str">
        <f>IF(DH7="","",IF(DH7="-","【-】","【"&amp;SUBSTITUTE(TEXT(DH7,"#,##0.00"),"-","△")&amp;"】"))</f>
        <v>【95.06】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4">
        <f>IF(EE7="",NA(),EE7)</f>
        <v>0.18</v>
      </c>
      <c r="EF6" s="34">
        <f t="shared" ref="EF6:EN6" si="14">IF(EF7="",NA(),EF7)</f>
        <v>0.1</v>
      </c>
      <c r="EG6" s="34">
        <f t="shared" si="14"/>
        <v>0.15</v>
      </c>
      <c r="EH6" s="33">
        <f t="shared" si="14"/>
        <v>0</v>
      </c>
      <c r="EI6" s="34">
        <f t="shared" si="14"/>
        <v>0.05</v>
      </c>
      <c r="EJ6" s="34">
        <f t="shared" si="14"/>
        <v>0.1</v>
      </c>
      <c r="EK6" s="34">
        <f t="shared" si="14"/>
        <v>0.11</v>
      </c>
      <c r="EL6" s="34">
        <f t="shared" si="14"/>
        <v>0.12</v>
      </c>
      <c r="EM6" s="34">
        <f t="shared" si="14"/>
        <v>0.13</v>
      </c>
      <c r="EN6" s="34">
        <f t="shared" si="14"/>
        <v>0.17</v>
      </c>
      <c r="EO6" s="33" t="str">
        <f>IF(EO7="","",IF(EO7="-","【-】","【"&amp;SUBSTITUTE(TEXT(EO7,"#,##0.00"),"-","△")&amp;"】"))</f>
        <v>【0.23】</v>
      </c>
    </row>
    <row r="7" spans="1:145" s="35" customFormat="1" x14ac:dyDescent="0.2">
      <c r="A7" s="27"/>
      <c r="B7" s="36">
        <v>2017</v>
      </c>
      <c r="C7" s="36">
        <v>142042</v>
      </c>
      <c r="D7" s="36">
        <v>47</v>
      </c>
      <c r="E7" s="36">
        <v>17</v>
      </c>
      <c r="F7" s="36">
        <v>1</v>
      </c>
      <c r="G7" s="36">
        <v>0</v>
      </c>
      <c r="H7" s="36" t="s">
        <v>109</v>
      </c>
      <c r="I7" s="36" t="s">
        <v>110</v>
      </c>
      <c r="J7" s="36" t="s">
        <v>111</v>
      </c>
      <c r="K7" s="36" t="s">
        <v>112</v>
      </c>
      <c r="L7" s="36" t="s">
        <v>113</v>
      </c>
      <c r="M7" s="36" t="s">
        <v>114</v>
      </c>
      <c r="N7" s="37" t="s">
        <v>115</v>
      </c>
      <c r="O7" s="37" t="s">
        <v>116</v>
      </c>
      <c r="P7" s="37">
        <v>97.74</v>
      </c>
      <c r="Q7" s="37">
        <v>88.73</v>
      </c>
      <c r="R7" s="37">
        <v>2260</v>
      </c>
      <c r="S7" s="37">
        <v>176242</v>
      </c>
      <c r="T7" s="37">
        <v>39.67</v>
      </c>
      <c r="U7" s="37">
        <v>4442.7</v>
      </c>
      <c r="V7" s="37">
        <v>172315</v>
      </c>
      <c r="W7" s="37">
        <v>24.11</v>
      </c>
      <c r="X7" s="37">
        <v>7147.03</v>
      </c>
      <c r="Y7" s="37">
        <v>51.23</v>
      </c>
      <c r="Z7" s="37">
        <v>52.32</v>
      </c>
      <c r="AA7" s="37">
        <v>75.98</v>
      </c>
      <c r="AB7" s="37">
        <v>77.209999999999994</v>
      </c>
      <c r="AC7" s="37">
        <v>75.86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1640.65</v>
      </c>
      <c r="BG7" s="37">
        <v>1575.33</v>
      </c>
      <c r="BH7" s="37">
        <v>705.81</v>
      </c>
      <c r="BI7" s="37">
        <v>521.71</v>
      </c>
      <c r="BJ7" s="37">
        <v>1556.31</v>
      </c>
      <c r="BK7" s="37">
        <v>893.45</v>
      </c>
      <c r="BL7" s="37">
        <v>843.57</v>
      </c>
      <c r="BM7" s="37">
        <v>845.86</v>
      </c>
      <c r="BN7" s="37">
        <v>802.49</v>
      </c>
      <c r="BO7" s="37">
        <v>805.14</v>
      </c>
      <c r="BP7" s="37">
        <v>707.33</v>
      </c>
      <c r="BQ7" s="37">
        <v>61.32</v>
      </c>
      <c r="BR7" s="37">
        <v>60.97</v>
      </c>
      <c r="BS7" s="37">
        <v>95.57</v>
      </c>
      <c r="BT7" s="37">
        <v>95.86</v>
      </c>
      <c r="BU7" s="37">
        <v>94.9</v>
      </c>
      <c r="BV7" s="37">
        <v>95.24</v>
      </c>
      <c r="BW7" s="37">
        <v>99.86</v>
      </c>
      <c r="BX7" s="37">
        <v>101.88</v>
      </c>
      <c r="BY7" s="37">
        <v>103.18</v>
      </c>
      <c r="BZ7" s="37">
        <v>100.22</v>
      </c>
      <c r="CA7" s="37">
        <v>101.26</v>
      </c>
      <c r="CB7" s="37">
        <v>227.89</v>
      </c>
      <c r="CC7" s="37">
        <v>234.78</v>
      </c>
      <c r="CD7" s="37">
        <v>150</v>
      </c>
      <c r="CE7" s="37">
        <v>150</v>
      </c>
      <c r="CF7" s="37">
        <v>150</v>
      </c>
      <c r="CG7" s="37">
        <v>150.75</v>
      </c>
      <c r="CH7" s="37">
        <v>147.29</v>
      </c>
      <c r="CI7" s="37">
        <v>143.15</v>
      </c>
      <c r="CJ7" s="37">
        <v>141.11000000000001</v>
      </c>
      <c r="CK7" s="37">
        <v>144.79</v>
      </c>
      <c r="CL7" s="37">
        <v>136.38999999999999</v>
      </c>
      <c r="CM7" s="37">
        <v>57.39</v>
      </c>
      <c r="CN7" s="37">
        <v>57.25</v>
      </c>
      <c r="CO7" s="37">
        <v>55.57</v>
      </c>
      <c r="CP7" s="37">
        <v>54.69</v>
      </c>
      <c r="CQ7" s="37">
        <v>53.64</v>
      </c>
      <c r="CR7" s="37">
        <v>61.1</v>
      </c>
      <c r="CS7" s="37">
        <v>61.03</v>
      </c>
      <c r="CT7" s="37">
        <v>62.5</v>
      </c>
      <c r="CU7" s="37">
        <v>63.26</v>
      </c>
      <c r="CV7" s="37">
        <v>61.54</v>
      </c>
      <c r="CW7" s="37">
        <v>60.13</v>
      </c>
      <c r="CX7" s="37">
        <v>93.02</v>
      </c>
      <c r="CY7" s="37">
        <v>93.08</v>
      </c>
      <c r="CZ7" s="37">
        <v>93.22</v>
      </c>
      <c r="DA7" s="37">
        <v>93.35</v>
      </c>
      <c r="DB7" s="37">
        <v>93.24</v>
      </c>
      <c r="DC7" s="37">
        <v>93.47</v>
      </c>
      <c r="DD7" s="37">
        <v>93.83</v>
      </c>
      <c r="DE7" s="37">
        <v>93.88</v>
      </c>
      <c r="DF7" s="37">
        <v>94.07</v>
      </c>
      <c r="DG7" s="37">
        <v>94.13</v>
      </c>
      <c r="DH7" s="37">
        <v>95.06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>
        <v>0.18</v>
      </c>
      <c r="EF7" s="37">
        <v>0.1</v>
      </c>
      <c r="EG7" s="37">
        <v>0.15</v>
      </c>
      <c r="EH7" s="37">
        <v>0</v>
      </c>
      <c r="EI7" s="37">
        <v>0.05</v>
      </c>
      <c r="EJ7" s="37">
        <v>0.1</v>
      </c>
      <c r="EK7" s="37">
        <v>0.11</v>
      </c>
      <c r="EL7" s="37">
        <v>0.12</v>
      </c>
      <c r="EM7" s="37">
        <v>0.13</v>
      </c>
      <c r="EN7" s="37">
        <v>0.17</v>
      </c>
      <c r="EO7" s="37">
        <v>0.23</v>
      </c>
    </row>
    <row r="8" spans="1:145" x14ac:dyDescent="0.2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 x14ac:dyDescent="0.2">
      <c r="A9" s="39"/>
      <c r="B9" s="39" t="s">
        <v>117</v>
      </c>
      <c r="C9" s="39" t="s">
        <v>118</v>
      </c>
      <c r="D9" s="39" t="s">
        <v>119</v>
      </c>
      <c r="E9" s="39" t="s">
        <v>120</v>
      </c>
      <c r="F9" s="39" t="s">
        <v>121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 x14ac:dyDescent="0.2">
      <c r="A10" s="39" t="s">
        <v>59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2019-01-24T07:09:13Z</cp:lastPrinted>
  <dcterms:created xsi:type="dcterms:W3CDTF">2018-12-03T09:02:48Z</dcterms:created>
  <dcterms:modified xsi:type="dcterms:W3CDTF">2019-02-18T04:12:35Z</dcterms:modified>
  <cp:category/>
</cp:coreProperties>
</file>