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6_理財Ｇ\13 地方公営企業決算状況調査\30年度\01 調査\06 その他\310111 経営比較分析表\02 対応\05 公表\経営比較分析表\22 大磯町\"/>
    </mc:Choice>
  </mc:AlternateContent>
  <workbookProtection workbookAlgorithmName="SHA-512" workbookHashValue="o8oQfyxKr7sFZXhaRMxirLUTZ8xwP7iuy/EI3dkdlUD92TkZZbUyo3RShXivr7Mr2/0mWG33rxweAvRRBntL2A==" workbookSaltValue="zhPidJYYMn+osBDd68Agkw==" workbookSpinCount="100000" lockStructure="1"/>
  <bookViews>
    <workbookView xWindow="0" yWindow="0" windowWidth="15360" windowHeight="7632"/>
  </bookViews>
  <sheets>
    <sheet name="法非適用_下水道事業" sheetId="4" r:id="rId1"/>
    <sheet name="データ" sheetId="5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J86" i="4" s="1"/>
  <c r="CK6" i="5"/>
  <c r="CJ6" i="5"/>
  <c r="CI6" i="5"/>
  <c r="CH6" i="5"/>
  <c r="CG6" i="5"/>
  <c r="CF6" i="5"/>
  <c r="CE6" i="5"/>
  <c r="CD6" i="5"/>
  <c r="CC6" i="5"/>
  <c r="CB6" i="5"/>
  <c r="CA6" i="5"/>
  <c r="I86" i="4" s="1"/>
  <c r="BZ6" i="5"/>
  <c r="BY6" i="5"/>
  <c r="BX6" i="5"/>
  <c r="BW6" i="5"/>
  <c r="BV6" i="5"/>
  <c r="BU6" i="5"/>
  <c r="BT6" i="5"/>
  <c r="BS6" i="5"/>
  <c r="BR6" i="5"/>
  <c r="BQ6" i="5"/>
  <c r="BP6" i="5"/>
  <c r="H86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T6" i="5"/>
  <c r="S6" i="5"/>
  <c r="R6" i="5"/>
  <c r="AD10" i="4" s="1"/>
  <c r="Q6" i="5"/>
  <c r="P6" i="5"/>
  <c r="O6" i="5"/>
  <c r="I10" i="4" s="1"/>
  <c r="N6" i="5"/>
  <c r="B10" i="4" s="1"/>
  <c r="M6" i="5"/>
  <c r="AD8" i="4" s="1"/>
  <c r="L6" i="5"/>
  <c r="K6" i="5"/>
  <c r="J6" i="5"/>
  <c r="I8" i="4" s="1"/>
  <c r="I6" i="5"/>
  <c r="B8" i="4" s="1"/>
  <c r="H6" i="5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E86" i="4"/>
  <c r="AT10" i="4"/>
  <c r="AL10" i="4"/>
  <c r="W10" i="4"/>
  <c r="P10" i="4"/>
  <c r="BB8" i="4"/>
  <c r="AT8" i="4"/>
  <c r="AL8" i="4"/>
  <c r="W8" i="4"/>
  <c r="P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<sst xmlns="http://schemas.openxmlformats.org/spreadsheetml/2006/main" count="245" uniqueCount="125">
  <si>
    <t>経営比較分析表（平成29年度決算）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</si>
  <si>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</si>
  <si>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</si>
  <si>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</si>
  <si>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</si>
  <si>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</si>
  <si>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</si>
  <si>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</si>
  <si>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</si>
  <si>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</si>
  <si>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</si>
  <si>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</si>
  <si>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</si>
  <si>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</si>
  <si>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</si>
  <si>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</si>
  <si>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</si>
  <si>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</si>
  <si>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</si>
  <si>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</si>
  <si>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</si>
  <si>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</si>
  <si>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</si>
  <si>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平成29年度全国平均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</si>
  <si>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</si>
  <si>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</si>
  <si>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</si>
  <si>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</si>
  <si>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</si>
  <si>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</si>
  <si>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</si>
  <si>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</si>
  <si>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</si>
  <si>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</si>
  <si>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</si>
  <si>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</si>
  <si>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</si>
  <si>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</si>
  <si>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</si>
  <si>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</si>
  <si>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</si>
  <si>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</si>
  <si>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</si>
  <si>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</si>
  <si>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</si>
  <si>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</si>
  <si>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</si>
  <si>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</si>
  <si>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</si>
  <si>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</si>
  <si>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</si>
  <si>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</si>
  <si>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</si>
  <si>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</si>
  <si>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</si>
  <si>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</si>
  <si>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</si>
  <si>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</si>
  <si>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</si>
  <si>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</si>
  <si>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</si>
  <si>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</si>
  <si>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</si>
  <si>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</si>
  <si>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</si>
  <si>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</si>
  <si>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</si>
  <si>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</si>
  <si>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</si>
  <si>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</si>
  <si>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</si>
  <si>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</si>
  <si>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</si>
  <si>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</si>
  <si>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</si>
  <si>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</si>
  <si>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</si>
  <si>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</si>
  <si>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</si>
  <si>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</si>
  <si>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</si>
  <si>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</si>
  <si>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</si>
  <si>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</si>
  <si>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</si>
  <si>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</si>
  <si>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</si>
  <si>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</si>
  <si>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</si>
  <si>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</si>
  <si>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</si>
  <si>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</si>
  <si>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</si>
  <si>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</si>
  <si>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</si>
  <si>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</si>
  <si>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</si>
  <si>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</si>
  <si>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</si>
  <si>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</si>
  <si>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</si>
  <si>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</si>
  <si>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</si>
  <si>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</si>
  <si>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</si>
  <si>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</si>
  <si>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</si>
  <si>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</si>
  <si>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</si>
  <si>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神奈川県　大磯町</t>
  </si>
  <si>
    <t>法非適用</t>
  </si>
  <si>
    <t>下水道事業</t>
  </si>
  <si>
    <t>公共下水道</t>
  </si>
  <si>
    <t>Cb2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</si>
  <si>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</si>
  <si>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</si>
  <si>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</si>
  <si>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</si>
  <si>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</si>
  <si>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</si>
  <si>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</si>
  <si>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</si>
  <si>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下水道の整備について、より一層の進捗を図るとともに、下水道未接続世帯に対する戸別訪問など、接続促進活動等を強化し、事業経営の健全化に繋げていきます。</t>
    <rPh sb="1" eb="4">
      <t>ゲスイドウ</t>
    </rPh>
    <rPh sb="5" eb="7">
      <t>セイビ</t>
    </rPh>
    <rPh sb="14" eb="16">
      <t>イッソウ</t>
    </rPh>
    <rPh sb="17" eb="19">
      <t>シンチョク</t>
    </rPh>
    <rPh sb="20" eb="21">
      <t>ハカ</t>
    </rPh>
    <rPh sb="27" eb="30">
      <t>ゲスイドウ</t>
    </rPh>
    <rPh sb="30" eb="33">
      <t>ミセツゾク</t>
    </rPh>
    <rPh sb="33" eb="35">
      <t>セタイ</t>
    </rPh>
    <rPh sb="36" eb="37">
      <t>タイ</t>
    </rPh>
    <rPh sb="39" eb="41">
      <t>コベツ</t>
    </rPh>
    <rPh sb="41" eb="43">
      <t>ホウモン</t>
    </rPh>
    <rPh sb="46" eb="48">
      <t>セツゾク</t>
    </rPh>
    <rPh sb="48" eb="50">
      <t>ソクシン</t>
    </rPh>
    <rPh sb="50" eb="52">
      <t>カツドウ</t>
    </rPh>
    <rPh sb="52" eb="53">
      <t>トウ</t>
    </rPh>
    <rPh sb="54" eb="56">
      <t>キョウカ</t>
    </rPh>
    <rPh sb="58" eb="60">
      <t>ジギョウ</t>
    </rPh>
    <rPh sb="60" eb="62">
      <t>ケイエイ</t>
    </rPh>
    <rPh sb="63" eb="66">
      <t>ケンゼンカ</t>
    </rPh>
    <rPh sb="67" eb="68">
      <t>ツナ</t>
    </rPh>
    <phoneticPr fontId="4"/>
  </si>
  <si>
    <t>　収益的収支比率は約100％、企業債残高対事業規模比率は平均値より低くなっています。また、経費回収率は100％近くまで伸びており、汚水処理原価については約150円と低下しています。
　これらは、平成29年度より公費で負担する汚水処理費の算定方法を見直したことや、多量排水事業者の下水道への接続が主な要因となっています。
　しかしながら、水洗化率は平均値と比べて低い値となっており、接続促進に努める必要があります。</t>
    <rPh sb="1" eb="4">
      <t>シュウエキテキ</t>
    </rPh>
    <rPh sb="4" eb="6">
      <t>シュウシ</t>
    </rPh>
    <rPh sb="6" eb="8">
      <t>ヒリツ</t>
    </rPh>
    <rPh sb="9" eb="10">
      <t>ヤク</t>
    </rPh>
    <rPh sb="15" eb="17">
      <t>キギョウ</t>
    </rPh>
    <rPh sb="17" eb="18">
      <t>サイ</t>
    </rPh>
    <rPh sb="18" eb="20">
      <t>ザンダカ</t>
    </rPh>
    <rPh sb="20" eb="21">
      <t>タイ</t>
    </rPh>
    <rPh sb="21" eb="23">
      <t>ジギョウ</t>
    </rPh>
    <rPh sb="23" eb="25">
      <t>キボ</t>
    </rPh>
    <rPh sb="25" eb="27">
      <t>ヒリツ</t>
    </rPh>
    <rPh sb="28" eb="31">
      <t>ヘイキンチ</t>
    </rPh>
    <rPh sb="33" eb="34">
      <t>ヒク</t>
    </rPh>
    <rPh sb="45" eb="47">
      <t>ケイヒ</t>
    </rPh>
    <rPh sb="47" eb="49">
      <t>カイシュウ</t>
    </rPh>
    <rPh sb="49" eb="50">
      <t>リツ</t>
    </rPh>
    <rPh sb="55" eb="56">
      <t>チカ</t>
    </rPh>
    <rPh sb="59" eb="60">
      <t>ノ</t>
    </rPh>
    <rPh sb="65" eb="67">
      <t>オスイ</t>
    </rPh>
    <rPh sb="67" eb="69">
      <t>ショリ</t>
    </rPh>
    <rPh sb="69" eb="71">
      <t>ゲンカ</t>
    </rPh>
    <rPh sb="76" eb="77">
      <t>ヤク</t>
    </rPh>
    <rPh sb="80" eb="81">
      <t>エン</t>
    </rPh>
    <rPh sb="82" eb="84">
      <t>テイカ</t>
    </rPh>
    <rPh sb="97" eb="99">
      <t>ヘイセイ</t>
    </rPh>
    <rPh sb="101" eb="103">
      <t>ネンド</t>
    </rPh>
    <rPh sb="105" eb="107">
      <t>コウヒ</t>
    </rPh>
    <rPh sb="108" eb="110">
      <t>フタン</t>
    </rPh>
    <rPh sb="112" eb="114">
      <t>オスイ</t>
    </rPh>
    <rPh sb="114" eb="116">
      <t>ショリ</t>
    </rPh>
    <rPh sb="116" eb="117">
      <t>ヒ</t>
    </rPh>
    <rPh sb="118" eb="120">
      <t>サンテイ</t>
    </rPh>
    <rPh sb="120" eb="122">
      <t>ホウホウ</t>
    </rPh>
    <rPh sb="123" eb="125">
      <t>ミナオ</t>
    </rPh>
    <rPh sb="131" eb="133">
      <t>タリョウ</t>
    </rPh>
    <rPh sb="133" eb="135">
      <t>ハイスイ</t>
    </rPh>
    <rPh sb="135" eb="137">
      <t>ジギョウ</t>
    </rPh>
    <rPh sb="137" eb="138">
      <t>シャ</t>
    </rPh>
    <rPh sb="139" eb="142">
      <t>ゲスイドウ</t>
    </rPh>
    <rPh sb="144" eb="146">
      <t>セツゾク</t>
    </rPh>
    <rPh sb="147" eb="148">
      <t>オモ</t>
    </rPh>
    <rPh sb="149" eb="151">
      <t>ヨウイン</t>
    </rPh>
    <rPh sb="168" eb="171">
      <t>スイセンカ</t>
    </rPh>
    <rPh sb="171" eb="172">
      <t>リツ</t>
    </rPh>
    <rPh sb="173" eb="176">
      <t>ヘイキンチ</t>
    </rPh>
    <rPh sb="177" eb="178">
      <t>クラ</t>
    </rPh>
    <rPh sb="180" eb="181">
      <t>ヒク</t>
    </rPh>
    <rPh sb="182" eb="183">
      <t>アタイ</t>
    </rPh>
    <rPh sb="190" eb="192">
      <t>セツゾク</t>
    </rPh>
    <rPh sb="192" eb="194">
      <t>ソクシン</t>
    </rPh>
    <rPh sb="195" eb="196">
      <t>ツト</t>
    </rPh>
    <rPh sb="198" eb="200">
      <t>ヒツヨウ</t>
    </rPh>
    <phoneticPr fontId="4"/>
  </si>
  <si>
    <t>　本町の下水道供用開始は平成４年度であるため、現時点において管路の老朽化が危惧される状況ではありませんが、下水道法の改正に伴い、平成30年度に策定する事業計画において、主要な施設に係る点検、調査の計画や修繕、改築の判断基準の方針を定め、今後の対応に繋げていきます。</t>
    <rPh sb="1" eb="3">
      <t>ホンチョウ</t>
    </rPh>
    <rPh sb="4" eb="7">
      <t>ゲスイドウ</t>
    </rPh>
    <rPh sb="7" eb="9">
      <t>キョウヨウ</t>
    </rPh>
    <rPh sb="9" eb="11">
      <t>カイシ</t>
    </rPh>
    <rPh sb="12" eb="14">
      <t>ヘイセイ</t>
    </rPh>
    <rPh sb="15" eb="17">
      <t>ネンド</t>
    </rPh>
    <rPh sb="23" eb="26">
      <t>ゲンジテン</t>
    </rPh>
    <rPh sb="30" eb="32">
      <t>カンロ</t>
    </rPh>
    <rPh sb="33" eb="36">
      <t>ロウキュウカ</t>
    </rPh>
    <rPh sb="37" eb="39">
      <t>キグ</t>
    </rPh>
    <rPh sb="42" eb="44">
      <t>ジョウキョウ</t>
    </rPh>
    <rPh sb="53" eb="56">
      <t>ゲスイドウ</t>
    </rPh>
    <rPh sb="56" eb="57">
      <t>ホウ</t>
    </rPh>
    <rPh sb="58" eb="60">
      <t>カイセイ</t>
    </rPh>
    <rPh sb="61" eb="62">
      <t>トモナ</t>
    </rPh>
    <rPh sb="71" eb="73">
      <t>サクテイ</t>
    </rPh>
    <rPh sb="75" eb="77">
      <t>ジギョウ</t>
    </rPh>
    <rPh sb="77" eb="79">
      <t>ケイカク</t>
    </rPh>
    <rPh sb="84" eb="86">
      <t>シュヨウ</t>
    </rPh>
    <rPh sb="87" eb="89">
      <t>シセツ</t>
    </rPh>
    <rPh sb="90" eb="91">
      <t>カカ</t>
    </rPh>
    <rPh sb="92" eb="94">
      <t>テンケン</t>
    </rPh>
    <rPh sb="95" eb="97">
      <t>チョウサ</t>
    </rPh>
    <rPh sb="98" eb="100">
      <t>ケイカク</t>
    </rPh>
    <rPh sb="101" eb="103">
      <t>シュウゼン</t>
    </rPh>
    <rPh sb="104" eb="106">
      <t>カイチク</t>
    </rPh>
    <rPh sb="107" eb="109">
      <t>ハンダン</t>
    </rPh>
    <rPh sb="109" eb="111">
      <t>キジュン</t>
    </rPh>
    <rPh sb="112" eb="114">
      <t>ホウシン</t>
    </rPh>
    <rPh sb="115" eb="116">
      <t>サダ</t>
    </rPh>
    <rPh sb="118" eb="120">
      <t>コンゴ</t>
    </rPh>
    <rPh sb="121" eb="123">
      <t>タイオウ</t>
    </rPh>
    <rPh sb="124" eb="125">
      <t>ツナ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</si>
</sst>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A30-4AF4-BEDA-36F1C4096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8838576"/>
        <c:axId val="4888444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0.12</c:v>
                </c:pt>
                <c:pt idx="1">
                  <c:v>0.11</c:v>
                </c:pt>
                <c:pt idx="2">
                  <c:v>0.16</c:v>
                </c:pt>
                <c:pt idx="3">
                  <c:v>0.19</c:v>
                </c:pt>
                <c:pt idx="4">
                  <c:v>0.16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A30-4AF4-BEDA-36F1C4096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838576"/>
        <c:axId val="488844456"/>
      </c:lineChart>
      <c:dateAx>
        <c:axId val="4888385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88844456"/>
        <c:crosses val="autoZero"/>
        <c:auto val="1"/>
        <c:lblOffset val="100"/>
        <c:baseTimeUnit val="years"/>
      </c:dateAx>
      <c:valAx>
        <c:axId val="4888444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888385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41C-4FFA-9C53-A1A4D77FE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3419328"/>
        <c:axId val="4934216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50.27</c:v>
                </c:pt>
                <c:pt idx="1">
                  <c:v>51.08</c:v>
                </c:pt>
                <c:pt idx="2">
                  <c:v>49.75</c:v>
                </c:pt>
                <c:pt idx="3">
                  <c:v>51.05</c:v>
                </c:pt>
                <c:pt idx="4">
                  <c:v>50.12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41C-4FFA-9C53-A1A4D77FE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419328"/>
        <c:axId val="493421680"/>
      </c:lineChart>
      <c:dateAx>
        <c:axId val="4934193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93421680"/>
        <c:crosses val="autoZero"/>
        <c:auto val="1"/>
        <c:lblOffset val="100"/>
        <c:baseTimeUnit val="years"/>
      </c:dateAx>
      <c:valAx>
        <c:axId val="4934216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934193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75.56</c:v>
                </c:pt>
                <c:pt idx="1">
                  <c:v>76.19</c:v>
                </c:pt>
                <c:pt idx="2">
                  <c:v>75.87</c:v>
                </c:pt>
                <c:pt idx="3">
                  <c:v>75.97</c:v>
                </c:pt>
                <c:pt idx="4">
                  <c:v>76.5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86A-4C38-9CE8-8E40010F8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3420112"/>
        <c:axId val="4934146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89.13</c:v>
                </c:pt>
                <c:pt idx="1">
                  <c:v>88.59</c:v>
                </c:pt>
                <c:pt idx="2">
                  <c:v>87.85</c:v>
                </c:pt>
                <c:pt idx="3">
                  <c:v>87.52</c:v>
                </c:pt>
                <c:pt idx="4">
                  <c:v>86.63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86A-4C38-9CE8-8E40010F8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420112"/>
        <c:axId val="493414624"/>
      </c:lineChart>
      <c:dateAx>
        <c:axId val="4934201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93414624"/>
        <c:crosses val="autoZero"/>
        <c:auto val="1"/>
        <c:lblOffset val="100"/>
        <c:baseTimeUnit val="years"/>
      </c:dateAx>
      <c:valAx>
        <c:axId val="4934146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93420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54</c:v>
                </c:pt>
                <c:pt idx="1">
                  <c:v>47.75</c:v>
                </c:pt>
                <c:pt idx="2">
                  <c:v>79.569999999999993</c:v>
                </c:pt>
                <c:pt idx="3">
                  <c:v>76.650000000000006</c:v>
                </c:pt>
                <c:pt idx="4">
                  <c:v>101.6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647-45CB-A930-D60047BC6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8845240"/>
        <c:axId val="488839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647-45CB-A930-D60047BC6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845240"/>
        <c:axId val="488839752"/>
      </c:lineChart>
      <c:dateAx>
        <c:axId val="4888452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88839752"/>
        <c:crosses val="autoZero"/>
        <c:auto val="1"/>
        <c:lblOffset val="100"/>
        <c:baseTimeUnit val="years"/>
      </c:dateAx>
      <c:valAx>
        <c:axId val="4888397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888452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DBA-4D95-849D-98304049D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8837792"/>
        <c:axId val="4888432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DBA-4D95-849D-98304049D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837792"/>
        <c:axId val="488843280"/>
      </c:lineChart>
      <c:dateAx>
        <c:axId val="4888377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88843280"/>
        <c:crosses val="autoZero"/>
        <c:auto val="1"/>
        <c:lblOffset val="100"/>
        <c:baseTimeUnit val="years"/>
      </c:dateAx>
      <c:valAx>
        <c:axId val="4888432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888377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BC-4B70-9954-C0CC81AAE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8837008"/>
        <c:axId val="488834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1BC-4B70-9954-C0CC81AAE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837008"/>
        <c:axId val="488834656"/>
      </c:lineChart>
      <c:dateAx>
        <c:axId val="4888370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88834656"/>
        <c:crosses val="autoZero"/>
        <c:auto val="1"/>
        <c:lblOffset val="100"/>
        <c:baseTimeUnit val="years"/>
      </c:dateAx>
      <c:valAx>
        <c:axId val="4888346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888370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EE1-441D-96E4-4908F77C4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8835832"/>
        <c:axId val="4888374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EE1-441D-96E4-4908F77C4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835832"/>
        <c:axId val="488837400"/>
      </c:lineChart>
      <c:dateAx>
        <c:axId val="4888358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88837400"/>
        <c:crosses val="autoZero"/>
        <c:auto val="1"/>
        <c:lblOffset val="100"/>
        <c:baseTimeUnit val="years"/>
      </c:dateAx>
      <c:valAx>
        <c:axId val="4888374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888358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B18-4047-AF3C-0E6E522D9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8844064"/>
        <c:axId val="4888405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B18-4047-AF3C-0E6E522D9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844064"/>
        <c:axId val="488840536"/>
      </c:lineChart>
      <c:dateAx>
        <c:axId val="4888440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88840536"/>
        <c:crosses val="autoZero"/>
        <c:auto val="1"/>
        <c:lblOffset val="100"/>
        <c:baseTimeUnit val="years"/>
      </c:dateAx>
      <c:valAx>
        <c:axId val="4888405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888440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3414.91</c:v>
                </c:pt>
                <c:pt idx="1">
                  <c:v>3656.39</c:v>
                </c:pt>
                <c:pt idx="2">
                  <c:v>2274.94</c:v>
                </c:pt>
                <c:pt idx="3">
                  <c:v>1957.22</c:v>
                </c:pt>
                <c:pt idx="4">
                  <c:v>626.33000000000004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27F-422A-8E26-98E71DA53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8839360"/>
        <c:axId val="4888334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1119.4100000000001</c:v>
                </c:pt>
                <c:pt idx="1">
                  <c:v>1067.74</c:v>
                </c:pt>
                <c:pt idx="2">
                  <c:v>1018.27</c:v>
                </c:pt>
                <c:pt idx="3">
                  <c:v>1120.55</c:v>
                </c:pt>
                <c:pt idx="4">
                  <c:v>855.79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27F-422A-8E26-98E71DA53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839360"/>
        <c:axId val="488833480"/>
      </c:lineChart>
      <c:dateAx>
        <c:axId val="4888393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88833480"/>
        <c:crosses val="autoZero"/>
        <c:auto val="1"/>
        <c:lblOffset val="100"/>
        <c:baseTimeUnit val="years"/>
      </c:dateAx>
      <c:valAx>
        <c:axId val="4888334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888393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37.049999999999997</c:v>
                </c:pt>
                <c:pt idx="1">
                  <c:v>35.25</c:v>
                </c:pt>
                <c:pt idx="2">
                  <c:v>47.3</c:v>
                </c:pt>
                <c:pt idx="3">
                  <c:v>54.45</c:v>
                </c:pt>
                <c:pt idx="4">
                  <c:v>95.47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626-4AE9-ADF5-A1B18B8FF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8845632"/>
        <c:axId val="4888472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71.349999999999994</c:v>
                </c:pt>
                <c:pt idx="1">
                  <c:v>73.569999999999993</c:v>
                </c:pt>
                <c:pt idx="2">
                  <c:v>71.569999999999993</c:v>
                </c:pt>
                <c:pt idx="3">
                  <c:v>73.28</c:v>
                </c:pt>
                <c:pt idx="4">
                  <c:v>82.82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626-4AE9-ADF5-A1B18B8FF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845632"/>
        <c:axId val="488847200"/>
      </c:lineChart>
      <c:dateAx>
        <c:axId val="4888456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88847200"/>
        <c:crosses val="autoZero"/>
        <c:auto val="1"/>
        <c:lblOffset val="100"/>
        <c:baseTimeUnit val="years"/>
      </c:dateAx>
      <c:valAx>
        <c:axId val="4888472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888456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327.33</c:v>
                </c:pt>
                <c:pt idx="1">
                  <c:v>349.16</c:v>
                </c:pt>
                <c:pt idx="2">
                  <c:v>261.01</c:v>
                </c:pt>
                <c:pt idx="3">
                  <c:v>244.7</c:v>
                </c:pt>
                <c:pt idx="4">
                  <c:v>150.12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F3-415F-B413-F3D31ED81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8847592"/>
        <c:axId val="4888479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182.55</c:v>
                </c:pt>
                <c:pt idx="1">
                  <c:v>184.87</c:v>
                </c:pt>
                <c:pt idx="2">
                  <c:v>195.88</c:v>
                </c:pt>
                <c:pt idx="3">
                  <c:v>193.1</c:v>
                </c:pt>
                <c:pt idx="4">
                  <c:v>165.76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9F3-415F-B413-F3D31ED81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847592"/>
        <c:axId val="488847984"/>
      </c:lineChart>
      <c:dateAx>
        <c:axId val="4888475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88847984"/>
        <c:crosses val="autoZero"/>
        <c:auto val="1"/>
        <c:lblOffset val="100"/>
        <c:baseTimeUnit val="years"/>
      </c:dateAx>
      <c:valAx>
        <c:axId val="4888479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88847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【707.33】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【95.06】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【60.13】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【136.39】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【101.26】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【0.23】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=""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zoomScaleNormal="100" workbookViewId="0"/>
  </sheetViews>
  <sheetFormatPr defaultColWidth="2.6640625" defaultRowHeight="13.2" x14ac:dyDescent="0.2"/>
  <cols>
    <col min="1" max="1" width="2.6640625" customWidth="1"/>
    <col min="2" max="62" width="3.77734375" customWidth="1"/>
    <col min="64" max="78" width="3.109375" customWidth="1"/>
    <col min="79" max="79" width="4.44140625" bestFit="1" customWidth="1"/>
    <col min="81" max="82" width="4.441406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41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</row>
    <row r="3" spans="1:78" ht="9.75" customHeight="1" x14ac:dyDescent="0.2">
      <c r="A3" s="2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</row>
    <row r="4" spans="1:78" ht="9.75" customHeight="1" x14ac:dyDescent="0.2">
      <c r="A4" s="2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42" t="str">
        <f>データ!H6</f>
        <v>神奈川県　大磯町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43" t="s">
        <v>1</v>
      </c>
      <c r="C7" s="43"/>
      <c r="D7" s="43"/>
      <c r="E7" s="43"/>
      <c r="F7" s="43"/>
      <c r="G7" s="43"/>
      <c r="H7" s="43"/>
      <c r="I7" s="43" t="s">
        <v>2</v>
      </c>
      <c r="J7" s="43"/>
      <c r="K7" s="43"/>
      <c r="L7" s="43"/>
      <c r="M7" s="43"/>
      <c r="N7" s="43"/>
      <c r="O7" s="43"/>
      <c r="P7" s="43" t="s">
        <v>3</v>
      </c>
      <c r="Q7" s="43"/>
      <c r="R7" s="43"/>
      <c r="S7" s="43"/>
      <c r="T7" s="43"/>
      <c r="U7" s="43"/>
      <c r="V7" s="43"/>
      <c r="W7" s="43" t="s">
        <v>4</v>
      </c>
      <c r="X7" s="43"/>
      <c r="Y7" s="43"/>
      <c r="Z7" s="43"/>
      <c r="AA7" s="43"/>
      <c r="AB7" s="43"/>
      <c r="AC7" s="43"/>
      <c r="AD7" s="43" t="s">
        <v>5</v>
      </c>
      <c r="AE7" s="43"/>
      <c r="AF7" s="43"/>
      <c r="AG7" s="43"/>
      <c r="AH7" s="43"/>
      <c r="AI7" s="43"/>
      <c r="AJ7" s="43"/>
      <c r="AK7" s="3"/>
      <c r="AL7" s="43" t="s">
        <v>6</v>
      </c>
      <c r="AM7" s="43"/>
      <c r="AN7" s="43"/>
      <c r="AO7" s="43"/>
      <c r="AP7" s="43"/>
      <c r="AQ7" s="43"/>
      <c r="AR7" s="43"/>
      <c r="AS7" s="43"/>
      <c r="AT7" s="43" t="s">
        <v>7</v>
      </c>
      <c r="AU7" s="43"/>
      <c r="AV7" s="43"/>
      <c r="AW7" s="43"/>
      <c r="AX7" s="43"/>
      <c r="AY7" s="43"/>
      <c r="AZ7" s="43"/>
      <c r="BA7" s="43"/>
      <c r="BB7" s="43" t="s">
        <v>8</v>
      </c>
      <c r="BC7" s="43"/>
      <c r="BD7" s="43"/>
      <c r="BE7" s="43"/>
      <c r="BF7" s="43"/>
      <c r="BG7" s="43"/>
      <c r="BH7" s="43"/>
      <c r="BI7" s="43"/>
      <c r="BJ7" s="3"/>
      <c r="BK7" s="3"/>
      <c r="BL7" s="4" t="s">
        <v>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2">
      <c r="A8" s="2"/>
      <c r="B8" s="47" t="str">
        <f>データ!I6</f>
        <v>法非適用</v>
      </c>
      <c r="C8" s="47"/>
      <c r="D8" s="47"/>
      <c r="E8" s="47"/>
      <c r="F8" s="47"/>
      <c r="G8" s="47"/>
      <c r="H8" s="47"/>
      <c r="I8" s="47" t="str">
        <f>データ!J6</f>
        <v>下水道事業</v>
      </c>
      <c r="J8" s="47"/>
      <c r="K8" s="47"/>
      <c r="L8" s="47"/>
      <c r="M8" s="47"/>
      <c r="N8" s="47"/>
      <c r="O8" s="47"/>
      <c r="P8" s="47" t="str">
        <f>データ!K6</f>
        <v>公共下水道</v>
      </c>
      <c r="Q8" s="47"/>
      <c r="R8" s="47"/>
      <c r="S8" s="47"/>
      <c r="T8" s="47"/>
      <c r="U8" s="47"/>
      <c r="V8" s="47"/>
      <c r="W8" s="47" t="str">
        <f>データ!L6</f>
        <v>Cb2</v>
      </c>
      <c r="X8" s="47"/>
      <c r="Y8" s="47"/>
      <c r="Z8" s="47"/>
      <c r="AA8" s="47"/>
      <c r="AB8" s="47"/>
      <c r="AC8" s="47"/>
      <c r="AD8" s="48" t="str">
        <f>データ!$M$6</f>
        <v>非設置</v>
      </c>
      <c r="AE8" s="48"/>
      <c r="AF8" s="48"/>
      <c r="AG8" s="48"/>
      <c r="AH8" s="48"/>
      <c r="AI8" s="48"/>
      <c r="AJ8" s="48"/>
      <c r="AK8" s="3"/>
      <c r="AL8" s="49">
        <f>データ!S6</f>
        <v>33054</v>
      </c>
      <c r="AM8" s="49"/>
      <c r="AN8" s="49"/>
      <c r="AO8" s="49"/>
      <c r="AP8" s="49"/>
      <c r="AQ8" s="49"/>
      <c r="AR8" s="49"/>
      <c r="AS8" s="49"/>
      <c r="AT8" s="44">
        <f>データ!T6</f>
        <v>17.18</v>
      </c>
      <c r="AU8" s="44"/>
      <c r="AV8" s="44"/>
      <c r="AW8" s="44"/>
      <c r="AX8" s="44"/>
      <c r="AY8" s="44"/>
      <c r="AZ8" s="44"/>
      <c r="BA8" s="44"/>
      <c r="BB8" s="44">
        <f>データ!U6</f>
        <v>1923.98</v>
      </c>
      <c r="BC8" s="44"/>
      <c r="BD8" s="44"/>
      <c r="BE8" s="44"/>
      <c r="BF8" s="44"/>
      <c r="BG8" s="44"/>
      <c r="BH8" s="44"/>
      <c r="BI8" s="44"/>
      <c r="BJ8" s="3"/>
      <c r="BK8" s="3"/>
      <c r="BL8" s="45" t="s">
        <v>10</v>
      </c>
      <c r="BM8" s="46"/>
      <c r="BN8" s="7" t="s">
        <v>11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2">
      <c r="A9" s="2"/>
      <c r="B9" s="43" t="s">
        <v>12</v>
      </c>
      <c r="C9" s="43"/>
      <c r="D9" s="43"/>
      <c r="E9" s="43"/>
      <c r="F9" s="43"/>
      <c r="G9" s="43"/>
      <c r="H9" s="43"/>
      <c r="I9" s="43" t="s">
        <v>13</v>
      </c>
      <c r="J9" s="43"/>
      <c r="K9" s="43"/>
      <c r="L9" s="43"/>
      <c r="M9" s="43"/>
      <c r="N9" s="43"/>
      <c r="O9" s="43"/>
      <c r="P9" s="43" t="s">
        <v>14</v>
      </c>
      <c r="Q9" s="43"/>
      <c r="R9" s="43"/>
      <c r="S9" s="43"/>
      <c r="T9" s="43"/>
      <c r="U9" s="43"/>
      <c r="V9" s="43"/>
      <c r="W9" s="43" t="s">
        <v>15</v>
      </c>
      <c r="X9" s="43"/>
      <c r="Y9" s="43"/>
      <c r="Z9" s="43"/>
      <c r="AA9" s="43"/>
      <c r="AB9" s="43"/>
      <c r="AC9" s="43"/>
      <c r="AD9" s="43" t="s">
        <v>16</v>
      </c>
      <c r="AE9" s="43"/>
      <c r="AF9" s="43"/>
      <c r="AG9" s="43"/>
      <c r="AH9" s="43"/>
      <c r="AI9" s="43"/>
      <c r="AJ9" s="43"/>
      <c r="AK9" s="3"/>
      <c r="AL9" s="43" t="s">
        <v>17</v>
      </c>
      <c r="AM9" s="43"/>
      <c r="AN9" s="43"/>
      <c r="AO9" s="43"/>
      <c r="AP9" s="43"/>
      <c r="AQ9" s="43"/>
      <c r="AR9" s="43"/>
      <c r="AS9" s="43"/>
      <c r="AT9" s="43" t="s">
        <v>18</v>
      </c>
      <c r="AU9" s="43"/>
      <c r="AV9" s="43"/>
      <c r="AW9" s="43"/>
      <c r="AX9" s="43"/>
      <c r="AY9" s="43"/>
      <c r="AZ9" s="43"/>
      <c r="BA9" s="43"/>
      <c r="BB9" s="43" t="s">
        <v>19</v>
      </c>
      <c r="BC9" s="43"/>
      <c r="BD9" s="43"/>
      <c r="BE9" s="43"/>
      <c r="BF9" s="43"/>
      <c r="BG9" s="43"/>
      <c r="BH9" s="43"/>
      <c r="BI9" s="43"/>
      <c r="BJ9" s="3"/>
      <c r="BK9" s="3"/>
      <c r="BL9" s="50" t="s">
        <v>20</v>
      </c>
      <c r="BM9" s="51"/>
      <c r="BN9" s="10" t="s">
        <v>21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2">
      <c r="A10" s="2"/>
      <c r="B10" s="44" t="str">
        <f>データ!N6</f>
        <v>-</v>
      </c>
      <c r="C10" s="44"/>
      <c r="D10" s="44"/>
      <c r="E10" s="44"/>
      <c r="F10" s="44"/>
      <c r="G10" s="44"/>
      <c r="H10" s="44"/>
      <c r="I10" s="44" t="str">
        <f>データ!O6</f>
        <v>該当数値なし</v>
      </c>
      <c r="J10" s="44"/>
      <c r="K10" s="44"/>
      <c r="L10" s="44"/>
      <c r="M10" s="44"/>
      <c r="N10" s="44"/>
      <c r="O10" s="44"/>
      <c r="P10" s="44">
        <f>データ!P6</f>
        <v>76.78</v>
      </c>
      <c r="Q10" s="44"/>
      <c r="R10" s="44"/>
      <c r="S10" s="44"/>
      <c r="T10" s="44"/>
      <c r="U10" s="44"/>
      <c r="V10" s="44"/>
      <c r="W10" s="44">
        <f>データ!Q6</f>
        <v>84.65</v>
      </c>
      <c r="X10" s="44"/>
      <c r="Y10" s="44"/>
      <c r="Z10" s="44"/>
      <c r="AA10" s="44"/>
      <c r="AB10" s="44"/>
      <c r="AC10" s="44"/>
      <c r="AD10" s="49">
        <f>データ!R6</f>
        <v>2434</v>
      </c>
      <c r="AE10" s="49"/>
      <c r="AF10" s="49"/>
      <c r="AG10" s="49"/>
      <c r="AH10" s="49"/>
      <c r="AI10" s="49"/>
      <c r="AJ10" s="49"/>
      <c r="AK10" s="2"/>
      <c r="AL10" s="49">
        <f>データ!V6</f>
        <v>25359</v>
      </c>
      <c r="AM10" s="49"/>
      <c r="AN10" s="49"/>
      <c r="AO10" s="49"/>
      <c r="AP10" s="49"/>
      <c r="AQ10" s="49"/>
      <c r="AR10" s="49"/>
      <c r="AS10" s="49"/>
      <c r="AT10" s="44">
        <f>データ!W6</f>
        <v>4.3600000000000003</v>
      </c>
      <c r="AU10" s="44"/>
      <c r="AV10" s="44"/>
      <c r="AW10" s="44"/>
      <c r="AX10" s="44"/>
      <c r="AY10" s="44"/>
      <c r="AZ10" s="44"/>
      <c r="BA10" s="44"/>
      <c r="BB10" s="44">
        <f>データ!X6</f>
        <v>5816.28</v>
      </c>
      <c r="BC10" s="44"/>
      <c r="BD10" s="44"/>
      <c r="BE10" s="44"/>
      <c r="BF10" s="44"/>
      <c r="BG10" s="44"/>
      <c r="BH10" s="44"/>
      <c r="BI10" s="44"/>
      <c r="BJ10" s="2"/>
      <c r="BK10" s="2"/>
      <c r="BL10" s="52" t="s">
        <v>22</v>
      </c>
      <c r="BM10" s="53"/>
      <c r="BN10" s="13" t="s">
        <v>23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4" t="s">
        <v>24</v>
      </c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</row>
    <row r="14" spans="1:78" ht="13.5" customHeight="1" x14ac:dyDescent="0.2">
      <c r="A14" s="2"/>
      <c r="B14" s="56" t="s">
        <v>25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8"/>
      <c r="BK14" s="2"/>
      <c r="BL14" s="62" t="s">
        <v>26</v>
      </c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4"/>
    </row>
    <row r="15" spans="1:78" ht="13.5" customHeight="1" x14ac:dyDescent="0.2">
      <c r="A15" s="2"/>
      <c r="B15" s="59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1"/>
      <c r="BK15" s="2"/>
      <c r="BL15" s="65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7"/>
    </row>
    <row r="16" spans="1:78" ht="13.5" customHeight="1" x14ac:dyDescent="0.2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68" t="s">
        <v>123</v>
      </c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</row>
    <row r="17" spans="1:78" ht="13.5" customHeight="1" x14ac:dyDescent="0.2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68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70"/>
    </row>
    <row r="18" spans="1:78" ht="13.5" customHeight="1" x14ac:dyDescent="0.2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68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70"/>
    </row>
    <row r="19" spans="1:78" ht="13.5" customHeight="1" x14ac:dyDescent="0.2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68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</row>
    <row r="20" spans="1:78" ht="13.5" customHeight="1" x14ac:dyDescent="0.2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68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70"/>
    </row>
    <row r="21" spans="1:78" ht="13.5" customHeight="1" x14ac:dyDescent="0.2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68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70"/>
    </row>
    <row r="22" spans="1:78" ht="13.5" customHeight="1" x14ac:dyDescent="0.2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68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</row>
    <row r="23" spans="1:78" ht="13.5" customHeight="1" x14ac:dyDescent="0.2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68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70"/>
    </row>
    <row r="24" spans="1:78" ht="13.5" customHeight="1" x14ac:dyDescent="0.2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68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70"/>
    </row>
    <row r="25" spans="1:78" ht="13.5" customHeight="1" x14ac:dyDescent="0.2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68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70"/>
    </row>
    <row r="26" spans="1:78" ht="13.5" customHeight="1" x14ac:dyDescent="0.2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68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70"/>
    </row>
    <row r="27" spans="1:78" ht="13.5" customHeight="1" x14ac:dyDescent="0.2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68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70"/>
    </row>
    <row r="28" spans="1:78" ht="13.5" customHeight="1" x14ac:dyDescent="0.2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68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70"/>
    </row>
    <row r="29" spans="1:78" ht="13.5" customHeight="1" x14ac:dyDescent="0.2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68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70"/>
    </row>
    <row r="30" spans="1:78" ht="13.5" customHeight="1" x14ac:dyDescent="0.2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68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70"/>
    </row>
    <row r="31" spans="1:78" ht="13.5" customHeight="1" x14ac:dyDescent="0.2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68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70"/>
    </row>
    <row r="32" spans="1:78" ht="13.5" customHeight="1" x14ac:dyDescent="0.2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68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70"/>
    </row>
    <row r="33" spans="1:78" ht="13.5" customHeight="1" x14ac:dyDescent="0.2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68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70"/>
    </row>
    <row r="34" spans="1:78" ht="13.5" customHeight="1" x14ac:dyDescent="0.2">
      <c r="A34" s="2"/>
      <c r="B34" s="16"/>
      <c r="C34" s="74" t="s">
        <v>27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19"/>
      <c r="R34" s="74" t="s">
        <v>28</v>
      </c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19"/>
      <c r="AG34" s="74" t="s">
        <v>29</v>
      </c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19"/>
      <c r="AV34" s="74" t="s">
        <v>30</v>
      </c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18"/>
      <c r="BK34" s="2"/>
      <c r="BL34" s="68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70"/>
    </row>
    <row r="35" spans="1:78" ht="13.5" customHeight="1" x14ac:dyDescent="0.2">
      <c r="A35" s="2"/>
      <c r="B35" s="16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19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19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19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18"/>
      <c r="BK35" s="2"/>
      <c r="BL35" s="68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70"/>
    </row>
    <row r="36" spans="1:78" ht="13.5" customHeight="1" x14ac:dyDescent="0.2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68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70"/>
    </row>
    <row r="37" spans="1:78" ht="13.5" customHeight="1" x14ac:dyDescent="0.2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68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70"/>
    </row>
    <row r="38" spans="1:78" ht="13.5" customHeight="1" x14ac:dyDescent="0.2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68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70"/>
    </row>
    <row r="39" spans="1:78" ht="13.5" customHeight="1" x14ac:dyDescent="0.2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68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70"/>
    </row>
    <row r="40" spans="1:78" ht="13.5" customHeight="1" x14ac:dyDescent="0.2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68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70"/>
    </row>
    <row r="41" spans="1:78" ht="13.5" customHeight="1" x14ac:dyDescent="0.2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68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70"/>
    </row>
    <row r="42" spans="1:78" ht="13.5" customHeight="1" x14ac:dyDescent="0.2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68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70"/>
    </row>
    <row r="43" spans="1:78" ht="13.5" customHeight="1" x14ac:dyDescent="0.2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68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70"/>
    </row>
    <row r="44" spans="1:78" ht="13.5" customHeight="1" x14ac:dyDescent="0.2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71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3"/>
    </row>
    <row r="45" spans="1:78" ht="13.5" customHeight="1" x14ac:dyDescent="0.2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2" t="s">
        <v>31</v>
      </c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4"/>
    </row>
    <row r="46" spans="1:78" ht="13.5" customHeight="1" x14ac:dyDescent="0.2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5"/>
      <c r="BM46" s="66"/>
      <c r="BN46" s="66"/>
      <c r="BO46" s="66"/>
      <c r="BP46" s="66"/>
      <c r="BQ46" s="66"/>
      <c r="BR46" s="66"/>
      <c r="BS46" s="66"/>
      <c r="BT46" s="66"/>
      <c r="BU46" s="66"/>
      <c r="BV46" s="66"/>
      <c r="BW46" s="66"/>
      <c r="BX46" s="66"/>
      <c r="BY46" s="66"/>
      <c r="BZ46" s="67"/>
    </row>
    <row r="47" spans="1:78" ht="13.5" customHeight="1" x14ac:dyDescent="0.2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68" t="s">
        <v>124</v>
      </c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70"/>
    </row>
    <row r="48" spans="1:78" ht="13.5" customHeight="1" x14ac:dyDescent="0.2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68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70"/>
    </row>
    <row r="49" spans="1:78" ht="13.5" customHeight="1" x14ac:dyDescent="0.2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68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70"/>
    </row>
    <row r="50" spans="1:78" ht="13.5" customHeight="1" x14ac:dyDescent="0.2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68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70"/>
    </row>
    <row r="51" spans="1:78" ht="13.5" customHeight="1" x14ac:dyDescent="0.2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68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70"/>
    </row>
    <row r="52" spans="1:78" ht="13.5" customHeight="1" x14ac:dyDescent="0.2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68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70"/>
    </row>
    <row r="53" spans="1:78" ht="13.5" customHeight="1" x14ac:dyDescent="0.2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68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70"/>
    </row>
    <row r="54" spans="1:78" ht="13.5" customHeight="1" x14ac:dyDescent="0.2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68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70"/>
    </row>
    <row r="55" spans="1:78" ht="13.5" customHeight="1" x14ac:dyDescent="0.2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68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70"/>
    </row>
    <row r="56" spans="1:78" ht="13.5" customHeight="1" x14ac:dyDescent="0.2">
      <c r="A56" s="2"/>
      <c r="B56" s="16"/>
      <c r="C56" s="74" t="s">
        <v>32</v>
      </c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19"/>
      <c r="R56" s="74" t="s">
        <v>33</v>
      </c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19"/>
      <c r="AG56" s="74" t="s">
        <v>34</v>
      </c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19"/>
      <c r="AV56" s="74" t="s">
        <v>35</v>
      </c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18"/>
      <c r="BK56" s="2"/>
      <c r="BL56" s="68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70"/>
    </row>
    <row r="57" spans="1:78" ht="13.5" customHeight="1" x14ac:dyDescent="0.2">
      <c r="A57" s="2"/>
      <c r="B57" s="16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19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19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19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18"/>
      <c r="BK57" s="2"/>
      <c r="BL57" s="68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70"/>
    </row>
    <row r="58" spans="1:78" ht="13.5" customHeight="1" x14ac:dyDescent="0.2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68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70"/>
    </row>
    <row r="59" spans="1:78" ht="13.5" customHeight="1" x14ac:dyDescent="0.2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68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70"/>
    </row>
    <row r="60" spans="1:78" ht="13.5" customHeight="1" x14ac:dyDescent="0.2">
      <c r="A60" s="2"/>
      <c r="B60" s="59" t="s">
        <v>36</v>
      </c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1"/>
      <c r="BK60" s="2"/>
      <c r="BL60" s="68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70"/>
    </row>
    <row r="61" spans="1:78" ht="13.5" customHeight="1" x14ac:dyDescent="0.2">
      <c r="A61" s="2"/>
      <c r="B61" s="59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1"/>
      <c r="BK61" s="2"/>
      <c r="BL61" s="68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70"/>
    </row>
    <row r="62" spans="1:78" ht="13.5" customHeight="1" x14ac:dyDescent="0.2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68"/>
      <c r="BM62" s="69"/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69"/>
      <c r="BY62" s="69"/>
      <c r="BZ62" s="70"/>
    </row>
    <row r="63" spans="1:78" ht="13.5" customHeight="1" x14ac:dyDescent="0.2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71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3"/>
    </row>
    <row r="64" spans="1:78" ht="13.5" customHeight="1" x14ac:dyDescent="0.2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2" t="s">
        <v>37</v>
      </c>
      <c r="BM64" s="63"/>
      <c r="BN64" s="63"/>
      <c r="BO64" s="63"/>
      <c r="BP64" s="63"/>
      <c r="BQ64" s="63"/>
      <c r="BR64" s="63"/>
      <c r="BS64" s="63"/>
      <c r="BT64" s="63"/>
      <c r="BU64" s="63"/>
      <c r="BV64" s="63"/>
      <c r="BW64" s="63"/>
      <c r="BX64" s="63"/>
      <c r="BY64" s="63"/>
      <c r="BZ64" s="64"/>
    </row>
    <row r="65" spans="1:78" ht="13.5" customHeight="1" x14ac:dyDescent="0.2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5"/>
      <c r="BM65" s="66"/>
      <c r="BN65" s="66"/>
      <c r="BO65" s="66"/>
      <c r="BP65" s="66"/>
      <c r="BQ65" s="66"/>
      <c r="BR65" s="66"/>
      <c r="BS65" s="66"/>
      <c r="BT65" s="66"/>
      <c r="BU65" s="66"/>
      <c r="BV65" s="66"/>
      <c r="BW65" s="66"/>
      <c r="BX65" s="66"/>
      <c r="BY65" s="66"/>
      <c r="BZ65" s="67"/>
    </row>
    <row r="66" spans="1:78" ht="13.5" customHeight="1" x14ac:dyDescent="0.2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68" t="s">
        <v>122</v>
      </c>
      <c r="BM66" s="69"/>
      <c r="BN66" s="69"/>
      <c r="BO66" s="69"/>
      <c r="BP66" s="69"/>
      <c r="BQ66" s="69"/>
      <c r="BR66" s="69"/>
      <c r="BS66" s="69"/>
      <c r="BT66" s="69"/>
      <c r="BU66" s="69"/>
      <c r="BV66" s="69"/>
      <c r="BW66" s="69"/>
      <c r="BX66" s="69"/>
      <c r="BY66" s="69"/>
      <c r="BZ66" s="70"/>
    </row>
    <row r="67" spans="1:78" ht="13.5" customHeight="1" x14ac:dyDescent="0.2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68"/>
      <c r="BM67" s="69"/>
      <c r="BN67" s="69"/>
      <c r="BO67" s="69"/>
      <c r="BP67" s="69"/>
      <c r="BQ67" s="69"/>
      <c r="BR67" s="69"/>
      <c r="BS67" s="69"/>
      <c r="BT67" s="69"/>
      <c r="BU67" s="69"/>
      <c r="BV67" s="69"/>
      <c r="BW67" s="69"/>
      <c r="BX67" s="69"/>
      <c r="BY67" s="69"/>
      <c r="BZ67" s="70"/>
    </row>
    <row r="68" spans="1:78" ht="13.5" customHeight="1" x14ac:dyDescent="0.2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68"/>
      <c r="BM68" s="69"/>
      <c r="BN68" s="69"/>
      <c r="BO68" s="69"/>
      <c r="BP68" s="69"/>
      <c r="BQ68" s="69"/>
      <c r="BR68" s="69"/>
      <c r="BS68" s="69"/>
      <c r="BT68" s="69"/>
      <c r="BU68" s="69"/>
      <c r="BV68" s="69"/>
      <c r="BW68" s="69"/>
      <c r="BX68" s="69"/>
      <c r="BY68" s="69"/>
      <c r="BZ68" s="70"/>
    </row>
    <row r="69" spans="1:78" ht="13.5" customHeight="1" x14ac:dyDescent="0.2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68"/>
      <c r="BM69" s="69"/>
      <c r="BN69" s="69"/>
      <c r="BO69" s="69"/>
      <c r="BP69" s="69"/>
      <c r="BQ69" s="69"/>
      <c r="BR69" s="69"/>
      <c r="BS69" s="69"/>
      <c r="BT69" s="69"/>
      <c r="BU69" s="69"/>
      <c r="BV69" s="69"/>
      <c r="BW69" s="69"/>
      <c r="BX69" s="69"/>
      <c r="BY69" s="69"/>
      <c r="BZ69" s="70"/>
    </row>
    <row r="70" spans="1:78" ht="13.5" customHeight="1" x14ac:dyDescent="0.2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68"/>
      <c r="BM70" s="69"/>
      <c r="BN70" s="69"/>
      <c r="BO70" s="69"/>
      <c r="BP70" s="69"/>
      <c r="BQ70" s="69"/>
      <c r="BR70" s="69"/>
      <c r="BS70" s="69"/>
      <c r="BT70" s="69"/>
      <c r="BU70" s="69"/>
      <c r="BV70" s="69"/>
      <c r="BW70" s="69"/>
      <c r="BX70" s="69"/>
      <c r="BY70" s="69"/>
      <c r="BZ70" s="70"/>
    </row>
    <row r="71" spans="1:78" ht="13.5" customHeight="1" x14ac:dyDescent="0.2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68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70"/>
    </row>
    <row r="72" spans="1:78" ht="13.5" customHeight="1" x14ac:dyDescent="0.2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68"/>
      <c r="BM72" s="69"/>
      <c r="BN72" s="69"/>
      <c r="BO72" s="69"/>
      <c r="BP72" s="69"/>
      <c r="BQ72" s="69"/>
      <c r="BR72" s="69"/>
      <c r="BS72" s="69"/>
      <c r="BT72" s="69"/>
      <c r="BU72" s="69"/>
      <c r="BV72" s="69"/>
      <c r="BW72" s="69"/>
      <c r="BX72" s="69"/>
      <c r="BY72" s="69"/>
      <c r="BZ72" s="70"/>
    </row>
    <row r="73" spans="1:78" ht="13.5" customHeight="1" x14ac:dyDescent="0.2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68"/>
      <c r="BM73" s="69"/>
      <c r="BN73" s="69"/>
      <c r="BO73" s="69"/>
      <c r="BP73" s="69"/>
      <c r="BQ73" s="69"/>
      <c r="BR73" s="69"/>
      <c r="BS73" s="69"/>
      <c r="BT73" s="69"/>
      <c r="BU73" s="69"/>
      <c r="BV73" s="69"/>
      <c r="BW73" s="69"/>
      <c r="BX73" s="69"/>
      <c r="BY73" s="69"/>
      <c r="BZ73" s="70"/>
    </row>
    <row r="74" spans="1:78" ht="13.5" customHeight="1" x14ac:dyDescent="0.2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68"/>
      <c r="BM74" s="69"/>
      <c r="BN74" s="69"/>
      <c r="BO74" s="69"/>
      <c r="BP74" s="69"/>
      <c r="BQ74" s="69"/>
      <c r="BR74" s="69"/>
      <c r="BS74" s="69"/>
      <c r="BT74" s="69"/>
      <c r="BU74" s="69"/>
      <c r="BV74" s="69"/>
      <c r="BW74" s="69"/>
      <c r="BX74" s="69"/>
      <c r="BY74" s="69"/>
      <c r="BZ74" s="70"/>
    </row>
    <row r="75" spans="1:78" ht="13.5" customHeight="1" x14ac:dyDescent="0.2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68"/>
      <c r="BM75" s="69"/>
      <c r="BN75" s="69"/>
      <c r="BO75" s="69"/>
      <c r="BP75" s="69"/>
      <c r="BQ75" s="69"/>
      <c r="BR75" s="69"/>
      <c r="BS75" s="69"/>
      <c r="BT75" s="69"/>
      <c r="BU75" s="69"/>
      <c r="BV75" s="69"/>
      <c r="BW75" s="69"/>
      <c r="BX75" s="69"/>
      <c r="BY75" s="69"/>
      <c r="BZ75" s="70"/>
    </row>
    <row r="76" spans="1:78" ht="13.5" customHeight="1" x14ac:dyDescent="0.2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68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69"/>
      <c r="BY76" s="69"/>
      <c r="BZ76" s="70"/>
    </row>
    <row r="77" spans="1:78" ht="13.5" customHeight="1" x14ac:dyDescent="0.2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68"/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70"/>
    </row>
    <row r="78" spans="1:78" ht="13.5" customHeight="1" x14ac:dyDescent="0.2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68"/>
      <c r="BM78" s="69"/>
      <c r="BN78" s="69"/>
      <c r="BO78" s="69"/>
      <c r="BP78" s="69"/>
      <c r="BQ78" s="69"/>
      <c r="BR78" s="69"/>
      <c r="BS78" s="69"/>
      <c r="BT78" s="69"/>
      <c r="BU78" s="69"/>
      <c r="BV78" s="69"/>
      <c r="BW78" s="69"/>
      <c r="BX78" s="69"/>
      <c r="BY78" s="69"/>
      <c r="BZ78" s="70"/>
    </row>
    <row r="79" spans="1:78" ht="13.5" customHeight="1" x14ac:dyDescent="0.2">
      <c r="A79" s="2"/>
      <c r="B79" s="16"/>
      <c r="C79" s="74" t="s">
        <v>38</v>
      </c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19"/>
      <c r="V79" s="19"/>
      <c r="W79" s="74" t="s">
        <v>39</v>
      </c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19"/>
      <c r="AP79" s="19"/>
      <c r="AQ79" s="74" t="s">
        <v>40</v>
      </c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17"/>
      <c r="BJ79" s="18"/>
      <c r="BK79" s="2"/>
      <c r="BL79" s="68"/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70"/>
    </row>
    <row r="80" spans="1:78" ht="13.5" customHeight="1" x14ac:dyDescent="0.2">
      <c r="A80" s="2"/>
      <c r="B80" s="16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19"/>
      <c r="V80" s="19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19"/>
      <c r="AP80" s="19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4"/>
      <c r="BE80" s="74"/>
      <c r="BF80" s="74"/>
      <c r="BG80" s="74"/>
      <c r="BH80" s="74"/>
      <c r="BI80" s="17"/>
      <c r="BJ80" s="18"/>
      <c r="BK80" s="2"/>
      <c r="BL80" s="68"/>
      <c r="BM80" s="69"/>
      <c r="BN80" s="69"/>
      <c r="BO80" s="69"/>
      <c r="BP80" s="69"/>
      <c r="BQ80" s="69"/>
      <c r="BR80" s="69"/>
      <c r="BS80" s="69"/>
      <c r="BT80" s="69"/>
      <c r="BU80" s="69"/>
      <c r="BV80" s="69"/>
      <c r="BW80" s="69"/>
      <c r="BX80" s="69"/>
      <c r="BY80" s="69"/>
      <c r="BZ80" s="70"/>
    </row>
    <row r="81" spans="1:78" ht="13.5" customHeight="1" x14ac:dyDescent="0.2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68"/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70"/>
    </row>
    <row r="82" spans="1:78" ht="13.5" customHeight="1" x14ac:dyDescent="0.2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71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3"/>
    </row>
    <row r="83" spans="1:78" x14ac:dyDescent="0.2">
      <c r="C83" s="2" t="s">
        <v>41</v>
      </c>
    </row>
    <row r="84" spans="1:78" x14ac:dyDescent="0.2">
      <c r="C84" s="2" t="s">
        <v>42</v>
      </c>
    </row>
    <row r="85" spans="1:78" hidden="1" x14ac:dyDescent="0.2">
      <c r="B85" s="25" t="s">
        <v>43</v>
      </c>
      <c r="C85" s="25"/>
      <c r="D85" s="25"/>
      <c r="E85" s="25" t="s">
        <v>44</v>
      </c>
      <c r="F85" s="25" t="s">
        <v>45</v>
      </c>
      <c r="G85" s="25" t="s">
        <v>46</v>
      </c>
      <c r="H85" s="25" t="s">
        <v>47</v>
      </c>
      <c r="I85" s="25" t="s">
        <v>48</v>
      </c>
      <c r="J85" s="25" t="s">
        <v>49</v>
      </c>
      <c r="K85" s="25" t="s">
        <v>50</v>
      </c>
      <c r="L85" s="25" t="s">
        <v>51</v>
      </c>
      <c r="M85" s="25" t="s">
        <v>52</v>
      </c>
      <c r="N85" s="25" t="s">
        <v>53</v>
      </c>
      <c r="O85" s="25" t="s">
        <v>54</v>
      </c>
    </row>
    <row r="86" spans="1:78" hidden="1" x14ac:dyDescent="0.2">
      <c r="B86" s="25"/>
      <c r="C86" s="25"/>
      <c r="D86" s="25"/>
      <c r="E86" s="25" t="str">
        <f>データ!AI6</f>
        <v/>
      </c>
      <c r="F86" s="25" t="s">
        <v>55</v>
      </c>
      <c r="G86" s="25" t="s">
        <v>55</v>
      </c>
      <c r="H86" s="25" t="str">
        <f>データ!BP6</f>
        <v>【707.33】</v>
      </c>
      <c r="I86" s="25" t="str">
        <f>データ!CA6</f>
        <v>【101.26】</v>
      </c>
      <c r="J86" s="25" t="str">
        <f>データ!CL6</f>
        <v>【136.39】</v>
      </c>
      <c r="K86" s="25" t="str">
        <f>データ!CW6</f>
        <v>【60.13】</v>
      </c>
      <c r="L86" s="25" t="str">
        <f>データ!DH6</f>
        <v>【95.06】</v>
      </c>
      <c r="M86" s="25" t="s">
        <v>55</v>
      </c>
      <c r="N86" s="25" t="s">
        <v>55</v>
      </c>
      <c r="O86" s="25" t="str">
        <f>データ!EO6</f>
        <v>【0.23】</v>
      </c>
    </row>
  </sheetData>
  <sheetProtection algorithmName="SHA-512" hashValue="Mz0KwUjM2xZC+hdtTgdPtVx+zufW3XQRuZOZhZZlBaPfTE6+zfVZm74hs9AM6cyjgS53yDLsY+uH1H6fmrgThw==" saltValue="MfaIATa2zc4E13y7gCJeFA==" spinCount="100000" sheet="1" objects="1" scenarios="1" formatCells="0" formatColumns="0" formatRows="0"/>
  <mergeCells count="57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0"/>
  <sheetViews>
    <sheetView showGridLines="0" workbookViewId="0"/>
  </sheetViews>
  <sheetFormatPr defaultRowHeight="13.2" x14ac:dyDescent="0.2"/>
  <cols>
    <col min="2" max="144" width="11.88671875" customWidth="1"/>
  </cols>
  <sheetData>
    <row r="1" spans="1:145" x14ac:dyDescent="0.2">
      <c r="A1" t="s">
        <v>56</v>
      </c>
      <c r="Y1" s="26">
        <v>1</v>
      </c>
      <c r="Z1" s="26">
        <v>1</v>
      </c>
      <c r="AA1" s="26">
        <v>1</v>
      </c>
      <c r="AB1" s="26">
        <v>1</v>
      </c>
      <c r="AC1" s="26">
        <v>1</v>
      </c>
      <c r="AD1" s="26">
        <v>1</v>
      </c>
      <c r="AE1" s="26">
        <v>1</v>
      </c>
      <c r="AF1" s="26">
        <v>1</v>
      </c>
      <c r="AG1" s="26">
        <v>1</v>
      </c>
      <c r="AH1" s="26">
        <v>1</v>
      </c>
      <c r="AI1" s="26"/>
      <c r="AJ1" s="26">
        <v>1</v>
      </c>
      <c r="AK1" s="26">
        <v>1</v>
      </c>
      <c r="AL1" s="26">
        <v>1</v>
      </c>
      <c r="AM1" s="26">
        <v>1</v>
      </c>
      <c r="AN1" s="26">
        <v>1</v>
      </c>
      <c r="AO1" s="26">
        <v>1</v>
      </c>
      <c r="AP1" s="26">
        <v>1</v>
      </c>
      <c r="AQ1" s="26">
        <v>1</v>
      </c>
      <c r="AR1" s="26">
        <v>1</v>
      </c>
      <c r="AS1" s="26">
        <v>1</v>
      </c>
      <c r="AT1" s="26"/>
      <c r="AU1" s="26">
        <v>1</v>
      </c>
      <c r="AV1" s="26">
        <v>1</v>
      </c>
      <c r="AW1" s="26">
        <v>1</v>
      </c>
      <c r="AX1" s="26">
        <v>1</v>
      </c>
      <c r="AY1" s="26">
        <v>1</v>
      </c>
      <c r="AZ1" s="26">
        <v>1</v>
      </c>
      <c r="BA1" s="26">
        <v>1</v>
      </c>
      <c r="BB1" s="26">
        <v>1</v>
      </c>
      <c r="BC1" s="26">
        <v>1</v>
      </c>
      <c r="BD1" s="26">
        <v>1</v>
      </c>
      <c r="BE1" s="26"/>
      <c r="BF1" s="26">
        <v>1</v>
      </c>
      <c r="BG1" s="26">
        <v>1</v>
      </c>
      <c r="BH1" s="26">
        <v>1</v>
      </c>
      <c r="BI1" s="26">
        <v>1</v>
      </c>
      <c r="BJ1" s="26">
        <v>1</v>
      </c>
      <c r="BK1" s="26">
        <v>1</v>
      </c>
      <c r="BL1" s="26">
        <v>1</v>
      </c>
      <c r="BM1" s="26">
        <v>1</v>
      </c>
      <c r="BN1" s="26">
        <v>1</v>
      </c>
      <c r="BO1" s="26">
        <v>1</v>
      </c>
      <c r="BP1" s="26"/>
      <c r="BQ1" s="26">
        <v>1</v>
      </c>
      <c r="BR1" s="26">
        <v>1</v>
      </c>
      <c r="BS1" s="26">
        <v>1</v>
      </c>
      <c r="BT1" s="26">
        <v>1</v>
      </c>
      <c r="BU1" s="26">
        <v>1</v>
      </c>
      <c r="BV1" s="26">
        <v>1</v>
      </c>
      <c r="BW1" s="26">
        <v>1</v>
      </c>
      <c r="BX1" s="26">
        <v>1</v>
      </c>
      <c r="BY1" s="26">
        <v>1</v>
      </c>
      <c r="BZ1" s="26">
        <v>1</v>
      </c>
      <c r="CA1" s="26"/>
      <c r="CB1" s="26">
        <v>1</v>
      </c>
      <c r="CC1" s="26">
        <v>1</v>
      </c>
      <c r="CD1" s="26">
        <v>1</v>
      </c>
      <c r="CE1" s="26">
        <v>1</v>
      </c>
      <c r="CF1" s="26">
        <v>1</v>
      </c>
      <c r="CG1" s="26">
        <v>1</v>
      </c>
      <c r="CH1" s="26">
        <v>1</v>
      </c>
      <c r="CI1" s="26">
        <v>1</v>
      </c>
      <c r="CJ1" s="26">
        <v>1</v>
      </c>
      <c r="CK1" s="26">
        <v>1</v>
      </c>
      <c r="CL1" s="26"/>
      <c r="CM1" s="26">
        <v>1</v>
      </c>
      <c r="CN1" s="26">
        <v>1</v>
      </c>
      <c r="CO1" s="26">
        <v>1</v>
      </c>
      <c r="CP1" s="26">
        <v>1</v>
      </c>
      <c r="CQ1" s="26">
        <v>1</v>
      </c>
      <c r="CR1" s="26">
        <v>1</v>
      </c>
      <c r="CS1" s="26">
        <v>1</v>
      </c>
      <c r="CT1" s="26">
        <v>1</v>
      </c>
      <c r="CU1" s="26">
        <v>1</v>
      </c>
      <c r="CV1" s="26">
        <v>1</v>
      </c>
      <c r="CW1" s="26"/>
      <c r="CX1" s="26">
        <v>1</v>
      </c>
      <c r="CY1" s="26">
        <v>1</v>
      </c>
      <c r="CZ1" s="26">
        <v>1</v>
      </c>
      <c r="DA1" s="26">
        <v>1</v>
      </c>
      <c r="DB1" s="26">
        <v>1</v>
      </c>
      <c r="DC1" s="26">
        <v>1</v>
      </c>
      <c r="DD1" s="26">
        <v>1</v>
      </c>
      <c r="DE1" s="26">
        <v>1</v>
      </c>
      <c r="DF1" s="26">
        <v>1</v>
      </c>
      <c r="DG1" s="26">
        <v>1</v>
      </c>
      <c r="DH1" s="26"/>
      <c r="DI1" s="26">
        <v>1</v>
      </c>
      <c r="DJ1" s="26">
        <v>1</v>
      </c>
      <c r="DK1" s="26">
        <v>1</v>
      </c>
      <c r="DL1" s="26">
        <v>1</v>
      </c>
      <c r="DM1" s="26">
        <v>1</v>
      </c>
      <c r="DN1" s="26">
        <v>1</v>
      </c>
      <c r="DO1" s="26">
        <v>1</v>
      </c>
      <c r="DP1" s="26">
        <v>1</v>
      </c>
      <c r="DQ1" s="26">
        <v>1</v>
      </c>
      <c r="DR1" s="26">
        <v>1</v>
      </c>
      <c r="DS1" s="26"/>
      <c r="DT1" s="26">
        <v>1</v>
      </c>
      <c r="DU1" s="26">
        <v>1</v>
      </c>
      <c r="DV1" s="26">
        <v>1</v>
      </c>
      <c r="DW1" s="26">
        <v>1</v>
      </c>
      <c r="DX1" s="26">
        <v>1</v>
      </c>
      <c r="DY1" s="26">
        <v>1</v>
      </c>
      <c r="DZ1" s="26">
        <v>1</v>
      </c>
      <c r="EA1" s="26">
        <v>1</v>
      </c>
      <c r="EB1" s="26">
        <v>1</v>
      </c>
      <c r="EC1" s="26">
        <v>1</v>
      </c>
      <c r="ED1" s="26"/>
      <c r="EE1" s="26">
        <v>1</v>
      </c>
      <c r="EF1" s="26">
        <v>1</v>
      </c>
      <c r="EG1" s="26">
        <v>1</v>
      </c>
      <c r="EH1" s="26">
        <v>1</v>
      </c>
      <c r="EI1" s="26">
        <v>1</v>
      </c>
      <c r="EJ1" s="26">
        <v>1</v>
      </c>
      <c r="EK1" s="26">
        <v>1</v>
      </c>
      <c r="EL1" s="26">
        <v>1</v>
      </c>
      <c r="EM1" s="26">
        <v>1</v>
      </c>
      <c r="EN1" s="26">
        <v>1</v>
      </c>
      <c r="EO1" s="26"/>
    </row>
    <row r="2" spans="1:145" x14ac:dyDescent="0.2">
      <c r="A2" s="27" t="s">
        <v>57</v>
      </c>
      <c r="B2" s="27">
        <f>COLUMN()-1</f>
        <v>1</v>
      </c>
      <c r="C2" s="27">
        <f t="shared" ref="C2:BS2" si="0">COLUMN()-1</f>
        <v>2</v>
      </c>
      <c r="D2" s="27">
        <f t="shared" si="0"/>
        <v>3</v>
      </c>
      <c r="E2" s="27">
        <f t="shared" si="0"/>
        <v>4</v>
      </c>
      <c r="F2" s="27">
        <f t="shared" si="0"/>
        <v>5</v>
      </c>
      <c r="G2" s="27">
        <f t="shared" si="0"/>
        <v>6</v>
      </c>
      <c r="H2" s="27">
        <f t="shared" si="0"/>
        <v>7</v>
      </c>
      <c r="I2" s="27">
        <f t="shared" si="0"/>
        <v>8</v>
      </c>
      <c r="J2" s="27">
        <f t="shared" si="0"/>
        <v>9</v>
      </c>
      <c r="K2" s="27">
        <f t="shared" si="0"/>
        <v>10</v>
      </c>
      <c r="L2" s="27">
        <f t="shared" si="0"/>
        <v>11</v>
      </c>
      <c r="M2" s="27">
        <f t="shared" si="0"/>
        <v>12</v>
      </c>
      <c r="N2" s="27">
        <f t="shared" si="0"/>
        <v>13</v>
      </c>
      <c r="O2" s="27">
        <f t="shared" si="0"/>
        <v>14</v>
      </c>
      <c r="P2" s="27">
        <f t="shared" si="0"/>
        <v>15</v>
      </c>
      <c r="Q2" s="27">
        <f t="shared" si="0"/>
        <v>16</v>
      </c>
      <c r="R2" s="27">
        <f t="shared" si="0"/>
        <v>17</v>
      </c>
      <c r="S2" s="27">
        <f t="shared" si="0"/>
        <v>18</v>
      </c>
      <c r="T2" s="27">
        <f t="shared" si="0"/>
        <v>19</v>
      </c>
      <c r="U2" s="27">
        <f t="shared" si="0"/>
        <v>20</v>
      </c>
      <c r="V2" s="27">
        <f t="shared" si="0"/>
        <v>21</v>
      </c>
      <c r="W2" s="27">
        <f t="shared" si="0"/>
        <v>22</v>
      </c>
      <c r="X2" s="27">
        <f t="shared" si="0"/>
        <v>23</v>
      </c>
      <c r="Y2" s="27">
        <f t="shared" si="0"/>
        <v>24</v>
      </c>
      <c r="Z2" s="27">
        <f t="shared" si="0"/>
        <v>25</v>
      </c>
      <c r="AA2" s="27">
        <f t="shared" si="0"/>
        <v>26</v>
      </c>
      <c r="AB2" s="27">
        <f t="shared" si="0"/>
        <v>27</v>
      </c>
      <c r="AC2" s="27">
        <f t="shared" si="0"/>
        <v>28</v>
      </c>
      <c r="AD2" s="27">
        <f t="shared" si="0"/>
        <v>29</v>
      </c>
      <c r="AE2" s="27">
        <f t="shared" si="0"/>
        <v>30</v>
      </c>
      <c r="AF2" s="27">
        <f t="shared" si="0"/>
        <v>31</v>
      </c>
      <c r="AG2" s="27">
        <f t="shared" si="0"/>
        <v>32</v>
      </c>
      <c r="AH2" s="27">
        <f t="shared" si="0"/>
        <v>33</v>
      </c>
      <c r="AI2" s="27">
        <f t="shared" si="0"/>
        <v>34</v>
      </c>
      <c r="AJ2" s="27">
        <f t="shared" si="0"/>
        <v>35</v>
      </c>
      <c r="AK2" s="27">
        <f t="shared" si="0"/>
        <v>36</v>
      </c>
      <c r="AL2" s="27">
        <f t="shared" si="0"/>
        <v>37</v>
      </c>
      <c r="AM2" s="27">
        <f t="shared" si="0"/>
        <v>38</v>
      </c>
      <c r="AN2" s="27">
        <f t="shared" si="0"/>
        <v>39</v>
      </c>
      <c r="AO2" s="27">
        <f t="shared" si="0"/>
        <v>40</v>
      </c>
      <c r="AP2" s="27">
        <f t="shared" si="0"/>
        <v>41</v>
      </c>
      <c r="AQ2" s="27">
        <f t="shared" si="0"/>
        <v>42</v>
      </c>
      <c r="AR2" s="27">
        <f t="shared" si="0"/>
        <v>43</v>
      </c>
      <c r="AS2" s="27">
        <f t="shared" si="0"/>
        <v>44</v>
      </c>
      <c r="AT2" s="27">
        <f t="shared" si="0"/>
        <v>45</v>
      </c>
      <c r="AU2" s="27">
        <f t="shared" si="0"/>
        <v>46</v>
      </c>
      <c r="AV2" s="27">
        <f t="shared" si="0"/>
        <v>47</v>
      </c>
      <c r="AW2" s="27">
        <f t="shared" si="0"/>
        <v>48</v>
      </c>
      <c r="AX2" s="27">
        <f t="shared" si="0"/>
        <v>49</v>
      </c>
      <c r="AY2" s="27">
        <f t="shared" si="0"/>
        <v>50</v>
      </c>
      <c r="AZ2" s="27">
        <f t="shared" si="0"/>
        <v>51</v>
      </c>
      <c r="BA2" s="27">
        <f t="shared" si="0"/>
        <v>52</v>
      </c>
      <c r="BB2" s="27">
        <f t="shared" si="0"/>
        <v>53</v>
      </c>
      <c r="BC2" s="27">
        <f t="shared" si="0"/>
        <v>54</v>
      </c>
      <c r="BD2" s="27">
        <f t="shared" si="0"/>
        <v>55</v>
      </c>
      <c r="BE2" s="27">
        <f t="shared" si="0"/>
        <v>56</v>
      </c>
      <c r="BF2" s="27">
        <f t="shared" si="0"/>
        <v>57</v>
      </c>
      <c r="BG2" s="27">
        <f t="shared" si="0"/>
        <v>58</v>
      </c>
      <c r="BH2" s="27">
        <f t="shared" si="0"/>
        <v>59</v>
      </c>
      <c r="BI2" s="27">
        <f t="shared" si="0"/>
        <v>60</v>
      </c>
      <c r="BJ2" s="27">
        <f t="shared" si="0"/>
        <v>61</v>
      </c>
      <c r="BK2" s="27">
        <f t="shared" si="0"/>
        <v>62</v>
      </c>
      <c r="BL2" s="27">
        <f t="shared" si="0"/>
        <v>63</v>
      </c>
      <c r="BM2" s="27">
        <f t="shared" si="0"/>
        <v>64</v>
      </c>
      <c r="BN2" s="27">
        <f t="shared" si="0"/>
        <v>65</v>
      </c>
      <c r="BO2" s="27">
        <f t="shared" si="0"/>
        <v>66</v>
      </c>
      <c r="BP2" s="27">
        <f t="shared" si="0"/>
        <v>67</v>
      </c>
      <c r="BQ2" s="27">
        <f t="shared" si="0"/>
        <v>68</v>
      </c>
      <c r="BR2" s="27">
        <f t="shared" si="0"/>
        <v>69</v>
      </c>
      <c r="BS2" s="27">
        <f t="shared" si="0"/>
        <v>70</v>
      </c>
      <c r="BT2" s="27">
        <f t="shared" ref="BT2:EE2" si="1">COLUMN()-1</f>
        <v>71</v>
      </c>
      <c r="BU2" s="27">
        <f t="shared" si="1"/>
        <v>72</v>
      </c>
      <c r="BV2" s="27">
        <f t="shared" si="1"/>
        <v>73</v>
      </c>
      <c r="BW2" s="27">
        <f t="shared" si="1"/>
        <v>74</v>
      </c>
      <c r="BX2" s="27">
        <f t="shared" si="1"/>
        <v>75</v>
      </c>
      <c r="BY2" s="27">
        <f t="shared" si="1"/>
        <v>76</v>
      </c>
      <c r="BZ2" s="27">
        <f t="shared" si="1"/>
        <v>77</v>
      </c>
      <c r="CA2" s="27">
        <f t="shared" si="1"/>
        <v>78</v>
      </c>
      <c r="CB2" s="27">
        <f t="shared" si="1"/>
        <v>79</v>
      </c>
      <c r="CC2" s="27">
        <f t="shared" si="1"/>
        <v>80</v>
      </c>
      <c r="CD2" s="27">
        <f t="shared" si="1"/>
        <v>81</v>
      </c>
      <c r="CE2" s="27">
        <f t="shared" si="1"/>
        <v>82</v>
      </c>
      <c r="CF2" s="27">
        <f t="shared" si="1"/>
        <v>83</v>
      </c>
      <c r="CG2" s="27">
        <f t="shared" si="1"/>
        <v>84</v>
      </c>
      <c r="CH2" s="27">
        <f t="shared" si="1"/>
        <v>85</v>
      </c>
      <c r="CI2" s="27">
        <f t="shared" si="1"/>
        <v>86</v>
      </c>
      <c r="CJ2" s="27">
        <f t="shared" si="1"/>
        <v>87</v>
      </c>
      <c r="CK2" s="27">
        <f t="shared" si="1"/>
        <v>88</v>
      </c>
      <c r="CL2" s="27">
        <f t="shared" si="1"/>
        <v>89</v>
      </c>
      <c r="CM2" s="27">
        <f t="shared" si="1"/>
        <v>90</v>
      </c>
      <c r="CN2" s="27">
        <f t="shared" si="1"/>
        <v>91</v>
      </c>
      <c r="CO2" s="27">
        <f t="shared" si="1"/>
        <v>92</v>
      </c>
      <c r="CP2" s="27">
        <f t="shared" si="1"/>
        <v>93</v>
      </c>
      <c r="CQ2" s="27">
        <f t="shared" si="1"/>
        <v>94</v>
      </c>
      <c r="CR2" s="27">
        <f t="shared" si="1"/>
        <v>95</v>
      </c>
      <c r="CS2" s="27">
        <f t="shared" si="1"/>
        <v>96</v>
      </c>
      <c r="CT2" s="27">
        <f t="shared" si="1"/>
        <v>97</v>
      </c>
      <c r="CU2" s="27">
        <f t="shared" si="1"/>
        <v>98</v>
      </c>
      <c r="CV2" s="27">
        <f t="shared" si="1"/>
        <v>99</v>
      </c>
      <c r="CW2" s="27">
        <f t="shared" si="1"/>
        <v>100</v>
      </c>
      <c r="CX2" s="27">
        <f t="shared" si="1"/>
        <v>101</v>
      </c>
      <c r="CY2" s="27">
        <f t="shared" si="1"/>
        <v>102</v>
      </c>
      <c r="CZ2" s="27">
        <f t="shared" si="1"/>
        <v>103</v>
      </c>
      <c r="DA2" s="27">
        <f t="shared" si="1"/>
        <v>104</v>
      </c>
      <c r="DB2" s="27">
        <f t="shared" si="1"/>
        <v>105</v>
      </c>
      <c r="DC2" s="27">
        <f t="shared" si="1"/>
        <v>106</v>
      </c>
      <c r="DD2" s="27">
        <f t="shared" si="1"/>
        <v>107</v>
      </c>
      <c r="DE2" s="27">
        <f t="shared" si="1"/>
        <v>108</v>
      </c>
      <c r="DF2" s="27">
        <f t="shared" si="1"/>
        <v>109</v>
      </c>
      <c r="DG2" s="27">
        <f t="shared" si="1"/>
        <v>110</v>
      </c>
      <c r="DH2" s="27">
        <f t="shared" si="1"/>
        <v>111</v>
      </c>
      <c r="DI2" s="27">
        <f t="shared" si="1"/>
        <v>112</v>
      </c>
      <c r="DJ2" s="27">
        <f t="shared" si="1"/>
        <v>113</v>
      </c>
      <c r="DK2" s="27">
        <f t="shared" si="1"/>
        <v>114</v>
      </c>
      <c r="DL2" s="27">
        <f t="shared" si="1"/>
        <v>115</v>
      </c>
      <c r="DM2" s="27">
        <f t="shared" si="1"/>
        <v>116</v>
      </c>
      <c r="DN2" s="27">
        <f t="shared" si="1"/>
        <v>117</v>
      </c>
      <c r="DO2" s="27">
        <f t="shared" si="1"/>
        <v>118</v>
      </c>
      <c r="DP2" s="27">
        <f t="shared" si="1"/>
        <v>119</v>
      </c>
      <c r="DQ2" s="27">
        <f t="shared" si="1"/>
        <v>120</v>
      </c>
      <c r="DR2" s="27">
        <f t="shared" si="1"/>
        <v>121</v>
      </c>
      <c r="DS2" s="27">
        <f t="shared" si="1"/>
        <v>122</v>
      </c>
      <c r="DT2" s="27">
        <f t="shared" si="1"/>
        <v>123</v>
      </c>
      <c r="DU2" s="27">
        <f t="shared" si="1"/>
        <v>124</v>
      </c>
      <c r="DV2" s="27">
        <f t="shared" si="1"/>
        <v>125</v>
      </c>
      <c r="DW2" s="27">
        <f t="shared" si="1"/>
        <v>126</v>
      </c>
      <c r="DX2" s="27">
        <f t="shared" si="1"/>
        <v>127</v>
      </c>
      <c r="DY2" s="27">
        <f t="shared" si="1"/>
        <v>128</v>
      </c>
      <c r="DZ2" s="27">
        <f t="shared" si="1"/>
        <v>129</v>
      </c>
      <c r="EA2" s="27">
        <f t="shared" si="1"/>
        <v>130</v>
      </c>
      <c r="EB2" s="27">
        <f t="shared" si="1"/>
        <v>131</v>
      </c>
      <c r="EC2" s="27">
        <f t="shared" si="1"/>
        <v>132</v>
      </c>
      <c r="ED2" s="27">
        <f t="shared" si="1"/>
        <v>133</v>
      </c>
      <c r="EE2" s="27">
        <f t="shared" si="1"/>
        <v>134</v>
      </c>
      <c r="EF2" s="27">
        <f t="shared" ref="EF2:EO2" si="2">COLUMN()-1</f>
        <v>135</v>
      </c>
      <c r="EG2" s="27">
        <f t="shared" si="2"/>
        <v>136</v>
      </c>
      <c r="EH2" s="27">
        <f t="shared" si="2"/>
        <v>137</v>
      </c>
      <c r="EI2" s="27">
        <f t="shared" si="2"/>
        <v>138</v>
      </c>
      <c r="EJ2" s="27">
        <f t="shared" si="2"/>
        <v>139</v>
      </c>
      <c r="EK2" s="27">
        <f t="shared" si="2"/>
        <v>140</v>
      </c>
      <c r="EL2" s="27">
        <f t="shared" si="2"/>
        <v>141</v>
      </c>
      <c r="EM2" s="27">
        <f t="shared" si="2"/>
        <v>142</v>
      </c>
      <c r="EN2" s="27">
        <f t="shared" si="2"/>
        <v>143</v>
      </c>
      <c r="EO2" s="27">
        <f t="shared" si="2"/>
        <v>144</v>
      </c>
    </row>
    <row r="3" spans="1:145" x14ac:dyDescent="0.2">
      <c r="A3" s="27" t="s">
        <v>58</v>
      </c>
      <c r="B3" s="28" t="s">
        <v>59</v>
      </c>
      <c r="C3" s="28" t="s">
        <v>60</v>
      </c>
      <c r="D3" s="28" t="s">
        <v>61</v>
      </c>
      <c r="E3" s="28" t="s">
        <v>62</v>
      </c>
      <c r="F3" s="28" t="s">
        <v>63</v>
      </c>
      <c r="G3" s="28" t="s">
        <v>64</v>
      </c>
      <c r="H3" s="76" t="s">
        <v>65</v>
      </c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8"/>
      <c r="Y3" s="82" t="s">
        <v>66</v>
      </c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 t="s">
        <v>67</v>
      </c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</row>
    <row r="4" spans="1:145" x14ac:dyDescent="0.2">
      <c r="A4" s="27" t="s">
        <v>68</v>
      </c>
      <c r="B4" s="29"/>
      <c r="C4" s="29"/>
      <c r="D4" s="29"/>
      <c r="E4" s="29"/>
      <c r="F4" s="29"/>
      <c r="G4" s="29"/>
      <c r="H4" s="79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1"/>
      <c r="Y4" s="75" t="s">
        <v>69</v>
      </c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 t="s">
        <v>70</v>
      </c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 t="s">
        <v>71</v>
      </c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 t="s">
        <v>72</v>
      </c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 t="s">
        <v>73</v>
      </c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 t="s">
        <v>74</v>
      </c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 t="s">
        <v>75</v>
      </c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 t="s">
        <v>76</v>
      </c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 t="s">
        <v>77</v>
      </c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 t="s">
        <v>78</v>
      </c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 t="s">
        <v>79</v>
      </c>
      <c r="EF4" s="75"/>
      <c r="EG4" s="75"/>
      <c r="EH4" s="75"/>
      <c r="EI4" s="75"/>
      <c r="EJ4" s="75"/>
      <c r="EK4" s="75"/>
      <c r="EL4" s="75"/>
      <c r="EM4" s="75"/>
      <c r="EN4" s="75"/>
      <c r="EO4" s="75"/>
    </row>
    <row r="5" spans="1:145" x14ac:dyDescent="0.2">
      <c r="A5" s="27" t="s">
        <v>80</v>
      </c>
      <c r="B5" s="30"/>
      <c r="C5" s="30"/>
      <c r="D5" s="30"/>
      <c r="E5" s="30"/>
      <c r="F5" s="30"/>
      <c r="G5" s="30"/>
      <c r="H5" s="31" t="s">
        <v>81</v>
      </c>
      <c r="I5" s="31" t="s">
        <v>82</v>
      </c>
      <c r="J5" s="31" t="s">
        <v>83</v>
      </c>
      <c r="K5" s="31" t="s">
        <v>84</v>
      </c>
      <c r="L5" s="31" t="s">
        <v>85</v>
      </c>
      <c r="M5" s="31" t="s">
        <v>5</v>
      </c>
      <c r="N5" s="31" t="s">
        <v>86</v>
      </c>
      <c r="O5" s="31" t="s">
        <v>87</v>
      </c>
      <c r="P5" s="31" t="s">
        <v>88</v>
      </c>
      <c r="Q5" s="31" t="s">
        <v>89</v>
      </c>
      <c r="R5" s="31" t="s">
        <v>90</v>
      </c>
      <c r="S5" s="31" t="s">
        <v>91</v>
      </c>
      <c r="T5" s="31" t="s">
        <v>92</v>
      </c>
      <c r="U5" s="31" t="s">
        <v>93</v>
      </c>
      <c r="V5" s="31" t="s">
        <v>94</v>
      </c>
      <c r="W5" s="31" t="s">
        <v>95</v>
      </c>
      <c r="X5" s="31" t="s">
        <v>96</v>
      </c>
      <c r="Y5" s="31" t="s">
        <v>97</v>
      </c>
      <c r="Z5" s="31" t="s">
        <v>98</v>
      </c>
      <c r="AA5" s="31" t="s">
        <v>99</v>
      </c>
      <c r="AB5" s="31" t="s">
        <v>100</v>
      </c>
      <c r="AC5" s="31" t="s">
        <v>101</v>
      </c>
      <c r="AD5" s="31" t="s">
        <v>102</v>
      </c>
      <c r="AE5" s="31" t="s">
        <v>103</v>
      </c>
      <c r="AF5" s="31" t="s">
        <v>104</v>
      </c>
      <c r="AG5" s="31" t="s">
        <v>105</v>
      </c>
      <c r="AH5" s="31" t="s">
        <v>106</v>
      </c>
      <c r="AI5" s="31" t="s">
        <v>43</v>
      </c>
      <c r="AJ5" s="31" t="s">
        <v>97</v>
      </c>
      <c r="AK5" s="31" t="s">
        <v>98</v>
      </c>
      <c r="AL5" s="31" t="s">
        <v>99</v>
      </c>
      <c r="AM5" s="31" t="s">
        <v>100</v>
      </c>
      <c r="AN5" s="31" t="s">
        <v>101</v>
      </c>
      <c r="AO5" s="31" t="s">
        <v>102</v>
      </c>
      <c r="AP5" s="31" t="s">
        <v>103</v>
      </c>
      <c r="AQ5" s="31" t="s">
        <v>104</v>
      </c>
      <c r="AR5" s="31" t="s">
        <v>105</v>
      </c>
      <c r="AS5" s="31" t="s">
        <v>106</v>
      </c>
      <c r="AT5" s="31" t="s">
        <v>107</v>
      </c>
      <c r="AU5" s="31" t="s">
        <v>97</v>
      </c>
      <c r="AV5" s="31" t="s">
        <v>98</v>
      </c>
      <c r="AW5" s="31" t="s">
        <v>99</v>
      </c>
      <c r="AX5" s="31" t="s">
        <v>100</v>
      </c>
      <c r="AY5" s="31" t="s">
        <v>101</v>
      </c>
      <c r="AZ5" s="31" t="s">
        <v>102</v>
      </c>
      <c r="BA5" s="31" t="s">
        <v>103</v>
      </c>
      <c r="BB5" s="31" t="s">
        <v>104</v>
      </c>
      <c r="BC5" s="31" t="s">
        <v>105</v>
      </c>
      <c r="BD5" s="31" t="s">
        <v>106</v>
      </c>
      <c r="BE5" s="31" t="s">
        <v>107</v>
      </c>
      <c r="BF5" s="31" t="s">
        <v>97</v>
      </c>
      <c r="BG5" s="31" t="s">
        <v>98</v>
      </c>
      <c r="BH5" s="31" t="s">
        <v>99</v>
      </c>
      <c r="BI5" s="31" t="s">
        <v>100</v>
      </c>
      <c r="BJ5" s="31" t="s">
        <v>101</v>
      </c>
      <c r="BK5" s="31" t="s">
        <v>102</v>
      </c>
      <c r="BL5" s="31" t="s">
        <v>103</v>
      </c>
      <c r="BM5" s="31" t="s">
        <v>104</v>
      </c>
      <c r="BN5" s="31" t="s">
        <v>105</v>
      </c>
      <c r="BO5" s="31" t="s">
        <v>106</v>
      </c>
      <c r="BP5" s="31" t="s">
        <v>107</v>
      </c>
      <c r="BQ5" s="31" t="s">
        <v>97</v>
      </c>
      <c r="BR5" s="31" t="s">
        <v>98</v>
      </c>
      <c r="BS5" s="31" t="s">
        <v>99</v>
      </c>
      <c r="BT5" s="31" t="s">
        <v>100</v>
      </c>
      <c r="BU5" s="31" t="s">
        <v>101</v>
      </c>
      <c r="BV5" s="31" t="s">
        <v>102</v>
      </c>
      <c r="BW5" s="31" t="s">
        <v>103</v>
      </c>
      <c r="BX5" s="31" t="s">
        <v>104</v>
      </c>
      <c r="BY5" s="31" t="s">
        <v>105</v>
      </c>
      <c r="BZ5" s="31" t="s">
        <v>106</v>
      </c>
      <c r="CA5" s="31" t="s">
        <v>107</v>
      </c>
      <c r="CB5" s="31" t="s">
        <v>97</v>
      </c>
      <c r="CC5" s="31" t="s">
        <v>98</v>
      </c>
      <c r="CD5" s="31" t="s">
        <v>99</v>
      </c>
      <c r="CE5" s="31" t="s">
        <v>100</v>
      </c>
      <c r="CF5" s="31" t="s">
        <v>101</v>
      </c>
      <c r="CG5" s="31" t="s">
        <v>102</v>
      </c>
      <c r="CH5" s="31" t="s">
        <v>103</v>
      </c>
      <c r="CI5" s="31" t="s">
        <v>104</v>
      </c>
      <c r="CJ5" s="31" t="s">
        <v>105</v>
      </c>
      <c r="CK5" s="31" t="s">
        <v>106</v>
      </c>
      <c r="CL5" s="31" t="s">
        <v>107</v>
      </c>
      <c r="CM5" s="31" t="s">
        <v>97</v>
      </c>
      <c r="CN5" s="31" t="s">
        <v>98</v>
      </c>
      <c r="CO5" s="31" t="s">
        <v>99</v>
      </c>
      <c r="CP5" s="31" t="s">
        <v>100</v>
      </c>
      <c r="CQ5" s="31" t="s">
        <v>101</v>
      </c>
      <c r="CR5" s="31" t="s">
        <v>102</v>
      </c>
      <c r="CS5" s="31" t="s">
        <v>103</v>
      </c>
      <c r="CT5" s="31" t="s">
        <v>104</v>
      </c>
      <c r="CU5" s="31" t="s">
        <v>105</v>
      </c>
      <c r="CV5" s="31" t="s">
        <v>106</v>
      </c>
      <c r="CW5" s="31" t="s">
        <v>107</v>
      </c>
      <c r="CX5" s="31" t="s">
        <v>97</v>
      </c>
      <c r="CY5" s="31" t="s">
        <v>98</v>
      </c>
      <c r="CZ5" s="31" t="s">
        <v>99</v>
      </c>
      <c r="DA5" s="31" t="s">
        <v>100</v>
      </c>
      <c r="DB5" s="31" t="s">
        <v>101</v>
      </c>
      <c r="DC5" s="31" t="s">
        <v>102</v>
      </c>
      <c r="DD5" s="31" t="s">
        <v>103</v>
      </c>
      <c r="DE5" s="31" t="s">
        <v>104</v>
      </c>
      <c r="DF5" s="31" t="s">
        <v>105</v>
      </c>
      <c r="DG5" s="31" t="s">
        <v>106</v>
      </c>
      <c r="DH5" s="31" t="s">
        <v>107</v>
      </c>
      <c r="DI5" s="31" t="s">
        <v>97</v>
      </c>
      <c r="DJ5" s="31" t="s">
        <v>98</v>
      </c>
      <c r="DK5" s="31" t="s">
        <v>99</v>
      </c>
      <c r="DL5" s="31" t="s">
        <v>100</v>
      </c>
      <c r="DM5" s="31" t="s">
        <v>101</v>
      </c>
      <c r="DN5" s="31" t="s">
        <v>102</v>
      </c>
      <c r="DO5" s="31" t="s">
        <v>103</v>
      </c>
      <c r="DP5" s="31" t="s">
        <v>104</v>
      </c>
      <c r="DQ5" s="31" t="s">
        <v>105</v>
      </c>
      <c r="DR5" s="31" t="s">
        <v>106</v>
      </c>
      <c r="DS5" s="31" t="s">
        <v>107</v>
      </c>
      <c r="DT5" s="31" t="s">
        <v>97</v>
      </c>
      <c r="DU5" s="31" t="s">
        <v>98</v>
      </c>
      <c r="DV5" s="31" t="s">
        <v>99</v>
      </c>
      <c r="DW5" s="31" t="s">
        <v>100</v>
      </c>
      <c r="DX5" s="31" t="s">
        <v>101</v>
      </c>
      <c r="DY5" s="31" t="s">
        <v>102</v>
      </c>
      <c r="DZ5" s="31" t="s">
        <v>103</v>
      </c>
      <c r="EA5" s="31" t="s">
        <v>104</v>
      </c>
      <c r="EB5" s="31" t="s">
        <v>105</v>
      </c>
      <c r="EC5" s="31" t="s">
        <v>106</v>
      </c>
      <c r="ED5" s="31" t="s">
        <v>107</v>
      </c>
      <c r="EE5" s="31" t="s">
        <v>97</v>
      </c>
      <c r="EF5" s="31" t="s">
        <v>98</v>
      </c>
      <c r="EG5" s="31" t="s">
        <v>99</v>
      </c>
      <c r="EH5" s="31" t="s">
        <v>100</v>
      </c>
      <c r="EI5" s="31" t="s">
        <v>101</v>
      </c>
      <c r="EJ5" s="31" t="s">
        <v>102</v>
      </c>
      <c r="EK5" s="31" t="s">
        <v>103</v>
      </c>
      <c r="EL5" s="31" t="s">
        <v>104</v>
      </c>
      <c r="EM5" s="31" t="s">
        <v>105</v>
      </c>
      <c r="EN5" s="31" t="s">
        <v>106</v>
      </c>
      <c r="EO5" s="31" t="s">
        <v>107</v>
      </c>
    </row>
    <row r="6" spans="1:145" s="35" customFormat="1" x14ac:dyDescent="0.2">
      <c r="A6" s="27" t="s">
        <v>108</v>
      </c>
      <c r="B6" s="32">
        <f>B7</f>
        <v>2017</v>
      </c>
      <c r="C6" s="32">
        <f t="shared" ref="C6:X6" si="3">C7</f>
        <v>143413</v>
      </c>
      <c r="D6" s="32">
        <f t="shared" si="3"/>
        <v>47</v>
      </c>
      <c r="E6" s="32">
        <f t="shared" si="3"/>
        <v>17</v>
      </c>
      <c r="F6" s="32">
        <f t="shared" si="3"/>
        <v>1</v>
      </c>
      <c r="G6" s="32">
        <f t="shared" si="3"/>
        <v>0</v>
      </c>
      <c r="H6" s="32" t="str">
        <f t="shared" si="3"/>
        <v>神奈川県　大磯町</v>
      </c>
      <c r="I6" s="32" t="str">
        <f t="shared" si="3"/>
        <v>法非適用</v>
      </c>
      <c r="J6" s="32" t="str">
        <f t="shared" si="3"/>
        <v>下水道事業</v>
      </c>
      <c r="K6" s="32" t="str">
        <f t="shared" si="3"/>
        <v>公共下水道</v>
      </c>
      <c r="L6" s="32" t="str">
        <f t="shared" si="3"/>
        <v>Cb2</v>
      </c>
      <c r="M6" s="32" t="str">
        <f t="shared" si="3"/>
        <v>非設置</v>
      </c>
      <c r="N6" s="33" t="str">
        <f t="shared" si="3"/>
        <v>-</v>
      </c>
      <c r="O6" s="33" t="str">
        <f t="shared" si="3"/>
        <v>該当数値なし</v>
      </c>
      <c r="P6" s="33">
        <f t="shared" si="3"/>
        <v>76.78</v>
      </c>
      <c r="Q6" s="33">
        <f t="shared" si="3"/>
        <v>84.65</v>
      </c>
      <c r="R6" s="33">
        <f t="shared" si="3"/>
        <v>2434</v>
      </c>
      <c r="S6" s="33">
        <f t="shared" si="3"/>
        <v>33054</v>
      </c>
      <c r="T6" s="33">
        <f t="shared" si="3"/>
        <v>17.18</v>
      </c>
      <c r="U6" s="33">
        <f t="shared" si="3"/>
        <v>1923.98</v>
      </c>
      <c r="V6" s="33">
        <f t="shared" si="3"/>
        <v>25359</v>
      </c>
      <c r="W6" s="33">
        <f t="shared" si="3"/>
        <v>4.3600000000000003</v>
      </c>
      <c r="X6" s="33">
        <f t="shared" si="3"/>
        <v>5816.28</v>
      </c>
      <c r="Y6" s="34">
        <f>IF(Y7="",NA(),Y7)</f>
        <v>54</v>
      </c>
      <c r="Z6" s="34">
        <f t="shared" ref="Z6:AH6" si="4">IF(Z7="",NA(),Z7)</f>
        <v>47.75</v>
      </c>
      <c r="AA6" s="34">
        <f t="shared" si="4"/>
        <v>79.569999999999993</v>
      </c>
      <c r="AB6" s="34">
        <f t="shared" si="4"/>
        <v>76.650000000000006</v>
      </c>
      <c r="AC6" s="34">
        <f t="shared" si="4"/>
        <v>101.6</v>
      </c>
      <c r="AD6" s="33" t="e">
        <f t="shared" si="4"/>
        <v>#N/A</v>
      </c>
      <c r="AE6" s="33" t="e">
        <f t="shared" si="4"/>
        <v>#N/A</v>
      </c>
      <c r="AF6" s="33" t="e">
        <f t="shared" si="4"/>
        <v>#N/A</v>
      </c>
      <c r="AG6" s="33" t="e">
        <f t="shared" si="4"/>
        <v>#N/A</v>
      </c>
      <c r="AH6" s="33" t="e">
        <f t="shared" si="4"/>
        <v>#N/A</v>
      </c>
      <c r="AI6" s="33" t="str">
        <f>IF(AI7="","",IF(AI7="-","【-】","【"&amp;SUBSTITUTE(TEXT(AI7,"#,##0.00"),"-","△")&amp;"】"))</f>
        <v/>
      </c>
      <c r="AJ6" s="33" t="e">
        <f>IF(AJ7="",NA(),AJ7)</f>
        <v>#N/A</v>
      </c>
      <c r="AK6" s="33" t="e">
        <f t="shared" ref="AK6:AS6" si="5">IF(AK7="",NA(),AK7)</f>
        <v>#N/A</v>
      </c>
      <c r="AL6" s="33" t="e">
        <f t="shared" si="5"/>
        <v>#N/A</v>
      </c>
      <c r="AM6" s="33" t="e">
        <f t="shared" si="5"/>
        <v>#N/A</v>
      </c>
      <c r="AN6" s="33" t="e">
        <f t="shared" si="5"/>
        <v>#N/A</v>
      </c>
      <c r="AO6" s="33" t="e">
        <f t="shared" si="5"/>
        <v>#N/A</v>
      </c>
      <c r="AP6" s="33" t="e">
        <f t="shared" si="5"/>
        <v>#N/A</v>
      </c>
      <c r="AQ6" s="33" t="e">
        <f t="shared" si="5"/>
        <v>#N/A</v>
      </c>
      <c r="AR6" s="33" t="e">
        <f t="shared" si="5"/>
        <v>#N/A</v>
      </c>
      <c r="AS6" s="33" t="e">
        <f t="shared" si="5"/>
        <v>#N/A</v>
      </c>
      <c r="AT6" s="33" t="str">
        <f>IF(AT7="","",IF(AT7="-","【-】","【"&amp;SUBSTITUTE(TEXT(AT7,"#,##0.00"),"-","△")&amp;"】"))</f>
        <v/>
      </c>
      <c r="AU6" s="33" t="e">
        <f>IF(AU7="",NA(),AU7)</f>
        <v>#N/A</v>
      </c>
      <c r="AV6" s="33" t="e">
        <f t="shared" ref="AV6:BD6" si="6">IF(AV7="",NA(),AV7)</f>
        <v>#N/A</v>
      </c>
      <c r="AW6" s="33" t="e">
        <f t="shared" si="6"/>
        <v>#N/A</v>
      </c>
      <c r="AX6" s="33" t="e">
        <f t="shared" si="6"/>
        <v>#N/A</v>
      </c>
      <c r="AY6" s="33" t="e">
        <f t="shared" si="6"/>
        <v>#N/A</v>
      </c>
      <c r="AZ6" s="33" t="e">
        <f t="shared" si="6"/>
        <v>#N/A</v>
      </c>
      <c r="BA6" s="33" t="e">
        <f t="shared" si="6"/>
        <v>#N/A</v>
      </c>
      <c r="BB6" s="33" t="e">
        <f t="shared" si="6"/>
        <v>#N/A</v>
      </c>
      <c r="BC6" s="33" t="e">
        <f t="shared" si="6"/>
        <v>#N/A</v>
      </c>
      <c r="BD6" s="33" t="e">
        <f t="shared" si="6"/>
        <v>#N/A</v>
      </c>
      <c r="BE6" s="33" t="str">
        <f>IF(BE7="","",IF(BE7="-","【-】","【"&amp;SUBSTITUTE(TEXT(BE7,"#,##0.00"),"-","△")&amp;"】"))</f>
        <v/>
      </c>
      <c r="BF6" s="34">
        <f>IF(BF7="",NA(),BF7)</f>
        <v>3414.91</v>
      </c>
      <c r="BG6" s="34">
        <f t="shared" ref="BG6:BO6" si="7">IF(BG7="",NA(),BG7)</f>
        <v>3656.39</v>
      </c>
      <c r="BH6" s="34">
        <f t="shared" si="7"/>
        <v>2274.94</v>
      </c>
      <c r="BI6" s="34">
        <f t="shared" si="7"/>
        <v>1957.22</v>
      </c>
      <c r="BJ6" s="34">
        <f t="shared" si="7"/>
        <v>626.33000000000004</v>
      </c>
      <c r="BK6" s="34">
        <f t="shared" si="7"/>
        <v>1119.4100000000001</v>
      </c>
      <c r="BL6" s="34">
        <f t="shared" si="7"/>
        <v>1067.74</v>
      </c>
      <c r="BM6" s="34">
        <f t="shared" si="7"/>
        <v>1018.27</v>
      </c>
      <c r="BN6" s="34">
        <f t="shared" si="7"/>
        <v>1120.55</v>
      </c>
      <c r="BO6" s="34">
        <f t="shared" si="7"/>
        <v>855.79</v>
      </c>
      <c r="BP6" s="33" t="str">
        <f>IF(BP7="","",IF(BP7="-","【-】","【"&amp;SUBSTITUTE(TEXT(BP7,"#,##0.00"),"-","△")&amp;"】"))</f>
        <v>【707.33】</v>
      </c>
      <c r="BQ6" s="34">
        <f>IF(BQ7="",NA(),BQ7)</f>
        <v>37.049999999999997</v>
      </c>
      <c r="BR6" s="34">
        <f t="shared" ref="BR6:BZ6" si="8">IF(BR7="",NA(),BR7)</f>
        <v>35.25</v>
      </c>
      <c r="BS6" s="34">
        <f t="shared" si="8"/>
        <v>47.3</v>
      </c>
      <c r="BT6" s="34">
        <f t="shared" si="8"/>
        <v>54.45</v>
      </c>
      <c r="BU6" s="34">
        <f t="shared" si="8"/>
        <v>95.47</v>
      </c>
      <c r="BV6" s="34">
        <f t="shared" si="8"/>
        <v>71.349999999999994</v>
      </c>
      <c r="BW6" s="34">
        <f t="shared" si="8"/>
        <v>73.569999999999993</v>
      </c>
      <c r="BX6" s="34">
        <f t="shared" si="8"/>
        <v>71.569999999999993</v>
      </c>
      <c r="BY6" s="34">
        <f t="shared" si="8"/>
        <v>73.28</v>
      </c>
      <c r="BZ6" s="34">
        <f t="shared" si="8"/>
        <v>82.82</v>
      </c>
      <c r="CA6" s="33" t="str">
        <f>IF(CA7="","",IF(CA7="-","【-】","【"&amp;SUBSTITUTE(TEXT(CA7,"#,##0.00"),"-","△")&amp;"】"))</f>
        <v>【101.26】</v>
      </c>
      <c r="CB6" s="34">
        <f>IF(CB7="",NA(),CB7)</f>
        <v>327.33</v>
      </c>
      <c r="CC6" s="34">
        <f t="shared" ref="CC6:CK6" si="9">IF(CC7="",NA(),CC7)</f>
        <v>349.16</v>
      </c>
      <c r="CD6" s="34">
        <f t="shared" si="9"/>
        <v>261.01</v>
      </c>
      <c r="CE6" s="34">
        <f t="shared" si="9"/>
        <v>244.7</v>
      </c>
      <c r="CF6" s="34">
        <f t="shared" si="9"/>
        <v>150.12</v>
      </c>
      <c r="CG6" s="34">
        <f t="shared" si="9"/>
        <v>182.55</v>
      </c>
      <c r="CH6" s="34">
        <f t="shared" si="9"/>
        <v>184.87</v>
      </c>
      <c r="CI6" s="34">
        <f t="shared" si="9"/>
        <v>195.88</v>
      </c>
      <c r="CJ6" s="34">
        <f t="shared" si="9"/>
        <v>193.1</v>
      </c>
      <c r="CK6" s="34">
        <f t="shared" si="9"/>
        <v>165.76</v>
      </c>
      <c r="CL6" s="33" t="str">
        <f>IF(CL7="","",IF(CL7="-","【-】","【"&amp;SUBSTITUTE(TEXT(CL7,"#,##0.00"),"-","△")&amp;"】"))</f>
        <v>【136.39】</v>
      </c>
      <c r="CM6" s="34" t="str">
        <f>IF(CM7="",NA(),CM7)</f>
        <v>-</v>
      </c>
      <c r="CN6" s="34" t="str">
        <f t="shared" ref="CN6:CV6" si="10">IF(CN7="",NA(),CN7)</f>
        <v>-</v>
      </c>
      <c r="CO6" s="34" t="str">
        <f t="shared" si="10"/>
        <v>-</v>
      </c>
      <c r="CP6" s="34" t="str">
        <f t="shared" si="10"/>
        <v>-</v>
      </c>
      <c r="CQ6" s="34" t="str">
        <f t="shared" si="10"/>
        <v>-</v>
      </c>
      <c r="CR6" s="34">
        <f t="shared" si="10"/>
        <v>50.27</v>
      </c>
      <c r="CS6" s="34">
        <f t="shared" si="10"/>
        <v>51.08</v>
      </c>
      <c r="CT6" s="34">
        <f t="shared" si="10"/>
        <v>49.75</v>
      </c>
      <c r="CU6" s="34">
        <f t="shared" si="10"/>
        <v>51.05</v>
      </c>
      <c r="CV6" s="34">
        <f t="shared" si="10"/>
        <v>50.12</v>
      </c>
      <c r="CW6" s="33" t="str">
        <f>IF(CW7="","",IF(CW7="-","【-】","【"&amp;SUBSTITUTE(TEXT(CW7,"#,##0.00"),"-","△")&amp;"】"))</f>
        <v>【60.13】</v>
      </c>
      <c r="CX6" s="34">
        <f>IF(CX7="",NA(),CX7)</f>
        <v>75.56</v>
      </c>
      <c r="CY6" s="34">
        <f t="shared" ref="CY6:DG6" si="11">IF(CY7="",NA(),CY7)</f>
        <v>76.19</v>
      </c>
      <c r="CZ6" s="34">
        <f t="shared" si="11"/>
        <v>75.87</v>
      </c>
      <c r="DA6" s="34">
        <f t="shared" si="11"/>
        <v>75.97</v>
      </c>
      <c r="DB6" s="34">
        <f t="shared" si="11"/>
        <v>76.5</v>
      </c>
      <c r="DC6" s="34">
        <f t="shared" si="11"/>
        <v>89.13</v>
      </c>
      <c r="DD6" s="34">
        <f t="shared" si="11"/>
        <v>88.59</v>
      </c>
      <c r="DE6" s="34">
        <f t="shared" si="11"/>
        <v>87.85</v>
      </c>
      <c r="DF6" s="34">
        <f t="shared" si="11"/>
        <v>87.52</v>
      </c>
      <c r="DG6" s="34">
        <f t="shared" si="11"/>
        <v>86.63</v>
      </c>
      <c r="DH6" s="33" t="str">
        <f>IF(DH7="","",IF(DH7="-","【-】","【"&amp;SUBSTITUTE(TEXT(DH7,"#,##0.00"),"-","△")&amp;"】"))</f>
        <v>【95.06】</v>
      </c>
      <c r="DI6" s="33" t="e">
        <f>IF(DI7="",NA(),DI7)</f>
        <v>#N/A</v>
      </c>
      <c r="DJ6" s="33" t="e">
        <f t="shared" ref="DJ6:DR6" si="12">IF(DJ7="",NA(),DJ7)</f>
        <v>#N/A</v>
      </c>
      <c r="DK6" s="33" t="e">
        <f t="shared" si="12"/>
        <v>#N/A</v>
      </c>
      <c r="DL6" s="33" t="e">
        <f t="shared" si="12"/>
        <v>#N/A</v>
      </c>
      <c r="DM6" s="33" t="e">
        <f t="shared" si="12"/>
        <v>#N/A</v>
      </c>
      <c r="DN6" s="33" t="e">
        <f t="shared" si="12"/>
        <v>#N/A</v>
      </c>
      <c r="DO6" s="33" t="e">
        <f t="shared" si="12"/>
        <v>#N/A</v>
      </c>
      <c r="DP6" s="33" t="e">
        <f t="shared" si="12"/>
        <v>#N/A</v>
      </c>
      <c r="DQ6" s="33" t="e">
        <f t="shared" si="12"/>
        <v>#N/A</v>
      </c>
      <c r="DR6" s="33" t="e">
        <f t="shared" si="12"/>
        <v>#N/A</v>
      </c>
      <c r="DS6" s="33" t="str">
        <f>IF(DS7="","",IF(DS7="-","【-】","【"&amp;SUBSTITUTE(TEXT(DS7,"#,##0.00"),"-","△")&amp;"】"))</f>
        <v/>
      </c>
      <c r="DT6" s="33" t="e">
        <f>IF(DT7="",NA(),DT7)</f>
        <v>#N/A</v>
      </c>
      <c r="DU6" s="33" t="e">
        <f t="shared" ref="DU6:EC6" si="13">IF(DU7="",NA(),DU7)</f>
        <v>#N/A</v>
      </c>
      <c r="DV6" s="33" t="e">
        <f t="shared" si="13"/>
        <v>#N/A</v>
      </c>
      <c r="DW6" s="33" t="e">
        <f t="shared" si="13"/>
        <v>#N/A</v>
      </c>
      <c r="DX6" s="33" t="e">
        <f t="shared" si="13"/>
        <v>#N/A</v>
      </c>
      <c r="DY6" s="33" t="e">
        <f t="shared" si="13"/>
        <v>#N/A</v>
      </c>
      <c r="DZ6" s="33" t="e">
        <f t="shared" si="13"/>
        <v>#N/A</v>
      </c>
      <c r="EA6" s="33" t="e">
        <f t="shared" si="13"/>
        <v>#N/A</v>
      </c>
      <c r="EB6" s="33" t="e">
        <f t="shared" si="13"/>
        <v>#N/A</v>
      </c>
      <c r="EC6" s="33" t="e">
        <f t="shared" si="13"/>
        <v>#N/A</v>
      </c>
      <c r="ED6" s="33" t="str">
        <f>IF(ED7="","",IF(ED7="-","【-】","【"&amp;SUBSTITUTE(TEXT(ED7,"#,##0.00"),"-","△")&amp;"】"))</f>
        <v/>
      </c>
      <c r="EE6" s="33">
        <f>IF(EE7="",NA(),EE7)</f>
        <v>0</v>
      </c>
      <c r="EF6" s="33">
        <f t="shared" ref="EF6:EN6" si="14">IF(EF7="",NA(),EF7)</f>
        <v>0</v>
      </c>
      <c r="EG6" s="33">
        <f t="shared" si="14"/>
        <v>0</v>
      </c>
      <c r="EH6" s="33">
        <f t="shared" si="14"/>
        <v>0</v>
      </c>
      <c r="EI6" s="33">
        <f t="shared" si="14"/>
        <v>0</v>
      </c>
      <c r="EJ6" s="34">
        <f t="shared" si="14"/>
        <v>0.12</v>
      </c>
      <c r="EK6" s="34">
        <f t="shared" si="14"/>
        <v>0.11</v>
      </c>
      <c r="EL6" s="34">
        <f t="shared" si="14"/>
        <v>0.16</v>
      </c>
      <c r="EM6" s="34">
        <f t="shared" si="14"/>
        <v>0.19</v>
      </c>
      <c r="EN6" s="34">
        <f t="shared" si="14"/>
        <v>0.16</v>
      </c>
      <c r="EO6" s="33" t="str">
        <f>IF(EO7="","",IF(EO7="-","【-】","【"&amp;SUBSTITUTE(TEXT(EO7,"#,##0.00"),"-","△")&amp;"】"))</f>
        <v>【0.23】</v>
      </c>
    </row>
    <row r="7" spans="1:145" s="35" customFormat="1" x14ac:dyDescent="0.2">
      <c r="A7" s="27"/>
      <c r="B7" s="36">
        <v>2017</v>
      </c>
      <c r="C7" s="36">
        <v>143413</v>
      </c>
      <c r="D7" s="36">
        <v>47</v>
      </c>
      <c r="E7" s="36">
        <v>17</v>
      </c>
      <c r="F7" s="36">
        <v>1</v>
      </c>
      <c r="G7" s="36">
        <v>0</v>
      </c>
      <c r="H7" s="36" t="s">
        <v>109</v>
      </c>
      <c r="I7" s="36" t="s">
        <v>110</v>
      </c>
      <c r="J7" s="36" t="s">
        <v>111</v>
      </c>
      <c r="K7" s="36" t="s">
        <v>112</v>
      </c>
      <c r="L7" s="36" t="s">
        <v>113</v>
      </c>
      <c r="M7" s="36" t="s">
        <v>114</v>
      </c>
      <c r="N7" s="37" t="s">
        <v>115</v>
      </c>
      <c r="O7" s="37" t="s">
        <v>116</v>
      </c>
      <c r="P7" s="37">
        <v>76.78</v>
      </c>
      <c r="Q7" s="37">
        <v>84.65</v>
      </c>
      <c r="R7" s="37">
        <v>2434</v>
      </c>
      <c r="S7" s="37">
        <v>33054</v>
      </c>
      <c r="T7" s="37">
        <v>17.18</v>
      </c>
      <c r="U7" s="37">
        <v>1923.98</v>
      </c>
      <c r="V7" s="37">
        <v>25359</v>
      </c>
      <c r="W7" s="37">
        <v>4.3600000000000003</v>
      </c>
      <c r="X7" s="37">
        <v>5816.28</v>
      </c>
      <c r="Y7" s="37">
        <v>54</v>
      </c>
      <c r="Z7" s="37">
        <v>47.75</v>
      </c>
      <c r="AA7" s="37">
        <v>79.569999999999993</v>
      </c>
      <c r="AB7" s="37">
        <v>76.650000000000006</v>
      </c>
      <c r="AC7" s="37">
        <v>101.6</v>
      </c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>
        <v>3414.91</v>
      </c>
      <c r="BG7" s="37">
        <v>3656.39</v>
      </c>
      <c r="BH7" s="37">
        <v>2274.94</v>
      </c>
      <c r="BI7" s="37">
        <v>1957.22</v>
      </c>
      <c r="BJ7" s="37">
        <v>626.33000000000004</v>
      </c>
      <c r="BK7" s="37">
        <v>1119.4100000000001</v>
      </c>
      <c r="BL7" s="37">
        <v>1067.74</v>
      </c>
      <c r="BM7" s="37">
        <v>1018.27</v>
      </c>
      <c r="BN7" s="37">
        <v>1120.55</v>
      </c>
      <c r="BO7" s="37">
        <v>855.79</v>
      </c>
      <c r="BP7" s="37">
        <v>707.33</v>
      </c>
      <c r="BQ7" s="37">
        <v>37.049999999999997</v>
      </c>
      <c r="BR7" s="37">
        <v>35.25</v>
      </c>
      <c r="BS7" s="37">
        <v>47.3</v>
      </c>
      <c r="BT7" s="37">
        <v>54.45</v>
      </c>
      <c r="BU7" s="37">
        <v>95.47</v>
      </c>
      <c r="BV7" s="37">
        <v>71.349999999999994</v>
      </c>
      <c r="BW7" s="37">
        <v>73.569999999999993</v>
      </c>
      <c r="BX7" s="37">
        <v>71.569999999999993</v>
      </c>
      <c r="BY7" s="37">
        <v>73.28</v>
      </c>
      <c r="BZ7" s="37">
        <v>82.82</v>
      </c>
      <c r="CA7" s="37">
        <v>101.26</v>
      </c>
      <c r="CB7" s="37">
        <v>327.33</v>
      </c>
      <c r="CC7" s="37">
        <v>349.16</v>
      </c>
      <c r="CD7" s="37">
        <v>261.01</v>
      </c>
      <c r="CE7" s="37">
        <v>244.7</v>
      </c>
      <c r="CF7" s="37">
        <v>150.12</v>
      </c>
      <c r="CG7" s="37">
        <v>182.55</v>
      </c>
      <c r="CH7" s="37">
        <v>184.87</v>
      </c>
      <c r="CI7" s="37">
        <v>195.88</v>
      </c>
      <c r="CJ7" s="37">
        <v>193.1</v>
      </c>
      <c r="CK7" s="37">
        <v>165.76</v>
      </c>
      <c r="CL7" s="37">
        <v>136.38999999999999</v>
      </c>
      <c r="CM7" s="37" t="s">
        <v>115</v>
      </c>
      <c r="CN7" s="37" t="s">
        <v>115</v>
      </c>
      <c r="CO7" s="37" t="s">
        <v>115</v>
      </c>
      <c r="CP7" s="37" t="s">
        <v>115</v>
      </c>
      <c r="CQ7" s="37" t="s">
        <v>115</v>
      </c>
      <c r="CR7" s="37">
        <v>50.27</v>
      </c>
      <c r="CS7" s="37">
        <v>51.08</v>
      </c>
      <c r="CT7" s="37">
        <v>49.75</v>
      </c>
      <c r="CU7" s="37">
        <v>51.05</v>
      </c>
      <c r="CV7" s="37">
        <v>50.12</v>
      </c>
      <c r="CW7" s="37">
        <v>60.13</v>
      </c>
      <c r="CX7" s="37">
        <v>75.56</v>
      </c>
      <c r="CY7" s="37">
        <v>76.19</v>
      </c>
      <c r="CZ7" s="37">
        <v>75.87</v>
      </c>
      <c r="DA7" s="37">
        <v>75.97</v>
      </c>
      <c r="DB7" s="37">
        <v>76.5</v>
      </c>
      <c r="DC7" s="37">
        <v>89.13</v>
      </c>
      <c r="DD7" s="37">
        <v>88.59</v>
      </c>
      <c r="DE7" s="37">
        <v>87.85</v>
      </c>
      <c r="DF7" s="37">
        <v>87.52</v>
      </c>
      <c r="DG7" s="37">
        <v>86.63</v>
      </c>
      <c r="DH7" s="37">
        <v>95.06</v>
      </c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>
        <v>0</v>
      </c>
      <c r="EF7" s="37">
        <v>0</v>
      </c>
      <c r="EG7" s="37">
        <v>0</v>
      </c>
      <c r="EH7" s="37">
        <v>0</v>
      </c>
      <c r="EI7" s="37">
        <v>0</v>
      </c>
      <c r="EJ7" s="37">
        <v>0.12</v>
      </c>
      <c r="EK7" s="37">
        <v>0.11</v>
      </c>
      <c r="EL7" s="37">
        <v>0.16</v>
      </c>
      <c r="EM7" s="37">
        <v>0.19</v>
      </c>
      <c r="EN7" s="37">
        <v>0.16</v>
      </c>
      <c r="EO7" s="37">
        <v>0.23</v>
      </c>
    </row>
    <row r="8" spans="1:145" x14ac:dyDescent="0.2"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</row>
    <row r="9" spans="1:145" x14ac:dyDescent="0.2">
      <c r="A9" s="39"/>
      <c r="B9" s="39" t="s">
        <v>117</v>
      </c>
      <c r="C9" s="39" t="s">
        <v>118</v>
      </c>
      <c r="D9" s="39" t="s">
        <v>119</v>
      </c>
      <c r="E9" s="39" t="s">
        <v>120</v>
      </c>
      <c r="F9" s="39" t="s">
        <v>121</v>
      </c>
      <c r="R9" s="38"/>
      <c r="Y9" s="38"/>
      <c r="Z9" s="38"/>
      <c r="AA9" s="38"/>
      <c r="AB9" s="38"/>
      <c r="AC9" s="38"/>
      <c r="AD9" s="38"/>
      <c r="AE9" s="38"/>
      <c r="AF9" s="38"/>
      <c r="AG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D9" s="38"/>
      <c r="EE9" s="38"/>
      <c r="EF9" s="38"/>
      <c r="EG9" s="38"/>
      <c r="EH9" s="38"/>
      <c r="EI9" s="38"/>
      <c r="EJ9" s="38"/>
      <c r="EK9" s="38"/>
      <c r="EL9" s="38"/>
      <c r="EM9" s="38"/>
    </row>
    <row r="10" spans="1:145" x14ac:dyDescent="0.2">
      <c r="A10" s="39" t="s">
        <v>59</v>
      </c>
      <c r="B10" s="40">
        <f>DATEVALUE($B$6-4&amp;"年1月1日")</f>
        <v>41275</v>
      </c>
      <c r="C10" s="40">
        <f>DATEVALUE($B$6-3&amp;"年1月1日")</f>
        <v>41640</v>
      </c>
      <c r="D10" s="40">
        <f>DATEVALUE($B$6-2&amp;"年1月1日")</f>
        <v>42005</v>
      </c>
      <c r="E10" s="40">
        <f>DATEVALUE($B$6-1&amp;"年1月1日")</f>
        <v>42370</v>
      </c>
      <c r="F10" s="40">
        <f>DATEVALUE($B$6&amp;"年1月1日")</f>
        <v>42736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user</cp:lastModifiedBy>
  <cp:lastPrinted>2019-02-08T04:56:30Z</cp:lastPrinted>
  <dcterms:created xsi:type="dcterms:W3CDTF">2018-12-03T09:02:54Z</dcterms:created>
  <dcterms:modified xsi:type="dcterms:W3CDTF">2019-02-15T07:55:20Z</dcterms:modified>
  <cp:category/>
</cp:coreProperties>
</file>