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-sec\3_社会参加推進Gsec\002_各事業\009_就労\04_工賃向上計画\03_工賃実績\01_工賃実績調査\01_工賃実績調査（H25～）\H30工賃実績調査\05_公表用データ\"/>
    </mc:Choice>
  </mc:AlternateContent>
  <bookViews>
    <workbookView xWindow="600" yWindow="30" windowWidth="19400" windowHeight="8060"/>
  </bookViews>
  <sheets>
    <sheet name="概要【プラン対象】" sheetId="1" r:id="rId1"/>
  </sheets>
  <externalReferences>
    <externalReference r:id="rId2"/>
  </externalReferences>
  <definedNames>
    <definedName name="_xlnm.Print_Area" localSheetId="0">概要【プラン対象】!$A$1:$I$29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I24" i="1" l="1"/>
  <c r="I28" i="1"/>
  <c r="I27" i="1"/>
  <c r="I26" i="1"/>
  <c r="I25" i="1"/>
  <c r="G28" i="1"/>
  <c r="G27" i="1"/>
  <c r="G26" i="1"/>
  <c r="G25" i="1"/>
  <c r="G24" i="1"/>
  <c r="I23" i="1"/>
  <c r="I22" i="1"/>
  <c r="G23" i="1"/>
  <c r="G22" i="1"/>
  <c r="I21" i="1"/>
  <c r="G21" i="1"/>
  <c r="I8" i="1" l="1"/>
  <c r="F9" i="1"/>
  <c r="G8" i="1"/>
  <c r="I7" i="1"/>
  <c r="G7" i="1"/>
  <c r="C9" i="1" l="1"/>
  <c r="E29" i="1" l="1"/>
  <c r="D29" i="1"/>
  <c r="H29" i="1" l="1"/>
  <c r="F29" i="1"/>
  <c r="C29" i="1"/>
  <c r="H9" i="1" l="1"/>
  <c r="D9" i="1"/>
  <c r="E9" i="1"/>
  <c r="G9" i="1" s="1"/>
  <c r="G29" i="1" s="1"/>
  <c r="I9" i="1" l="1"/>
  <c r="I29" i="1" s="1"/>
</calcChain>
</file>

<file path=xl/sharedStrings.xml><?xml version="1.0" encoding="utf-8"?>
<sst xmlns="http://schemas.openxmlformats.org/spreadsheetml/2006/main" count="54" uniqueCount="32">
  <si>
    <t>合計</t>
    <rPh sb="0" eb="2">
      <t>ゴウケイ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</si>
  <si>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</si>
  <si>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</si>
  <si>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</si>
  <si>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</si>
  <si>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</si>
  <si>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</si>
  <si>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</si>
  <si>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就労継続支援
Ｂ型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</si>
  <si>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</si>
  <si>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</si>
  <si>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</si>
  <si>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</si>
  <si>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</si>
  <si>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</si>
  <si>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</si>
  <si>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</si>
  <si>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</si>
  <si>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</si>
  <si>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</si>
  <si>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</si>
  <si>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</si>
  <si>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目標工賃</t>
    <rPh sb="0" eb="2">
      <t>モクヒョウ</t>
    </rPh>
    <rPh sb="2" eb="4">
      <t>コウチン</t>
    </rPh>
    <phoneticPr fontId="2"/>
  </si>
  <si>
    <t>※
施設数</t>
    <rPh sb="2" eb="5">
      <t>シセツスウ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</si>
  <si>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</si>
  <si>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平成３０年度工賃実績状況（第４期プラン対象事業所）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3" eb="14">
      <t>ダイ</t>
    </rPh>
    <rPh sb="15" eb="16">
      <t>キ</t>
    </rPh>
    <rPh sb="19" eb="21">
      <t>タイショウ</t>
    </rPh>
    <rPh sb="21" eb="24">
      <t>ジギョウショ</t>
    </rPh>
    <phoneticPr fontId="2"/>
  </si>
  <si>
    <t>　第４期かながわ工賃アップ推進プラン策定時(H30.4.1時点)に指定を受けていた就労継続支援Ｂ型事業所について、障害保健福祉圏域別の工賃実績。</t>
    <rPh sb="57" eb="59">
      <t>ショウガイ</t>
    </rPh>
    <rPh sb="59" eb="61">
      <t>ホケン</t>
    </rPh>
    <rPh sb="61" eb="63">
      <t>フクシ</t>
    </rPh>
    <rPh sb="63" eb="65">
      <t>ケンイキ</t>
    </rPh>
    <rPh sb="65" eb="66">
      <t>ベツ</t>
    </rPh>
    <rPh sb="67" eb="69">
      <t>コウチン</t>
    </rPh>
    <rPh sb="69" eb="71">
      <t>ジッセキ</t>
    </rPh>
    <phoneticPr fontId="2"/>
  </si>
  <si>
    <t>　第４期かながわ工賃アップ推進プラン策定時(H30.4.1時点)に指定を受けていた就労継続支援Ｂ型事業所について、該当事業所が設定した目標工賃（月額または時間額）別の工賃実績。</t>
    <rPh sb="57" eb="59">
      <t>ガイトウ</t>
    </rPh>
    <rPh sb="59" eb="62">
      <t>ジギョウショ</t>
    </rPh>
    <rPh sb="63" eb="65">
      <t>セッテイ</t>
    </rPh>
    <rPh sb="67" eb="69">
      <t>モクヒョウ</t>
    </rPh>
    <rPh sb="69" eb="71">
      <t>コウチン</t>
    </rPh>
    <rPh sb="72" eb="74">
      <t>ゲツガク</t>
    </rPh>
    <rPh sb="77" eb="80">
      <t>ジカンガク</t>
    </rPh>
    <rPh sb="81" eb="82">
      <t>ベツ</t>
    </rPh>
    <rPh sb="83" eb="85">
      <t>コウチン</t>
    </rPh>
    <rPh sb="85" eb="87">
      <t>ジッセキ</t>
    </rPh>
    <phoneticPr fontId="2"/>
  </si>
  <si>
    <t>※プラン策定時(H30.4.1)に目標工賃を【月額】に設定した事業所数は317事業所で、【時間額】に設定した事業所数は151事業所ですが、平成30年度末時点において、【月額】13事業所、【時間額】１事業所が廃止となっています。</t>
    <rPh sb="4" eb="6">
      <t>サクテイ</t>
    </rPh>
    <rPh sb="6" eb="7">
      <t>ジ</t>
    </rPh>
    <rPh sb="17" eb="19">
      <t>モクヒョウ</t>
    </rPh>
    <rPh sb="19" eb="21">
      <t>コウチン</t>
    </rPh>
    <rPh sb="23" eb="25">
      <t>ゲツガク</t>
    </rPh>
    <rPh sb="27" eb="29">
      <t>セッテイ</t>
    </rPh>
    <rPh sb="31" eb="34">
      <t>ジギョウショ</t>
    </rPh>
    <rPh sb="34" eb="35">
      <t>スウ</t>
    </rPh>
    <rPh sb="39" eb="42">
      <t>ジギョウショ</t>
    </rPh>
    <rPh sb="45" eb="47">
      <t>ジカン</t>
    </rPh>
    <rPh sb="47" eb="48">
      <t>ガク</t>
    </rPh>
    <rPh sb="50" eb="52">
      <t>セッテイ</t>
    </rPh>
    <rPh sb="54" eb="56">
      <t>ジギョウ</t>
    </rPh>
    <rPh sb="56" eb="57">
      <t>ショ</t>
    </rPh>
    <rPh sb="57" eb="58">
      <t>スウ</t>
    </rPh>
    <rPh sb="62" eb="64">
      <t>ジギョウ</t>
    </rPh>
    <rPh sb="64" eb="65">
      <t>ショ</t>
    </rPh>
    <rPh sb="69" eb="71">
      <t>ヘイセイ</t>
    </rPh>
    <rPh sb="73" eb="74">
      <t>ネン</t>
    </rPh>
    <rPh sb="74" eb="75">
      <t>ド</t>
    </rPh>
    <rPh sb="75" eb="76">
      <t>マツ</t>
    </rPh>
    <rPh sb="76" eb="78">
      <t>ジテン</t>
    </rPh>
    <rPh sb="84" eb="86">
      <t>ゲツガク</t>
    </rPh>
    <rPh sb="89" eb="91">
      <t>ジギョウ</t>
    </rPh>
    <rPh sb="91" eb="92">
      <t>ショ</t>
    </rPh>
    <rPh sb="94" eb="96">
      <t>ジカン</t>
    </rPh>
    <rPh sb="96" eb="97">
      <t>ガク</t>
    </rPh>
    <rPh sb="99" eb="101">
      <t>ジギョウ</t>
    </rPh>
    <rPh sb="101" eb="102">
      <t>ショ</t>
    </rPh>
    <rPh sb="103" eb="105">
      <t>ハイシ</t>
    </rPh>
    <phoneticPr fontId="2"/>
  </si>
  <si>
    <t>（１）目標工賃別（第４期プラン対象事業所の追跡調査）</t>
    <rPh sb="3" eb="5">
      <t>モクヒョウ</t>
    </rPh>
    <rPh sb="5" eb="7">
      <t>コウチン</t>
    </rPh>
    <rPh sb="7" eb="8">
      <t>ベツ</t>
    </rPh>
    <rPh sb="9" eb="10">
      <t>ダイ</t>
    </rPh>
    <rPh sb="11" eb="12">
      <t>キ</t>
    </rPh>
    <rPh sb="15" eb="17">
      <t>タイショウ</t>
    </rPh>
    <rPh sb="17" eb="20">
      <t>ジギョウショ</t>
    </rPh>
    <rPh sb="21" eb="23">
      <t>ツイセキ</t>
    </rPh>
    <rPh sb="23" eb="25">
      <t>チョウサ</t>
    </rPh>
    <phoneticPr fontId="2"/>
  </si>
  <si>
    <t>【参考】県内全施設</t>
    <rPh sb="1" eb="3">
      <t>サンコウ</t>
    </rPh>
    <rPh sb="4" eb="6">
      <t>ケンナイ</t>
    </rPh>
    <rPh sb="6" eb="7">
      <t>ゼン</t>
    </rPh>
    <rPh sb="7" eb="9">
      <t>シセツ</t>
    </rPh>
    <phoneticPr fontId="2"/>
  </si>
  <si>
    <t>（２）障害保健福祉圏域別（第４期プラン対象事業所の追跡調査）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</si>
</sst>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3" fillId="0" borderId="11" xfId="1" applyFont="1" applyBorder="1" applyAlignment="1"/>
    <xf numFmtId="38" fontId="3" fillId="0" borderId="12" xfId="1" applyFont="1" applyBorder="1" applyAlignment="1"/>
    <xf numFmtId="38" fontId="3" fillId="0" borderId="17" xfId="1" applyFont="1" applyBorder="1" applyAlignment="1"/>
    <xf numFmtId="38" fontId="3" fillId="0" borderId="20" xfId="1" applyFont="1" applyBorder="1" applyAlignment="1"/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3" fillId="0" borderId="25" xfId="1" applyFont="1" applyBorder="1" applyAlignment="1"/>
    <xf numFmtId="38" fontId="3" fillId="0" borderId="26" xfId="1" applyFont="1" applyBorder="1" applyAlignment="1"/>
    <xf numFmtId="0" fontId="7" fillId="0" borderId="0" xfId="0" applyFont="1">
      <alignment vertical="center"/>
    </xf>
    <xf numFmtId="38" fontId="3" fillId="0" borderId="3" xfId="1" applyFont="1" applyBorder="1" applyAlignment="1"/>
    <xf numFmtId="0" fontId="4" fillId="0" borderId="27" xfId="0" applyFont="1" applyBorder="1" applyAlignment="1">
      <alignment horizontal="center" vertical="center" wrapText="1"/>
    </xf>
    <xf numFmtId="38" fontId="3" fillId="0" borderId="31" xfId="1" applyFont="1" applyBorder="1" applyAlignment="1"/>
    <xf numFmtId="38" fontId="3" fillId="0" borderId="2" xfId="1" applyFont="1" applyBorder="1" applyAlignment="1"/>
    <xf numFmtId="38" fontId="3" fillId="0" borderId="32" xfId="1" applyFont="1" applyBorder="1" applyAlignment="1"/>
    <xf numFmtId="38" fontId="6" fillId="0" borderId="19" xfId="1" applyFont="1" applyFill="1" applyBorder="1" applyAlignment="1"/>
    <xf numFmtId="38" fontId="6" fillId="0" borderId="18" xfId="1" applyFont="1" applyFill="1" applyBorder="1" applyAlignment="1"/>
    <xf numFmtId="38" fontId="3" fillId="0" borderId="27" xfId="1" applyFont="1" applyFill="1" applyBorder="1" applyAlignment="1"/>
    <xf numFmtId="38" fontId="3" fillId="0" borderId="18" xfId="1" applyFont="1" applyFill="1" applyBorder="1" applyAlignment="1"/>
    <xf numFmtId="38" fontId="3" fillId="0" borderId="16" xfId="1" applyFont="1" applyFill="1" applyBorder="1" applyAlignment="1"/>
    <xf numFmtId="38" fontId="3" fillId="0" borderId="15" xfId="1" applyFont="1" applyFill="1" applyBorder="1" applyAlignment="1"/>
    <xf numFmtId="38" fontId="6" fillId="0" borderId="30" xfId="1" applyFont="1" applyFill="1" applyBorder="1" applyAlignment="1"/>
    <xf numFmtId="38" fontId="6" fillId="0" borderId="15" xfId="1" applyFont="1" applyFill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38" fontId="3" fillId="0" borderId="6" xfId="1" applyNumberFormat="1" applyFont="1" applyBorder="1" applyAlignment="1"/>
    <xf numFmtId="38" fontId="3" fillId="0" borderId="4" xfId="1" applyNumberFormat="1" applyFont="1" applyBorder="1" applyAlignment="1"/>
    <xf numFmtId="0" fontId="3" fillId="0" borderId="8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04_&#25512;&#36914;&#65319;\002_&#21508;&#20107;&#26989;\009_&#23601;&#21172;\04_&#24037;&#36035;&#21521;&#19978;&#35336;&#30011;\03_&#24037;&#36035;&#23455;&#32318;\01_&#24037;&#36035;&#23455;&#32318;&#35519;&#26619;\01_&#24037;&#36035;&#23455;&#32318;&#35519;&#26619;&#65288;H17&#65374;&#65289;\H28&#24037;&#36035;&#23455;&#32318;&#35519;&#26619;\05_&#20844;&#34920;&#29992;&#12487;&#12540;&#12479;\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tabSelected="1" view="pageBreakPreview" zoomScale="120" zoomScaleNormal="100" zoomScaleSheetLayoutView="120" workbookViewId="0"/>
  </sheetViews>
  <sheetFormatPr defaultRowHeight="13" x14ac:dyDescent="0.2"/>
  <cols>
    <col min="1" max="1" width="11.6328125" customWidth="1"/>
    <col min="2" max="2" width="16.36328125" customWidth="1"/>
    <col min="3" max="3" width="4.90625" customWidth="1"/>
    <col min="4" max="4" width="7.26953125" customWidth="1"/>
    <col min="5" max="5" width="14.08984375" customWidth="1"/>
    <col min="6" max="6" width="10.90625" customWidth="1"/>
    <col min="7" max="7" width="9.08984375" customWidth="1"/>
    <col min="8" max="8" width="10.90625" customWidth="1"/>
    <col min="9" max="9" width="9.08984375" customWidth="1"/>
  </cols>
  <sheetData>
    <row r="1" spans="1:9" ht="21" x14ac:dyDescent="0.2">
      <c r="A1" s="20" t="s">
        <v>25</v>
      </c>
    </row>
    <row r="2" spans="1:9" ht="11.25" customHeight="1" x14ac:dyDescent="0.2"/>
    <row r="3" spans="1:9" x14ac:dyDescent="0.2">
      <c r="A3" s="17" t="s">
        <v>29</v>
      </c>
      <c r="B3" s="16"/>
    </row>
    <row r="4" spans="1:9" ht="27.75" customHeight="1" thickBot="1" x14ac:dyDescent="0.25">
      <c r="A4" s="50" t="s">
        <v>27</v>
      </c>
      <c r="B4" s="50"/>
      <c r="C4" s="50"/>
      <c r="D4" s="50"/>
      <c r="E4" s="50"/>
      <c r="F4" s="50"/>
      <c r="G4" s="50"/>
      <c r="H4" s="50"/>
      <c r="I4" s="50"/>
    </row>
    <row r="5" spans="1:9" ht="14.25" customHeight="1" x14ac:dyDescent="0.2">
      <c r="A5" s="54" t="s">
        <v>17</v>
      </c>
      <c r="B5" s="45" t="s">
        <v>22</v>
      </c>
      <c r="C5" s="47" t="s">
        <v>23</v>
      </c>
      <c r="D5" s="53" t="s">
        <v>15</v>
      </c>
      <c r="E5" s="55" t="s">
        <v>14</v>
      </c>
      <c r="F5" s="57" t="s">
        <v>13</v>
      </c>
      <c r="G5" s="58"/>
      <c r="H5" s="51" t="s">
        <v>12</v>
      </c>
      <c r="I5" s="52"/>
    </row>
    <row r="6" spans="1:9" ht="27.75" customHeight="1" x14ac:dyDescent="0.2">
      <c r="A6" s="45"/>
      <c r="B6" s="46"/>
      <c r="C6" s="39"/>
      <c r="D6" s="54"/>
      <c r="E6" s="56"/>
      <c r="F6" s="15" t="s">
        <v>11</v>
      </c>
      <c r="G6" s="14" t="s">
        <v>10</v>
      </c>
      <c r="H6" s="22" t="s">
        <v>11</v>
      </c>
      <c r="I6" s="14" t="s">
        <v>10</v>
      </c>
    </row>
    <row r="7" spans="1:9" ht="18.75" customHeight="1" x14ac:dyDescent="0.2">
      <c r="A7" s="41" t="s">
        <v>21</v>
      </c>
      <c r="B7" s="5" t="s">
        <v>20</v>
      </c>
      <c r="C7" s="34">
        <v>304</v>
      </c>
      <c r="D7" s="4">
        <v>7003</v>
      </c>
      <c r="E7" s="13">
        <v>1230439660</v>
      </c>
      <c r="F7" s="26">
        <v>83641</v>
      </c>
      <c r="G7" s="27">
        <f>E7/F7</f>
        <v>14710.963044439928</v>
      </c>
      <c r="H7" s="28">
        <v>6284193</v>
      </c>
      <c r="I7" s="29">
        <f>E7/H7</f>
        <v>195.79915193565824</v>
      </c>
    </row>
    <row r="8" spans="1:9" ht="18.75" customHeight="1" thickBot="1" x14ac:dyDescent="0.25">
      <c r="A8" s="42"/>
      <c r="B8" s="3" t="s">
        <v>19</v>
      </c>
      <c r="C8" s="35">
        <v>150</v>
      </c>
      <c r="D8" s="2">
        <v>3199</v>
      </c>
      <c r="E8" s="12">
        <v>588303915</v>
      </c>
      <c r="F8" s="30">
        <v>40948</v>
      </c>
      <c r="G8" s="31">
        <f>E8/F8</f>
        <v>14367.097660447396</v>
      </c>
      <c r="H8" s="32">
        <v>2638518</v>
      </c>
      <c r="I8" s="33">
        <f>E8/H8</f>
        <v>222.96755792456219</v>
      </c>
    </row>
    <row r="9" spans="1:9" ht="18.75" customHeight="1" thickTop="1" thickBot="1" x14ac:dyDescent="0.25">
      <c r="A9" s="48" t="s">
        <v>0</v>
      </c>
      <c r="B9" s="49"/>
      <c r="C9" s="1">
        <f>SUM(C7:C8)</f>
        <v>454</v>
      </c>
      <c r="D9" s="1">
        <f t="shared" ref="D9:E9" si="0">SUM(D7:D8)</f>
        <v>10202</v>
      </c>
      <c r="E9" s="21">
        <f t="shared" si="0"/>
        <v>1818743575</v>
      </c>
      <c r="F9" s="11">
        <f>SUM(F7:F8)</f>
        <v>124589</v>
      </c>
      <c r="G9" s="10">
        <f>ROUND(IF(AND(E9&gt;0,F9&gt;0),E9/F9,0),0)</f>
        <v>14598</v>
      </c>
      <c r="H9" s="23">
        <f>SUM(H7:H8)</f>
        <v>8922711</v>
      </c>
      <c r="I9" s="10">
        <f>ROUND(IF(AND(E9&gt;0,H9&gt;0),E9/H9,0),0)</f>
        <v>204</v>
      </c>
    </row>
    <row r="10" spans="1:9" ht="37.5" customHeight="1" x14ac:dyDescent="0.2">
      <c r="A10" s="40" t="s">
        <v>28</v>
      </c>
      <c r="B10" s="40"/>
      <c r="C10" s="40"/>
      <c r="D10" s="40"/>
      <c r="E10" s="40"/>
      <c r="F10" s="40"/>
      <c r="G10" s="40"/>
      <c r="H10" s="40"/>
      <c r="I10" s="40"/>
    </row>
    <row r="11" spans="1:9" ht="13.5" thickBot="1" x14ac:dyDescent="0.25">
      <c r="A11" s="9" t="s">
        <v>30</v>
      </c>
    </row>
    <row r="12" spans="1:9" ht="14.25" customHeight="1" x14ac:dyDescent="0.2">
      <c r="A12" s="66" t="s">
        <v>17</v>
      </c>
      <c r="B12" s="67"/>
      <c r="C12" s="38" t="s">
        <v>16</v>
      </c>
      <c r="D12" s="53" t="s">
        <v>15</v>
      </c>
      <c r="E12" s="55" t="s">
        <v>14</v>
      </c>
      <c r="F12" s="57" t="s">
        <v>13</v>
      </c>
      <c r="G12" s="58"/>
      <c r="H12" s="60" t="s">
        <v>12</v>
      </c>
      <c r="I12" s="52"/>
    </row>
    <row r="13" spans="1:9" ht="27.75" customHeight="1" x14ac:dyDescent="0.2">
      <c r="A13" s="64"/>
      <c r="B13" s="65"/>
      <c r="C13" s="39"/>
      <c r="D13" s="54"/>
      <c r="E13" s="56"/>
      <c r="F13" s="15" t="s">
        <v>11</v>
      </c>
      <c r="G13" s="14" t="s">
        <v>10</v>
      </c>
      <c r="H13" s="15" t="s">
        <v>11</v>
      </c>
      <c r="I13" s="14" t="s">
        <v>10</v>
      </c>
    </row>
    <row r="14" spans="1:9" ht="18.75" customHeight="1" thickBot="1" x14ac:dyDescent="0.25">
      <c r="A14" s="43" t="s">
        <v>21</v>
      </c>
      <c r="B14" s="44"/>
      <c r="C14" s="4">
        <v>485</v>
      </c>
      <c r="D14" s="4">
        <v>10836</v>
      </c>
      <c r="E14" s="13">
        <v>1857973482</v>
      </c>
      <c r="F14" s="19">
        <v>126424.3</v>
      </c>
      <c r="G14" s="18">
        <v>14696</v>
      </c>
      <c r="H14" s="19">
        <v>9056440.5600000024</v>
      </c>
      <c r="I14" s="18">
        <v>205.15493583717614</v>
      </c>
    </row>
    <row r="15" spans="1:9" ht="11.25" customHeight="1" x14ac:dyDescent="0.2"/>
    <row r="16" spans="1:9" ht="11.25" customHeight="1" x14ac:dyDescent="0.2"/>
    <row r="17" spans="1:9" x14ac:dyDescent="0.2">
      <c r="A17" s="9" t="s">
        <v>31</v>
      </c>
    </row>
    <row r="18" spans="1:9" ht="27.75" customHeight="1" x14ac:dyDescent="0.2">
      <c r="A18" s="50" t="s">
        <v>26</v>
      </c>
      <c r="B18" s="50"/>
      <c r="C18" s="50"/>
      <c r="D18" s="50"/>
      <c r="E18" s="50"/>
      <c r="F18" s="50"/>
      <c r="G18" s="50"/>
      <c r="H18" s="50"/>
      <c r="I18" s="50"/>
    </row>
    <row r="19" spans="1:9" x14ac:dyDescent="0.2">
      <c r="A19" s="54" t="s">
        <v>18</v>
      </c>
      <c r="B19" s="54" t="s">
        <v>17</v>
      </c>
      <c r="C19" s="38" t="s">
        <v>16</v>
      </c>
      <c r="D19" s="53" t="s">
        <v>15</v>
      </c>
      <c r="E19" s="55" t="s">
        <v>14</v>
      </c>
      <c r="F19" s="54" t="s">
        <v>13</v>
      </c>
      <c r="G19" s="54"/>
      <c r="H19" s="54" t="s">
        <v>12</v>
      </c>
      <c r="I19" s="54"/>
    </row>
    <row r="20" spans="1:9" ht="27.75" customHeight="1" x14ac:dyDescent="0.2">
      <c r="A20" s="45"/>
      <c r="B20" s="45"/>
      <c r="C20" s="62"/>
      <c r="D20" s="45"/>
      <c r="E20" s="63"/>
      <c r="F20" s="8" t="s">
        <v>11</v>
      </c>
      <c r="G20" s="7" t="s">
        <v>10</v>
      </c>
      <c r="H20" s="8" t="s">
        <v>24</v>
      </c>
      <c r="I20" s="7" t="s">
        <v>10</v>
      </c>
    </row>
    <row r="21" spans="1:9" ht="18.75" customHeight="1" x14ac:dyDescent="0.2">
      <c r="A21" s="5" t="s">
        <v>9</v>
      </c>
      <c r="B21" s="41" t="s">
        <v>8</v>
      </c>
      <c r="C21" s="36">
        <v>150</v>
      </c>
      <c r="D21" s="36">
        <v>3642</v>
      </c>
      <c r="E21" s="36">
        <v>634462866</v>
      </c>
      <c r="F21" s="36">
        <v>43165</v>
      </c>
      <c r="G21" s="36">
        <f t="shared" ref="G21:G28" si="1">IF(AND(E21&gt;0,F21&gt;0),E21/F21)</f>
        <v>14698.548963280435</v>
      </c>
      <c r="H21" s="36">
        <v>3402635</v>
      </c>
      <c r="I21" s="36">
        <f t="shared" ref="I21:I28" si="2">IF(AND(E21&gt;0,H21&gt;0),E21/H21)</f>
        <v>186.46221707588384</v>
      </c>
    </row>
    <row r="22" spans="1:9" ht="18.75" customHeight="1" x14ac:dyDescent="0.2">
      <c r="A22" s="5" t="s">
        <v>7</v>
      </c>
      <c r="B22" s="61"/>
      <c r="C22" s="36">
        <v>40</v>
      </c>
      <c r="D22" s="36">
        <v>790</v>
      </c>
      <c r="E22" s="36">
        <v>160194220</v>
      </c>
      <c r="F22" s="36">
        <v>9800</v>
      </c>
      <c r="G22" s="36">
        <f t="shared" si="1"/>
        <v>16346.348979591838</v>
      </c>
      <c r="H22" s="36">
        <v>744862.7</v>
      </c>
      <c r="I22" s="36">
        <f t="shared" si="2"/>
        <v>215.06543420686793</v>
      </c>
    </row>
    <row r="23" spans="1:9" ht="18.75" customHeight="1" x14ac:dyDescent="0.2">
      <c r="A23" s="5" t="s">
        <v>6</v>
      </c>
      <c r="B23" s="61"/>
      <c r="C23" s="36">
        <v>49</v>
      </c>
      <c r="D23" s="36">
        <v>1024</v>
      </c>
      <c r="E23" s="36">
        <v>174045220</v>
      </c>
      <c r="F23" s="36">
        <v>12590</v>
      </c>
      <c r="G23" s="36">
        <f t="shared" si="1"/>
        <v>13824.084193804607</v>
      </c>
      <c r="H23" s="36">
        <v>802827.81</v>
      </c>
      <c r="I23" s="36">
        <f t="shared" si="2"/>
        <v>216.79022304919903</v>
      </c>
    </row>
    <row r="24" spans="1:9" ht="18.75" customHeight="1" x14ac:dyDescent="0.2">
      <c r="A24" s="6" t="s">
        <v>5</v>
      </c>
      <c r="B24" s="61"/>
      <c r="C24" s="36">
        <v>38</v>
      </c>
      <c r="D24" s="36">
        <v>775</v>
      </c>
      <c r="E24" s="36">
        <v>145649013</v>
      </c>
      <c r="F24" s="36">
        <v>9242</v>
      </c>
      <c r="G24" s="36">
        <f t="shared" si="1"/>
        <v>15759.469054317247</v>
      </c>
      <c r="H24" s="36">
        <v>537359.44999999995</v>
      </c>
      <c r="I24" s="36">
        <f t="shared" si="2"/>
        <v>271.04578322759562</v>
      </c>
    </row>
    <row r="25" spans="1:9" ht="18.75" customHeight="1" x14ac:dyDescent="0.2">
      <c r="A25" s="5" t="s">
        <v>4</v>
      </c>
      <c r="B25" s="61"/>
      <c r="C25" s="36">
        <v>34</v>
      </c>
      <c r="D25" s="36">
        <v>817</v>
      </c>
      <c r="E25" s="36">
        <v>158613469</v>
      </c>
      <c r="F25" s="36">
        <v>10103</v>
      </c>
      <c r="G25" s="36">
        <f t="shared" si="1"/>
        <v>15699.640601801446</v>
      </c>
      <c r="H25" s="36">
        <v>730966.59</v>
      </c>
      <c r="I25" s="36">
        <f t="shared" si="2"/>
        <v>216.99140722697052</v>
      </c>
    </row>
    <row r="26" spans="1:9" ht="18.75" customHeight="1" x14ac:dyDescent="0.2">
      <c r="A26" s="5" t="s">
        <v>3</v>
      </c>
      <c r="B26" s="61"/>
      <c r="C26" s="36">
        <v>50</v>
      </c>
      <c r="D26" s="36">
        <v>1150</v>
      </c>
      <c r="E26" s="36">
        <v>257340384</v>
      </c>
      <c r="F26" s="36">
        <v>15346</v>
      </c>
      <c r="G26" s="36">
        <f t="shared" si="1"/>
        <v>16769.215691385376</v>
      </c>
      <c r="H26" s="36">
        <v>1066201.5</v>
      </c>
      <c r="I26" s="36">
        <f t="shared" si="2"/>
        <v>241.361866401426</v>
      </c>
    </row>
    <row r="27" spans="1:9" ht="18.75" customHeight="1" x14ac:dyDescent="0.2">
      <c r="A27" s="5" t="s">
        <v>2</v>
      </c>
      <c r="B27" s="61"/>
      <c r="C27" s="36">
        <v>64</v>
      </c>
      <c r="D27" s="36">
        <v>1326</v>
      </c>
      <c r="E27" s="36">
        <v>194172557</v>
      </c>
      <c r="F27" s="36">
        <v>15445</v>
      </c>
      <c r="G27" s="36">
        <f t="shared" si="1"/>
        <v>12571.871608934931</v>
      </c>
      <c r="H27" s="36">
        <v>1057124.45</v>
      </c>
      <c r="I27" s="36">
        <f t="shared" si="2"/>
        <v>183.67994137303324</v>
      </c>
    </row>
    <row r="28" spans="1:9" ht="18.75" customHeight="1" thickBot="1" x14ac:dyDescent="0.25">
      <c r="A28" s="3" t="s">
        <v>1</v>
      </c>
      <c r="B28" s="42"/>
      <c r="C28" s="37">
        <v>29</v>
      </c>
      <c r="D28" s="37">
        <v>678</v>
      </c>
      <c r="E28" s="37">
        <v>94265846</v>
      </c>
      <c r="F28" s="37">
        <v>8898</v>
      </c>
      <c r="G28" s="36">
        <f t="shared" si="1"/>
        <v>10594.04877500562</v>
      </c>
      <c r="H28" s="37">
        <v>580733.05000000005</v>
      </c>
      <c r="I28" s="36">
        <f t="shared" si="2"/>
        <v>162.32216506362087</v>
      </c>
    </row>
    <row r="29" spans="1:9" ht="18.75" customHeight="1" thickTop="1" x14ac:dyDescent="0.2">
      <c r="A29" s="64" t="s">
        <v>0</v>
      </c>
      <c r="B29" s="65"/>
      <c r="C29" s="1">
        <f>SUM(C21:C28)</f>
        <v>454</v>
      </c>
      <c r="D29" s="1">
        <f>SUM(D21:D28)</f>
        <v>10202</v>
      </c>
      <c r="E29" s="1">
        <f>SUM(E21:E28)</f>
        <v>1818743575</v>
      </c>
      <c r="F29" s="1">
        <f t="shared" ref="F29:H29" si="3">SUM(F21:F28)</f>
        <v>124589</v>
      </c>
      <c r="G29" s="25">
        <f>G9</f>
        <v>14598</v>
      </c>
      <c r="H29" s="24">
        <f t="shared" si="3"/>
        <v>8922710.5500000007</v>
      </c>
      <c r="I29" s="25">
        <f>I9</f>
        <v>204</v>
      </c>
    </row>
    <row r="30" spans="1:9" ht="33" customHeight="1" x14ac:dyDescent="0.2">
      <c r="A30" s="59"/>
      <c r="B30" s="59"/>
      <c r="C30" s="59"/>
      <c r="D30" s="59"/>
      <c r="E30" s="59"/>
      <c r="F30" s="59"/>
      <c r="G30" s="59"/>
      <c r="H30" s="59"/>
      <c r="I30" s="59"/>
    </row>
    <row r="31" spans="1:9" x14ac:dyDescent="0.2">
      <c r="A31" s="40"/>
      <c r="B31" s="40"/>
      <c r="C31" s="40"/>
      <c r="D31" s="40"/>
      <c r="E31" s="40"/>
      <c r="F31" s="40"/>
      <c r="G31" s="40"/>
      <c r="H31" s="40"/>
      <c r="I31" s="40"/>
    </row>
  </sheetData>
  <mergeCells count="29">
    <mergeCell ref="A18:I18"/>
    <mergeCell ref="A30:I31"/>
    <mergeCell ref="H12:I12"/>
    <mergeCell ref="H19:I19"/>
    <mergeCell ref="B21:B28"/>
    <mergeCell ref="B19:B20"/>
    <mergeCell ref="C19:C20"/>
    <mergeCell ref="D19:D20"/>
    <mergeCell ref="E19:E20"/>
    <mergeCell ref="A29:B29"/>
    <mergeCell ref="F19:G19"/>
    <mergeCell ref="D12:D13"/>
    <mergeCell ref="E12:E13"/>
    <mergeCell ref="F12:G12"/>
    <mergeCell ref="A19:A20"/>
    <mergeCell ref="A12:B13"/>
    <mergeCell ref="A4:I4"/>
    <mergeCell ref="H5:I5"/>
    <mergeCell ref="D5:D6"/>
    <mergeCell ref="E5:E6"/>
    <mergeCell ref="F5:G5"/>
    <mergeCell ref="A5:A6"/>
    <mergeCell ref="C12:C13"/>
    <mergeCell ref="A10:I10"/>
    <mergeCell ref="A7:A8"/>
    <mergeCell ref="A14:B14"/>
    <mergeCell ref="B5:B6"/>
    <mergeCell ref="C5:C6"/>
    <mergeCell ref="A9:B9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概要【プラン対象】</vt:lpstr>
      <vt:lpstr>概要【プラン対象】!Print_Area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2019-11-20T04:27:43Z</cp:lastPrinted>
  <dcterms:created xsi:type="dcterms:W3CDTF">2013-06-24T06:43:24Z</dcterms:created>
  <dcterms:modified xsi:type="dcterms:W3CDTF">2019-11-22T01:36:42Z</dcterms:modified>
</cp:coreProperties>
</file>