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mc:AlternateContent xmlns:mc="http://schemas.openxmlformats.org/markup-compatibility/2006">
    <mc:Choice Requires="x15">
      <x15ac:absPath xmlns:x15ac="http://schemas.microsoft.com/office/spreadsheetml/2010/11/ac" url="X:\02_人材確保グループ\15_看護職\456_就業実態調査\12_R8業務委託\99_R8フォーム類\調査票\04_実施用\"/>
    </mc:Choice>
  </mc:AlternateContent>
  <xr:revisionPtr revIDLastSave="0" documentId="13_ncr:1_{4DAC0590-21B2-4AE1-A196-1C4B1E9CD406}" xr6:coauthVersionLast="47" xr6:coauthVersionMax="47" xr10:uidLastSave="{00000000-0000-0000-0000-000000000000}"/>
  <workbookProtection workbookAlgorithmName="SHA-512" workbookHashValue="cCyYWzku4Md7AxzqQg9JqHjCE1YfrHe5fkOaDaD4XsahkHbx5KPvHwKZ02JOsWB1y70nGn4ZSD2DXtqbGl0Dww==" workbookSaltValue="paPMfIAT7mp8a9RchOOsaQ==" workbookSpinCount="100000" lockStructure="1"/>
  <bookViews>
    <workbookView xWindow="-120" yWindow="-120" windowWidth="29040" windowHeight="15720" xr2:uid="{00000000-000D-0000-FFFF-FFFF00000000}"/>
  </bookViews>
  <sheets>
    <sheet name="1枚目" sheetId="8" r:id="rId1"/>
    <sheet name="2枚目" sheetId="2" r:id="rId2"/>
    <sheet name="3枚目" sheetId="3" r:id="rId3"/>
    <sheet name="4枚目" sheetId="9" r:id="rId4"/>
    <sheet name="5枚目" sheetId="5" r:id="rId5"/>
    <sheet name="プルダウンメニュー" sheetId="7" state="hidden" r:id="rId6"/>
    <sheet name="非表示・リンク" sheetId="10" state="hidden" r:id="rId7"/>
    <sheet name="非表示・エラー判定" sheetId="11" state="hidden" r:id="rId8"/>
    <sheet name="非表示・プルダウン" sheetId="12" state="hidden" r:id="rId9"/>
  </sheets>
  <definedNames>
    <definedName name="_xlnm._FilterDatabase" localSheetId="5" hidden="1">プルダウンメニュー!$A$1:$A$29</definedName>
    <definedName name="_xlnm._FilterDatabase" localSheetId="7" hidden="1">非表示・エラー判定!$A$3:$H$56</definedName>
    <definedName name="_xlnm._FilterDatabase" localSheetId="6" hidden="1">非表示・リンク!$A$3:$KD$4</definedName>
    <definedName name="_xlnm.Print_Area" localSheetId="0">'1枚目'!$A$1:$O$53</definedName>
    <definedName name="_xlnm.Print_Area" localSheetId="1">'2枚目'!$A$1:$Q$77</definedName>
    <definedName name="_xlnm.Print_Area" localSheetId="2">'3枚目'!$A$1:$O$62</definedName>
    <definedName name="_xlnm.Print_Area" localSheetId="3">'4枚目'!$A$1:$Q$50</definedName>
    <definedName name="_xlnm.Print_Area" localSheetId="4">'5枚目'!$A$1:$P$69</definedName>
    <definedName name="_xlnm.Print_Area" localSheetId="6">非表示・リンク!$A$2:$IR$4</definedName>
    <definedName name="Z_69B98A64_6B4D_43C0_92C2_3F9BB80C4874_.wvu.PrintArea" localSheetId="0" hidden="1">'1枚目'!$A$1:$N$27</definedName>
    <definedName name="Z_69B98A64_6B4D_43C0_92C2_3F9BB80C4874_.wvu.PrintArea" localSheetId="1" hidden="1">'2枚目'!$A$1:$P$77</definedName>
    <definedName name="Z_69B98A64_6B4D_43C0_92C2_3F9BB80C4874_.wvu.PrintArea" localSheetId="2" hidden="1">'3枚目'!$A$1:$O$75</definedName>
    <definedName name="Z_69B98A64_6B4D_43C0_92C2_3F9BB80C4874_.wvu.PrintArea" localSheetId="3" hidden="1">'4枚目'!$A$1:$P$54</definedName>
    <definedName name="Z_69B98A64_6B4D_43C0_92C2_3F9BB80C4874_.wvu.PrintArea" localSheetId="4" hidden="1">'5枚目'!$A$1:$P$69</definedName>
    <definedName name="Z_88B2E8D7_E776_4226_912F_951D0D18D1E0_.wvu.PrintArea" localSheetId="0" hidden="1">'1枚目'!$A$1:$N$27</definedName>
    <definedName name="Z_88B2E8D7_E776_4226_912F_951D0D18D1E0_.wvu.PrintArea" localSheetId="1" hidden="1">'2枚目'!$A$1:$P$77</definedName>
    <definedName name="Z_88B2E8D7_E776_4226_912F_951D0D18D1E0_.wvu.PrintArea" localSheetId="2" hidden="1">'3枚目'!$A$1:$O$75</definedName>
    <definedName name="Z_88B2E8D7_E776_4226_912F_951D0D18D1E0_.wvu.PrintArea" localSheetId="3" hidden="1">'4枚目'!$A$1:$P$54</definedName>
    <definedName name="Z_88B2E8D7_E776_4226_912F_951D0D18D1E0_.wvu.PrintArea" localSheetId="4" hidden="1">'5枚目'!$A$1:$P$69</definedName>
  </definedNames>
  <calcPr calcId="191029"/>
  <customWorkbookViews>
    <customWorkbookView name="user - 個人用ビュー" guid="{69B98A64-6B4D-43C0-92C2-3F9BB80C4874}" mergeInterval="0" personalView="1" maximized="1" xWindow="-8" yWindow="-8" windowWidth="1382" windowHeight="744" activeSheetId="2"/>
    <customWorkbookView name="藤井　知 - 個人用ビュー" guid="{88B2E8D7-E776-4226-912F-951D0D18D1E0}" mergeInterval="0" personalView="1" maximized="1" xWindow="-11" yWindow="-11" windowWidth="1942" windowHeight="104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1" l="1"/>
  <c r="G55" i="11"/>
  <c r="G54" i="11"/>
  <c r="KD4" i="10"/>
  <c r="KC4" i="10"/>
  <c r="KB4" i="10"/>
  <c r="KA4" i="10"/>
  <c r="JZ4" i="10"/>
  <c r="JY4" i="10"/>
  <c r="JX4" i="10"/>
  <c r="JW4" i="10"/>
  <c r="JV4" i="10"/>
  <c r="JU4" i="10"/>
  <c r="G51" i="11"/>
  <c r="JT4" i="10"/>
  <c r="JS4" i="10"/>
  <c r="JR4" i="10"/>
  <c r="JQ4" i="10"/>
  <c r="JP4" i="10"/>
  <c r="JO4" i="10"/>
  <c r="JN4" i="10"/>
  <c r="JM4" i="10"/>
  <c r="JL4" i="10"/>
  <c r="JK4" i="10"/>
  <c r="JJ4" i="10"/>
  <c r="JI4" i="10"/>
  <c r="JH4" i="10"/>
  <c r="JG4" i="10"/>
  <c r="JF4" i="10"/>
  <c r="JE4" i="10"/>
  <c r="JD4" i="10"/>
  <c r="JC4" i="10"/>
  <c r="JB4" i="10"/>
  <c r="JA4" i="10"/>
  <c r="IZ4" i="10"/>
  <c r="IY4" i="10"/>
  <c r="IX4" i="10"/>
  <c r="IW4" i="10"/>
  <c r="IV4" i="10"/>
  <c r="IU4" i="10"/>
  <c r="IT4" i="10"/>
  <c r="IS4" i="10"/>
  <c r="IR4" i="10"/>
  <c r="G50" i="11"/>
  <c r="G49" i="11"/>
  <c r="IQ4" i="10"/>
  <c r="IP4" i="10"/>
  <c r="IO4" i="10"/>
  <c r="G48" i="11"/>
  <c r="G47" i="11"/>
  <c r="IN4" i="10"/>
  <c r="IM4" i="10"/>
  <c r="IL4" i="10"/>
  <c r="G46" i="11"/>
  <c r="G45" i="11"/>
  <c r="IK4" i="10"/>
  <c r="G44" i="11"/>
  <c r="G43" i="11"/>
  <c r="IJ4" i="10"/>
  <c r="II4" i="10"/>
  <c r="IH4" i="10"/>
  <c r="IG4" i="10"/>
  <c r="IF4" i="10"/>
  <c r="IE4" i="10"/>
  <c r="ID4" i="10"/>
  <c r="IC4" i="10"/>
  <c r="IB4" i="10"/>
  <c r="IA4" i="10"/>
  <c r="HZ4" i="10"/>
  <c r="HY4" i="10"/>
  <c r="HX4" i="10"/>
  <c r="HW4" i="10"/>
  <c r="HV4" i="10"/>
  <c r="HU4" i="10"/>
  <c r="HT4" i="10"/>
  <c r="HS4" i="10"/>
  <c r="HR4" i="10"/>
  <c r="HQ4" i="10"/>
  <c r="HC4" i="10"/>
  <c r="G42" i="11"/>
  <c r="G41" i="11"/>
  <c r="HP4" i="10"/>
  <c r="HO4" i="10"/>
  <c r="HN4" i="10"/>
  <c r="HM4" i="10"/>
  <c r="HL4" i="10"/>
  <c r="HK4" i="10"/>
  <c r="HJ4" i="10"/>
  <c r="HI4" i="10"/>
  <c r="HH4" i="10"/>
  <c r="HG4" i="10"/>
  <c r="HF4" i="10"/>
  <c r="HE4" i="10"/>
  <c r="HD4" i="10"/>
  <c r="HB4" i="10"/>
  <c r="G40" i="11"/>
  <c r="HA4" i="10"/>
  <c r="GZ4" i="10"/>
  <c r="GX4" i="10"/>
  <c r="GY4" i="10"/>
  <c r="GV4" i="10"/>
  <c r="GU4" i="10"/>
  <c r="GT4" i="10"/>
  <c r="GS4" i="10"/>
  <c r="G37" i="11"/>
  <c r="GQ4" i="10"/>
  <c r="GP4" i="10"/>
  <c r="GO4" i="10"/>
  <c r="GN4" i="10"/>
  <c r="GM4" i="10"/>
  <c r="GL4" i="10"/>
  <c r="GK4" i="10"/>
  <c r="GJ4" i="10"/>
  <c r="GG4" i="10"/>
  <c r="GF4" i="10"/>
  <c r="GE4" i="10"/>
  <c r="GD4" i="10"/>
  <c r="GB4" i="10"/>
  <c r="GA4" i="10"/>
  <c r="FZ4" i="10"/>
  <c r="FY4" i="10"/>
  <c r="FV4" i="10"/>
  <c r="FU4" i="10"/>
  <c r="FT4" i="10"/>
  <c r="FS4" i="10"/>
  <c r="FQ4" i="10"/>
  <c r="FP4" i="10"/>
  <c r="FO4" i="10"/>
  <c r="FN4" i="10"/>
  <c r="L7" i="3"/>
  <c r="FK4" i="10"/>
  <c r="FJ4" i="10"/>
  <c r="FI4" i="10"/>
  <c r="FH4" i="10"/>
  <c r="FF4" i="10"/>
  <c r="FE4" i="10"/>
  <c r="FD4" i="10"/>
  <c r="FC4" i="10"/>
  <c r="EZ4" i="10"/>
  <c r="EY4" i="10"/>
  <c r="EX4" i="10"/>
  <c r="EW4" i="10"/>
  <c r="EU4" i="10"/>
  <c r="ET4" i="10"/>
  <c r="ES4" i="10"/>
  <c r="ER4" i="10"/>
  <c r="EP4" i="10" l="1"/>
  <c r="EO4" i="10"/>
  <c r="EN4" i="10"/>
  <c r="EM4" i="10"/>
  <c r="EL4" i="10"/>
  <c r="EJ4" i="10"/>
  <c r="EI4" i="10"/>
  <c r="EH4" i="10"/>
  <c r="EG4" i="10"/>
  <c r="EE4" i="10"/>
  <c r="ED4" i="10"/>
  <c r="EC4" i="10"/>
  <c r="G27" i="11"/>
  <c r="G28" i="11"/>
  <c r="G29" i="11"/>
  <c r="G30" i="11"/>
  <c r="G31" i="11"/>
  <c r="G32" i="11"/>
  <c r="G26" i="11"/>
  <c r="G20" i="11"/>
  <c r="G21" i="11"/>
  <c r="G22" i="11"/>
  <c r="G23" i="11"/>
  <c r="G24" i="11"/>
  <c r="G25" i="11"/>
  <c r="G19" i="11"/>
  <c r="EA4" i="10"/>
  <c r="DZ4" i="10"/>
  <c r="DY4" i="10"/>
  <c r="DX4" i="10"/>
  <c r="DW4" i="10"/>
  <c r="DV4" i="10"/>
  <c r="DU4" i="10"/>
  <c r="DT4" i="10"/>
  <c r="DS4" i="10"/>
  <c r="DR4" i="10"/>
  <c r="DQ4" i="10"/>
  <c r="DP4" i="10"/>
  <c r="DO4" i="10"/>
  <c r="DN4" i="10"/>
  <c r="DL4" i="10"/>
  <c r="DK4" i="10"/>
  <c r="DJ4" i="10"/>
  <c r="DI4" i="10"/>
  <c r="DH4" i="10"/>
  <c r="DG4" i="10"/>
  <c r="DF4" i="10"/>
  <c r="DE4" i="10"/>
  <c r="DD4" i="10"/>
  <c r="DC4" i="10"/>
  <c r="DB4" i="10"/>
  <c r="DA4" i="10"/>
  <c r="CZ4" i="10"/>
  <c r="CY4" i="10"/>
  <c r="CV4" i="10"/>
  <c r="CU4" i="10"/>
  <c r="CT4" i="10"/>
  <c r="CS4" i="10"/>
  <c r="CQ4" i="10"/>
  <c r="CP4" i="10"/>
  <c r="CO4" i="10"/>
  <c r="CN4" i="10"/>
  <c r="CM4" i="10"/>
  <c r="CK4" i="10"/>
  <c r="CJ4" i="10"/>
  <c r="CI4" i="10"/>
  <c r="CH4" i="10"/>
  <c r="CG4" i="10"/>
  <c r="CF4" i="10"/>
  <c r="G16" i="11"/>
  <c r="BU4" i="10"/>
  <c r="BV4" i="10"/>
  <c r="BW4" i="10"/>
  <c r="BX4" i="10"/>
  <c r="BY4" i="10"/>
  <c r="BZ4" i="10"/>
  <c r="CA4" i="10"/>
  <c r="CB4" i="10"/>
  <c r="CC4" i="10"/>
  <c r="BL4" i="10"/>
  <c r="BM4" i="10"/>
  <c r="BN4" i="10"/>
  <c r="BO4" i="10"/>
  <c r="BP4" i="10"/>
  <c r="BQ4" i="10"/>
  <c r="BR4" i="10"/>
  <c r="BS4" i="10"/>
  <c r="G15" i="11"/>
  <c r="G12" i="11" l="1"/>
  <c r="BJ4" i="10"/>
  <c r="BK4" i="10" s="1"/>
  <c r="L13" i="2"/>
  <c r="M13" i="2"/>
  <c r="BA4" i="10"/>
  <c r="BB4" i="10"/>
  <c r="BC4" i="10"/>
  <c r="BD4" i="10"/>
  <c r="BE4" i="10"/>
  <c r="AY4" i="10"/>
  <c r="AZ4" i="10"/>
  <c r="AQ4" i="10"/>
  <c r="AR4" i="10"/>
  <c r="AS4" i="10"/>
  <c r="AT4" i="10"/>
  <c r="AU4" i="10"/>
  <c r="AO4" i="10"/>
  <c r="AP4" i="10"/>
  <c r="AN4" i="10"/>
  <c r="AM4" i="10"/>
  <c r="AL4" i="10"/>
  <c r="AK4" i="10"/>
  <c r="AJ4" i="10"/>
  <c r="AI4" i="10"/>
  <c r="AH4" i="10"/>
  <c r="G11" i="11"/>
  <c r="G13" i="11"/>
  <c r="G10" i="11"/>
  <c r="G9" i="11"/>
  <c r="G8" i="11"/>
  <c r="AG4" i="10"/>
  <c r="AF4" i="10"/>
  <c r="AE4" i="10"/>
  <c r="AD4" i="10"/>
  <c r="AC4" i="10"/>
  <c r="AB4" i="10"/>
  <c r="AA4" i="10"/>
  <c r="Z4" i="10"/>
  <c r="X4" i="10"/>
  <c r="W4" i="10"/>
  <c r="U4" i="10"/>
  <c r="T4" i="10"/>
  <c r="Y4" i="10"/>
  <c r="V4" i="10"/>
  <c r="S4" i="10"/>
  <c r="R4" i="10"/>
  <c r="Q4" i="10"/>
  <c r="G7" i="11"/>
  <c r="P4" i="10"/>
  <c r="M4" i="10"/>
  <c r="L4" i="10"/>
  <c r="K4" i="10"/>
  <c r="G4" i="11"/>
  <c r="N4" i="10" l="1"/>
  <c r="G4" i="10"/>
  <c r="J39" i="3"/>
  <c r="GR4" i="10" s="1"/>
  <c r="O4" i="10" l="1"/>
  <c r="G6" i="11" s="1"/>
  <c r="G5" i="11"/>
  <c r="L75" i="2"/>
  <c r="EV4" i="10" s="1"/>
  <c r="N36" i="2" l="1"/>
  <c r="CW4" i="10" s="1"/>
  <c r="L12" i="2"/>
  <c r="AV4" i="10" s="1"/>
  <c r="M12" i="2"/>
  <c r="AW4" i="10" s="1"/>
  <c r="BF4" i="10"/>
  <c r="BG4" i="10"/>
  <c r="N13" i="2" l="1"/>
  <c r="BH4" i="10" s="1"/>
  <c r="N12" i="2"/>
  <c r="AX4" i="10" s="1"/>
  <c r="J49" i="5"/>
  <c r="O12" i="2" l="1"/>
  <c r="G14" i="11" l="1"/>
  <c r="BI4" i="10"/>
  <c r="P70" i="2"/>
  <c r="H69" i="2"/>
  <c r="EK4" i="10" s="1"/>
  <c r="H62" i="2"/>
  <c r="G34" i="11" l="1"/>
  <c r="EQ4" i="10"/>
  <c r="EF4" i="10"/>
  <c r="N35" i="2"/>
  <c r="CR4" i="10" l="1"/>
  <c r="G18" i="11"/>
  <c r="L21" i="2"/>
  <c r="CD4" i="10" s="1"/>
  <c r="L20" i="2"/>
  <c r="BT4" i="10" s="1"/>
  <c r="M20" i="2" l="1"/>
  <c r="CE4" i="10" s="1"/>
  <c r="J41" i="5"/>
  <c r="L8" i="3"/>
  <c r="FL4" i="10" s="1"/>
  <c r="FG4" i="10"/>
  <c r="J48" i="3"/>
  <c r="L15" i="3"/>
  <c r="FW4" i="10" s="1"/>
  <c r="L14" i="3"/>
  <c r="FR4" i="10" s="1"/>
  <c r="L22" i="3"/>
  <c r="GH4" i="10" s="1"/>
  <c r="L21" i="3"/>
  <c r="GC4" i="10" s="1"/>
  <c r="O50" i="2"/>
  <c r="EB4" i="10" s="1"/>
  <c r="N50" i="2"/>
  <c r="DM4" i="10" s="1"/>
  <c r="G53" i="11" l="1"/>
  <c r="G52" i="11"/>
  <c r="GW4" i="10"/>
  <c r="G39" i="11"/>
  <c r="L16" i="3"/>
  <c r="L9" i="3"/>
  <c r="L23" i="3"/>
  <c r="GI4" i="10" s="1"/>
  <c r="G36" i="11" l="1"/>
  <c r="FX4" i="10"/>
  <c r="G35" i="11"/>
  <c r="FM4" i="10"/>
  <c r="G38" i="11"/>
  <c r="N29" i="2"/>
  <c r="CL4" i="10" s="1"/>
  <c r="G17" i="11" l="1"/>
  <c r="L76" i="2"/>
  <c r="FA4" i="10" s="1"/>
  <c r="N37" i="2"/>
  <c r="CX4" i="10" l="1"/>
  <c r="G33" i="11"/>
  <c r="F1" i="11" s="1"/>
  <c r="H1" i="11"/>
  <c r="L77" i="2"/>
  <c r="FB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N3" authorId="0" shapeId="0" xr:uid="{56593B6E-B755-42B0-8E12-0A9ECFCB5DCA}">
      <text>
        <r>
          <rPr>
            <b/>
            <sz val="9"/>
            <rFont val="MS P ゴシック"/>
            <family val="3"/>
            <charset val="128"/>
          </rPr>
          <t>user:</t>
        </r>
        <r>
          <rPr>
            <sz val="9"/>
            <rFont val="MS P ゴシック"/>
            <family val="3"/>
            <charset val="128"/>
          </rPr>
          <t xml:space="preserve">
入力された開設日に基づき年度を入力してください
</t>
        </r>
      </text>
    </comment>
    <comment ref="O3" authorId="0" shapeId="0" xr:uid="{42E93A19-3428-4057-9984-477706D36520}">
      <text>
        <r>
          <rPr>
            <b/>
            <sz val="9"/>
            <rFont val="MS P ゴシック"/>
            <family val="3"/>
            <charset val="128"/>
          </rPr>
          <t>user:</t>
        </r>
        <r>
          <rPr>
            <sz val="9"/>
            <rFont val="MS P ゴシック"/>
            <family val="3"/>
            <charset val="128"/>
          </rPr>
          <t xml:space="preserve">
求めた年度に基づき年度区分を選択してください（区分はプルダウンの通り）</t>
        </r>
      </text>
    </comment>
    <comment ref="BK3" authorId="0" shapeId="0" xr:uid="{9ECC4358-D359-44D9-885B-73370CA91805}">
      <text>
        <r>
          <rPr>
            <b/>
            <sz val="9"/>
            <rFont val="MS P ゴシック"/>
            <family val="3"/>
            <charset val="128"/>
          </rPr>
          <t>user:</t>
        </r>
        <r>
          <rPr>
            <sz val="9"/>
            <rFont val="MS P ゴシック"/>
            <family val="3"/>
            <charset val="128"/>
          </rPr>
          <t xml:space="preserve">
BJ列の常勤換算数に基づき区分を選択してください（区分はプルダウンの通り）</t>
        </r>
      </text>
    </comment>
    <comment ref="BQ3" authorId="0" shapeId="0" xr:uid="{DE10C0A3-A131-4611-A729-9A8337AD1861}">
      <text>
        <r>
          <rPr>
            <b/>
            <sz val="9"/>
            <rFont val="MS P ゴシック"/>
            <family val="3"/>
            <charset val="128"/>
          </rPr>
          <t>user:</t>
        </r>
        <r>
          <rPr>
            <sz val="9"/>
            <rFont val="MS P ゴシック"/>
            <family val="3"/>
            <charset val="128"/>
          </rPr>
          <t xml:space="preserve">
介護支援専門員のこと</t>
        </r>
      </text>
    </comment>
    <comment ref="BZ3" authorId="0" shapeId="0" xr:uid="{10BD2A71-AAFE-4B43-BBFB-1AF111E2A45D}">
      <text>
        <r>
          <rPr>
            <b/>
            <sz val="9"/>
            <rFont val="MS P ゴシック"/>
            <family val="3"/>
            <charset val="128"/>
          </rPr>
          <t>user:</t>
        </r>
        <r>
          <rPr>
            <sz val="9"/>
            <rFont val="MS P ゴシック"/>
            <family val="3"/>
            <charset val="128"/>
          </rPr>
          <t xml:space="preserve">
介護支援専門員のこと</t>
        </r>
      </text>
    </comment>
  </commentList>
</comments>
</file>

<file path=xl/sharedStrings.xml><?xml version="1.0" encoding="utf-8"?>
<sst xmlns="http://schemas.openxmlformats.org/spreadsheetml/2006/main" count="1082" uniqueCount="776">
  <si>
    <t>保健師</t>
    <rPh sb="0" eb="3">
      <t>ホケンシ</t>
    </rPh>
    <phoneticPr fontId="2"/>
  </si>
  <si>
    <t>助産師</t>
    <rPh sb="0" eb="3">
      <t>ジョサンシ</t>
    </rPh>
    <phoneticPr fontId="2"/>
  </si>
  <si>
    <t>看護師</t>
    <rPh sb="0" eb="2">
      <t>カンゴ</t>
    </rPh>
    <rPh sb="2" eb="3">
      <t>シ</t>
    </rPh>
    <phoneticPr fontId="2"/>
  </si>
  <si>
    <t>准看護師</t>
    <rPh sb="0" eb="1">
      <t>ジュン</t>
    </rPh>
    <rPh sb="1" eb="3">
      <t>カンゴ</t>
    </rPh>
    <rPh sb="3" eb="4">
      <t>シ</t>
    </rPh>
    <phoneticPr fontId="2"/>
  </si>
  <si>
    <t>職種</t>
    <rPh sb="0" eb="2">
      <t>ショクシュ</t>
    </rPh>
    <phoneticPr fontId="2"/>
  </si>
  <si>
    <t>人数</t>
    <rPh sb="0" eb="2">
      <t>ニンズウ</t>
    </rPh>
    <phoneticPr fontId="2"/>
  </si>
  <si>
    <t>男</t>
    <rPh sb="0" eb="1">
      <t>オトコ</t>
    </rPh>
    <phoneticPr fontId="2"/>
  </si>
  <si>
    <t>女</t>
    <rPh sb="0" eb="1">
      <t>オンナ</t>
    </rPh>
    <phoneticPr fontId="2"/>
  </si>
  <si>
    <t>70歳以上</t>
    <rPh sb="2" eb="3">
      <t>サイ</t>
    </rPh>
    <rPh sb="3" eb="5">
      <t>イジョウ</t>
    </rPh>
    <phoneticPr fontId="2"/>
  </si>
  <si>
    <t>退職理由</t>
    <rPh sb="0" eb="2">
      <t>タイショク</t>
    </rPh>
    <rPh sb="2" eb="4">
      <t>リユウ</t>
    </rPh>
    <phoneticPr fontId="2"/>
  </si>
  <si>
    <t>貴事業所の基礎情報について伺います。</t>
    <rPh sb="0" eb="1">
      <t>キ</t>
    </rPh>
    <rPh sb="1" eb="4">
      <t>ジギョウショ</t>
    </rPh>
    <rPh sb="5" eb="7">
      <t>キソ</t>
    </rPh>
    <rPh sb="7" eb="9">
      <t>ジョウホウ</t>
    </rPh>
    <rPh sb="13" eb="14">
      <t>ウカガ</t>
    </rPh>
    <phoneticPr fontId="2"/>
  </si>
  <si>
    <t>年</t>
    <rPh sb="0" eb="1">
      <t>ネン</t>
    </rPh>
    <phoneticPr fontId="2"/>
  </si>
  <si>
    <t>月</t>
    <rPh sb="0" eb="1">
      <t>ガツ</t>
    </rPh>
    <phoneticPr fontId="2"/>
  </si>
  <si>
    <t>日</t>
    <rPh sb="0" eb="1">
      <t>ヒ</t>
    </rPh>
    <phoneticPr fontId="2"/>
  </si>
  <si>
    <t>令和２</t>
    <rPh sb="0" eb="2">
      <t>レイワ</t>
    </rPh>
    <phoneticPr fontId="2"/>
  </si>
  <si>
    <t>平成30</t>
    <rPh sb="0" eb="2">
      <t>ヘイセイ</t>
    </rPh>
    <phoneticPr fontId="2"/>
  </si>
  <si>
    <t>平成29</t>
    <rPh sb="0" eb="2">
      <t>ヘイセイ</t>
    </rPh>
    <phoneticPr fontId="2"/>
  </si>
  <si>
    <t>平成28</t>
    <rPh sb="0" eb="2">
      <t>ヘイセイ</t>
    </rPh>
    <phoneticPr fontId="2"/>
  </si>
  <si>
    <t>平成27</t>
    <rPh sb="0" eb="2">
      <t>ヘイセイ</t>
    </rPh>
    <phoneticPr fontId="2"/>
  </si>
  <si>
    <t>平成26</t>
    <rPh sb="0" eb="2">
      <t>ヘイセイ</t>
    </rPh>
    <phoneticPr fontId="2"/>
  </si>
  <si>
    <t>平成25</t>
    <rPh sb="0" eb="2">
      <t>ヘイセイ</t>
    </rPh>
    <phoneticPr fontId="2"/>
  </si>
  <si>
    <t>平成24</t>
    <rPh sb="0" eb="2">
      <t>ヘイセイ</t>
    </rPh>
    <phoneticPr fontId="2"/>
  </si>
  <si>
    <t>平成23</t>
    <rPh sb="0" eb="2">
      <t>ヘイセイ</t>
    </rPh>
    <phoneticPr fontId="2"/>
  </si>
  <si>
    <t>平成22</t>
    <rPh sb="0" eb="2">
      <t>ヘイセイ</t>
    </rPh>
    <phoneticPr fontId="2"/>
  </si>
  <si>
    <t>平成21</t>
    <rPh sb="0" eb="2">
      <t>ヘイセイ</t>
    </rPh>
    <phoneticPr fontId="2"/>
  </si>
  <si>
    <t>平成20</t>
    <rPh sb="0" eb="2">
      <t>ヘイセイ</t>
    </rPh>
    <phoneticPr fontId="2"/>
  </si>
  <si>
    <t>平成19</t>
    <rPh sb="0" eb="2">
      <t>ヘイセイ</t>
    </rPh>
    <phoneticPr fontId="2"/>
  </si>
  <si>
    <t>平成18</t>
    <rPh sb="0" eb="2">
      <t>ヘイセイ</t>
    </rPh>
    <phoneticPr fontId="2"/>
  </si>
  <si>
    <t>平成17</t>
    <rPh sb="0" eb="2">
      <t>ヘイセイ</t>
    </rPh>
    <phoneticPr fontId="2"/>
  </si>
  <si>
    <t>平成16</t>
    <rPh sb="0" eb="2">
      <t>ヘイセイ</t>
    </rPh>
    <phoneticPr fontId="2"/>
  </si>
  <si>
    <t>平成15</t>
    <rPh sb="0" eb="2">
      <t>ヘイセイ</t>
    </rPh>
    <phoneticPr fontId="2"/>
  </si>
  <si>
    <t>平成14</t>
    <rPh sb="0" eb="2">
      <t>ヘイセイ</t>
    </rPh>
    <phoneticPr fontId="2"/>
  </si>
  <si>
    <t>平成13</t>
    <rPh sb="0" eb="2">
      <t>ヘイセイ</t>
    </rPh>
    <phoneticPr fontId="2"/>
  </si>
  <si>
    <t>平成12</t>
    <rPh sb="0" eb="2">
      <t>ヘイセイ</t>
    </rPh>
    <phoneticPr fontId="2"/>
  </si>
  <si>
    <t>平成11</t>
    <rPh sb="0" eb="2">
      <t>ヘイセイ</t>
    </rPh>
    <phoneticPr fontId="2"/>
  </si>
  <si>
    <t>平成10</t>
    <rPh sb="0" eb="2">
      <t>ヘイセイ</t>
    </rPh>
    <phoneticPr fontId="2"/>
  </si>
  <si>
    <t>【専門看護師】</t>
    <rPh sb="1" eb="3">
      <t>センモン</t>
    </rPh>
    <rPh sb="3" eb="6">
      <t>カンゴシ</t>
    </rPh>
    <phoneticPr fontId="2"/>
  </si>
  <si>
    <t>【認定看護師】</t>
    <rPh sb="1" eb="3">
      <t>ニンテイ</t>
    </rPh>
    <rPh sb="3" eb="6">
      <t>カンゴシ</t>
    </rPh>
    <phoneticPr fontId="2"/>
  </si>
  <si>
    <t>男</t>
    <rPh sb="0" eb="1">
      <t>オトコ</t>
    </rPh>
    <phoneticPr fontId="2"/>
  </si>
  <si>
    <t>看護職員</t>
    <rPh sb="0" eb="2">
      <t>カンゴ</t>
    </rPh>
    <rPh sb="2" eb="4">
      <t>ショクイン</t>
    </rPh>
    <phoneticPr fontId="2"/>
  </si>
  <si>
    <t>件</t>
    <rPh sb="0" eb="1">
      <t>ケン</t>
    </rPh>
    <phoneticPr fontId="2"/>
  </si>
  <si>
    <t>　　　　　</t>
    <phoneticPr fontId="2"/>
  </si>
  <si>
    <t>人</t>
    <rPh sb="0" eb="1">
      <t>ニン</t>
    </rPh>
    <phoneticPr fontId="2"/>
  </si>
  <si>
    <t>看護師</t>
    <rPh sb="0" eb="3">
      <t>カンゴシ</t>
    </rPh>
    <phoneticPr fontId="2"/>
  </si>
  <si>
    <t>准看護師</t>
    <rPh sb="0" eb="1">
      <t>ジュン</t>
    </rPh>
    <rPh sb="1" eb="4">
      <t>カンゴシ</t>
    </rPh>
    <phoneticPr fontId="2"/>
  </si>
  <si>
    <t>(うち管理者)</t>
    <rPh sb="3" eb="6">
      <t>カンリシャ</t>
    </rPh>
    <phoneticPr fontId="2"/>
  </si>
  <si>
    <t>　　　 いる場合、各修了者の人数を記入してください。</t>
    <rPh sb="10" eb="13">
      <t>シュウリョウシャ</t>
    </rPh>
    <phoneticPr fontId="2"/>
  </si>
  <si>
    <t>※常勤換算＝１週間分の合計勤務時間÷事業所が定める常勤職員１週間分の勤務時間</t>
    <rPh sb="1" eb="3">
      <t>ジョウキン</t>
    </rPh>
    <rPh sb="3" eb="5">
      <t>カンサン</t>
    </rPh>
    <rPh sb="7" eb="10">
      <t>シュウカンブン</t>
    </rPh>
    <rPh sb="11" eb="13">
      <t>ゴウケイ</t>
    </rPh>
    <rPh sb="13" eb="15">
      <t>キンム</t>
    </rPh>
    <rPh sb="15" eb="17">
      <t>ジカン</t>
    </rPh>
    <rPh sb="18" eb="21">
      <t>ジギョウショ</t>
    </rPh>
    <rPh sb="22" eb="23">
      <t>サダ</t>
    </rPh>
    <rPh sb="25" eb="27">
      <t>ジョウキン</t>
    </rPh>
    <rPh sb="27" eb="29">
      <t>ショクイン</t>
    </rPh>
    <rPh sb="30" eb="32">
      <t>シュウカン</t>
    </rPh>
    <rPh sb="32" eb="33">
      <t>ブン</t>
    </rPh>
    <rPh sb="34" eb="36">
      <t>キンム</t>
    </rPh>
    <rPh sb="36" eb="38">
      <t>ジカン</t>
    </rPh>
    <phoneticPr fontId="2"/>
  </si>
  <si>
    <t>1年未満</t>
    <rPh sb="1" eb="2">
      <t>ネン</t>
    </rPh>
    <rPh sb="2" eb="4">
      <t>ミマン</t>
    </rPh>
    <phoneticPr fontId="2"/>
  </si>
  <si>
    <t>1年以上5年未満</t>
    <rPh sb="1" eb="4">
      <t>ネンイジョウ</t>
    </rPh>
    <rPh sb="5" eb="6">
      <t>ネン</t>
    </rPh>
    <rPh sb="6" eb="8">
      <t>ミマン</t>
    </rPh>
    <phoneticPr fontId="2"/>
  </si>
  <si>
    <t>5年以上10年未満</t>
    <rPh sb="1" eb="4">
      <t>ネンイジョウ</t>
    </rPh>
    <rPh sb="6" eb="7">
      <t>ネン</t>
    </rPh>
    <rPh sb="7" eb="9">
      <t>ミマン</t>
    </rPh>
    <phoneticPr fontId="2"/>
  </si>
  <si>
    <t>10年以上</t>
    <rPh sb="2" eb="5">
      <t>ネンイジョウ</t>
    </rPh>
    <phoneticPr fontId="2"/>
  </si>
  <si>
    <t>　①　訪問看護ステーション</t>
    <rPh sb="3" eb="5">
      <t>ホウモン</t>
    </rPh>
    <rPh sb="5" eb="7">
      <t>カンゴ</t>
    </rPh>
    <phoneticPr fontId="2"/>
  </si>
  <si>
    <t>　②　病院</t>
    <rPh sb="3" eb="5">
      <t>ビョウイン</t>
    </rPh>
    <phoneticPr fontId="2"/>
  </si>
  <si>
    <t>　③　クリニック・診療所</t>
    <rPh sb="9" eb="12">
      <t>シンリョウショ</t>
    </rPh>
    <phoneticPr fontId="2"/>
  </si>
  <si>
    <t>　④　高齢者福祉保健施設</t>
    <rPh sb="3" eb="6">
      <t>コウレイシャ</t>
    </rPh>
    <rPh sb="6" eb="8">
      <t>フクシ</t>
    </rPh>
    <rPh sb="8" eb="10">
      <t>ホケン</t>
    </rPh>
    <rPh sb="10" eb="12">
      <t>シセツ</t>
    </rPh>
    <phoneticPr fontId="2"/>
  </si>
  <si>
    <t>　⑤　看護師等養成所（大学を含む）</t>
    <rPh sb="3" eb="6">
      <t>カンゴシ</t>
    </rPh>
    <rPh sb="6" eb="7">
      <t>トウ</t>
    </rPh>
    <rPh sb="7" eb="10">
      <t>ヨウセイジョ</t>
    </rPh>
    <rPh sb="11" eb="13">
      <t>ダイガク</t>
    </rPh>
    <rPh sb="14" eb="15">
      <t>フク</t>
    </rPh>
    <phoneticPr fontId="2"/>
  </si>
  <si>
    <t>　⑥　３年以上看護職から離れていた</t>
    <rPh sb="4" eb="7">
      <t>ネンイジョウ</t>
    </rPh>
    <rPh sb="7" eb="10">
      <t>カンゴショク</t>
    </rPh>
    <rPh sb="12" eb="13">
      <t>ハナ</t>
    </rPh>
    <phoneticPr fontId="2"/>
  </si>
  <si>
    <t>　　　</t>
    <phoneticPr fontId="2"/>
  </si>
  <si>
    <t>○</t>
    <phoneticPr fontId="2"/>
  </si>
  <si>
    <t>合計（延べ）</t>
    <rPh sb="0" eb="2">
      <t>ゴウケイ</t>
    </rPh>
    <rPh sb="3" eb="4">
      <t>ノ</t>
    </rPh>
    <phoneticPr fontId="2"/>
  </si>
  <si>
    <t>対応</t>
    <rPh sb="0" eb="2">
      <t>タイオウ</t>
    </rPh>
    <phoneticPr fontId="2"/>
  </si>
  <si>
    <t>利用者数（人）</t>
    <rPh sb="0" eb="3">
      <t>リヨウシャ</t>
    </rPh>
    <rPh sb="3" eb="4">
      <t>スウ</t>
    </rPh>
    <rPh sb="5" eb="6">
      <t>ニン</t>
    </rPh>
    <phoneticPr fontId="2"/>
  </si>
  <si>
    <t>訪問件数（延べ）</t>
    <rPh sb="0" eb="2">
      <t>ホウモン</t>
    </rPh>
    <rPh sb="2" eb="4">
      <t>ケンスウ</t>
    </rPh>
    <rPh sb="5" eb="6">
      <t>ノ</t>
    </rPh>
    <phoneticPr fontId="2"/>
  </si>
  <si>
    <t>合計</t>
    <rPh sb="0" eb="2">
      <t>ゴウケイ</t>
    </rPh>
    <phoneticPr fontId="2"/>
  </si>
  <si>
    <t>※退職者一人につき主たる理由一つを選択してください（複数回答不可）</t>
    <rPh sb="1" eb="3">
      <t>タイショク</t>
    </rPh>
    <rPh sb="3" eb="4">
      <t>シャ</t>
    </rPh>
    <rPh sb="4" eb="6">
      <t>ヒトリ</t>
    </rPh>
    <rPh sb="9" eb="10">
      <t>シュ</t>
    </rPh>
    <rPh sb="12" eb="14">
      <t>リユウ</t>
    </rPh>
    <rPh sb="14" eb="15">
      <t>ヒト</t>
    </rPh>
    <rPh sb="17" eb="19">
      <t>センタク</t>
    </rPh>
    <rPh sb="26" eb="28">
      <t>フクスウ</t>
    </rPh>
    <rPh sb="28" eb="30">
      <t>カイトウ</t>
    </rPh>
    <rPh sb="30" eb="32">
      <t>フカ</t>
    </rPh>
    <phoneticPr fontId="2"/>
  </si>
  <si>
    <t>合計</t>
    <rPh sb="0" eb="2">
      <t>ゴウケイ</t>
    </rPh>
    <phoneticPr fontId="2"/>
  </si>
  <si>
    <t>※把握していない場合は「不明」としてください</t>
    <rPh sb="1" eb="3">
      <t>ハアク</t>
    </rPh>
    <rPh sb="8" eb="10">
      <t>バアイ</t>
    </rPh>
    <rPh sb="12" eb="14">
      <t>フメイ</t>
    </rPh>
    <phoneticPr fontId="2"/>
  </si>
  <si>
    <t>※この調査においての常勤とは正規雇用、もしくはこれに準ずる勤務形態・勤務時間の職員とし、非常勤とは常勤以外の職員</t>
    <phoneticPr fontId="2"/>
  </si>
  <si>
    <t>（小数点第１位まで記入）</t>
  </si>
  <si>
    <t>※パッケージ研修を修了された方は該当する領域を選択してください（個別の区分を回答する必要はありません）</t>
    <rPh sb="6" eb="8">
      <t>ケンシュウ</t>
    </rPh>
    <rPh sb="9" eb="11">
      <t>シュウリョウ</t>
    </rPh>
    <rPh sb="14" eb="15">
      <t>カタ</t>
    </rPh>
    <rPh sb="16" eb="18">
      <t>ガイトウ</t>
    </rPh>
    <rPh sb="20" eb="22">
      <t>リョウイキ</t>
    </rPh>
    <rPh sb="23" eb="25">
      <t>センタク</t>
    </rPh>
    <phoneticPr fontId="2"/>
  </si>
  <si>
    <t>県では特定行為研修受講経費の一部補助をしておりますが、利用する予定がありますか。（プルダウン）</t>
    <phoneticPr fontId="2"/>
  </si>
  <si>
    <t>県では特定行為研修受講経費の一部補助をしておりますが、「いない」理由をお答えください。（プルダウン、複数回答可）</t>
    <phoneticPr fontId="2"/>
  </si>
  <si>
    <t>人</t>
    <rPh sb="0" eb="1">
      <t>ニン</t>
    </rPh>
    <phoneticPr fontId="2"/>
  </si>
  <si>
    <t>※専門看護師は日本看護協会の認定する資格で、学会等の認定資格ではありません</t>
    <rPh sb="1" eb="3">
      <t>センモン</t>
    </rPh>
    <rPh sb="3" eb="6">
      <t>カンゴシ</t>
    </rPh>
    <rPh sb="7" eb="9">
      <t>ニホン</t>
    </rPh>
    <phoneticPr fontId="2"/>
  </si>
  <si>
    <t>※認定看護師は日本看護協会の認定する資格で、学会等の認定資格ではありません</t>
    <rPh sb="1" eb="3">
      <t>ニンテイ</t>
    </rPh>
    <rPh sb="3" eb="6">
      <t>カンゴシ</t>
    </rPh>
    <rPh sb="7" eb="9">
      <t>ニホン</t>
    </rPh>
    <phoneticPr fontId="2"/>
  </si>
  <si>
    <t>※認定看護管理者は日本看護協会の認定する資格で、学会等の認定資格ではありません</t>
    <rPh sb="1" eb="3">
      <t>ニンテイ</t>
    </rPh>
    <rPh sb="3" eb="5">
      <t>カンゴ</t>
    </rPh>
    <rPh sb="5" eb="8">
      <t>カンリシャ</t>
    </rPh>
    <rPh sb="9" eb="11">
      <t>ニホン</t>
    </rPh>
    <phoneticPr fontId="2"/>
  </si>
  <si>
    <t>※３年以上未就業であった場合は、⑥を選択してください</t>
    <rPh sb="2" eb="3">
      <t>ネン</t>
    </rPh>
    <rPh sb="3" eb="5">
      <t>イジョウ</t>
    </rPh>
    <rPh sb="5" eb="8">
      <t>ミシュウギョウ</t>
    </rPh>
    <rPh sb="12" eb="14">
      <t>バアイ</t>
    </rPh>
    <rPh sb="18" eb="20">
      <t>センタク</t>
    </rPh>
    <phoneticPr fontId="2"/>
  </si>
  <si>
    <t>※勧奨を含む定年退職後の看護師を採用した場合は、⑦を選択してください</t>
    <rPh sb="1" eb="3">
      <t>カンショウ</t>
    </rPh>
    <rPh sb="4" eb="5">
      <t>フク</t>
    </rPh>
    <rPh sb="6" eb="8">
      <t>テイネン</t>
    </rPh>
    <rPh sb="8" eb="10">
      <t>タイショク</t>
    </rPh>
    <rPh sb="10" eb="11">
      <t>ゴ</t>
    </rPh>
    <rPh sb="12" eb="15">
      <t>カンゴシ</t>
    </rPh>
    <rPh sb="16" eb="18">
      <t>サイヨウ</t>
    </rPh>
    <rPh sb="20" eb="22">
      <t>バアイ</t>
    </rPh>
    <rPh sb="26" eb="28">
      <t>センタク</t>
    </rPh>
    <phoneticPr fontId="2"/>
  </si>
  <si>
    <t>　①　緊急時訪問看護</t>
    <rPh sb="3" eb="6">
      <t>キンキュウジ</t>
    </rPh>
    <rPh sb="6" eb="8">
      <t>ホウモン</t>
    </rPh>
    <rPh sb="8" eb="10">
      <t>カンゴ</t>
    </rPh>
    <phoneticPr fontId="2"/>
  </si>
  <si>
    <t>　②　ターミナルケア</t>
    <phoneticPr fontId="2"/>
  </si>
  <si>
    <t>　⑤　看護体制強化</t>
    <rPh sb="3" eb="5">
      <t>カンゴ</t>
    </rPh>
    <rPh sb="5" eb="7">
      <t>タイセイ</t>
    </rPh>
    <rPh sb="7" eb="9">
      <t>キョウカ</t>
    </rPh>
    <phoneticPr fontId="2"/>
  </si>
  <si>
    <t>　⑥　24時間対応体制</t>
    <rPh sb="5" eb="7">
      <t>ジカン</t>
    </rPh>
    <rPh sb="7" eb="9">
      <t>タイオウ</t>
    </rPh>
    <rPh sb="9" eb="11">
      <t>タイセイ</t>
    </rPh>
    <phoneticPr fontId="2"/>
  </si>
  <si>
    <t>合計</t>
    <rPh sb="0" eb="2">
      <t>ゴウケイ</t>
    </rPh>
    <phoneticPr fontId="2"/>
  </si>
  <si>
    <t>※合計は問７の合計と同じ人数になります</t>
    <rPh sb="1" eb="3">
      <t>ゴウケイ</t>
    </rPh>
    <rPh sb="4" eb="5">
      <t>トイ</t>
    </rPh>
    <rPh sb="7" eb="9">
      <t>ゴウケイ</t>
    </rPh>
    <rPh sb="10" eb="11">
      <t>オナ</t>
    </rPh>
    <rPh sb="12" eb="14">
      <t>ニンズウ</t>
    </rPh>
    <phoneticPr fontId="2"/>
  </si>
  <si>
    <t>看護職員常勤換算数は</t>
    <rPh sb="0" eb="2">
      <t>カンゴ</t>
    </rPh>
    <rPh sb="2" eb="4">
      <t>ショクイン</t>
    </rPh>
    <rPh sb="4" eb="6">
      <t>ジョウキン</t>
    </rPh>
    <rPh sb="6" eb="8">
      <t>カンサン</t>
    </rPh>
    <rPh sb="8" eb="9">
      <t>スウ</t>
    </rPh>
    <phoneticPr fontId="2"/>
  </si>
  <si>
    <t>人　</t>
    <rPh sb="0" eb="1">
      <t>ニン</t>
    </rPh>
    <phoneticPr fontId="2"/>
  </si>
  <si>
    <t xml:space="preserve"> 　　　厚生労働省「新人看護職員研修ガイドライン」に沿った新人研修について当てはまるものを</t>
    <rPh sb="4" eb="6">
      <t>コウセイ</t>
    </rPh>
    <rPh sb="6" eb="9">
      <t>ロウドウショウ</t>
    </rPh>
    <rPh sb="10" eb="18">
      <t>シンジンカンゴショクインケンシュウ</t>
    </rPh>
    <rPh sb="26" eb="27">
      <t>ソ</t>
    </rPh>
    <rPh sb="29" eb="31">
      <t>シンジン</t>
    </rPh>
    <rPh sb="31" eb="33">
      <t>ケンシュウ</t>
    </rPh>
    <rPh sb="37" eb="38">
      <t>ア</t>
    </rPh>
    <phoneticPr fontId="2"/>
  </si>
  <si>
    <t xml:space="preserve"> 　　　選択してください。（プルダウン）</t>
    <phoneticPr fontId="2"/>
  </si>
  <si>
    <t xml:space="preserve"> ①　すべて自施設で実施</t>
    <rPh sb="6" eb="7">
      <t>ジ</t>
    </rPh>
    <rPh sb="7" eb="9">
      <t>シセツ</t>
    </rPh>
    <rPh sb="10" eb="12">
      <t>ジッシ</t>
    </rPh>
    <phoneticPr fontId="38"/>
  </si>
  <si>
    <t xml:space="preserve"> ②　一部について外部機関の研修を利用</t>
    <rPh sb="3" eb="5">
      <t>イチブ</t>
    </rPh>
    <rPh sb="9" eb="11">
      <t>ガイブ</t>
    </rPh>
    <rPh sb="11" eb="13">
      <t>キカン</t>
    </rPh>
    <rPh sb="14" eb="16">
      <t>ケンシュウ</t>
    </rPh>
    <rPh sb="17" eb="19">
      <t>リヨウ</t>
    </rPh>
    <phoneticPr fontId="38"/>
  </si>
  <si>
    <t xml:space="preserve"> ③　すべて外部機関の研修を利用</t>
    <rPh sb="6" eb="8">
      <t>ガイブ</t>
    </rPh>
    <rPh sb="8" eb="10">
      <t>キカン</t>
    </rPh>
    <rPh sb="11" eb="13">
      <t>ケンシュウ</t>
    </rPh>
    <rPh sb="14" eb="16">
      <t>リヨウ</t>
    </rPh>
    <phoneticPr fontId="38"/>
  </si>
  <si>
    <t xml:space="preserve"> ④　実施していない</t>
    <rPh sb="3" eb="5">
      <t>ジッシ</t>
    </rPh>
    <phoneticPr fontId="38"/>
  </si>
  <si>
    <t>保健師</t>
    <rPh sb="0" eb="2">
      <t>ホケン</t>
    </rPh>
    <rPh sb="2" eb="3">
      <t>シ</t>
    </rPh>
    <phoneticPr fontId="2"/>
  </si>
  <si>
    <t>助産師</t>
    <rPh sb="0" eb="2">
      <t>ジョサン</t>
    </rPh>
    <rPh sb="2" eb="3">
      <t>シ</t>
    </rPh>
    <phoneticPr fontId="2"/>
  </si>
  <si>
    <t>准看護師</t>
    <rPh sb="0" eb="4">
      <t>ジュンカンゴシ</t>
    </rPh>
    <phoneticPr fontId="2"/>
  </si>
  <si>
    <t>問12　新卒者を採用された事業所に伺います。</t>
    <rPh sb="0" eb="1">
      <t>トイ</t>
    </rPh>
    <rPh sb="4" eb="7">
      <t>シンソツシャ</t>
    </rPh>
    <rPh sb="8" eb="10">
      <t>サイヨウ</t>
    </rPh>
    <rPh sb="13" eb="16">
      <t>ジギョウショ</t>
    </rPh>
    <rPh sb="17" eb="18">
      <t>ウカガ</t>
    </rPh>
    <phoneticPr fontId="1"/>
  </si>
  <si>
    <t>　② 24時間対応</t>
    <rPh sb="5" eb="7">
      <t>ジカン</t>
    </rPh>
    <rPh sb="7" eb="9">
      <t>タイオウ</t>
    </rPh>
    <phoneticPr fontId="2"/>
  </si>
  <si>
    <t>　③ 精神科</t>
    <rPh sb="3" eb="5">
      <t>セイシン</t>
    </rPh>
    <rPh sb="5" eb="6">
      <t>カ</t>
    </rPh>
    <phoneticPr fontId="2"/>
  </si>
  <si>
    <t>　④ 小児*¹</t>
    <rPh sb="3" eb="5">
      <t>ショウニ</t>
    </rPh>
    <phoneticPr fontId="2"/>
  </si>
  <si>
    <t>　⑤ 看取り*³</t>
    <rPh sb="3" eb="4">
      <t>ミ</t>
    </rPh>
    <rPh sb="4" eb="5">
      <t>ト</t>
    </rPh>
    <phoneticPr fontId="2"/>
  </si>
  <si>
    <t>　① 機能強化型</t>
    <rPh sb="3" eb="5">
      <t>キノウ</t>
    </rPh>
    <rPh sb="5" eb="7">
      <t>キョウカ</t>
    </rPh>
    <rPh sb="7" eb="8">
      <t>ガタ</t>
    </rPh>
    <phoneticPr fontId="2"/>
  </si>
  <si>
    <t>小計</t>
    <rPh sb="0" eb="2">
      <t>ショウケイ</t>
    </rPh>
    <phoneticPr fontId="2"/>
  </si>
  <si>
    <t>小計</t>
    <rPh sb="0" eb="2">
      <t>ショウケイ</t>
    </rPh>
    <phoneticPr fontId="2"/>
  </si>
  <si>
    <t>人</t>
    <rPh sb="0" eb="1">
      <t>ニン</t>
    </rPh>
    <phoneticPr fontId="2"/>
  </si>
  <si>
    <t>　① 定年退職</t>
    <rPh sb="3" eb="5">
      <t>テイネン</t>
    </rPh>
    <rPh sb="5" eb="7">
      <t>タイショク</t>
    </rPh>
    <phoneticPr fontId="2"/>
  </si>
  <si>
    <t>　② 結婚</t>
    <rPh sb="3" eb="5">
      <t>ケッコン</t>
    </rPh>
    <phoneticPr fontId="2"/>
  </si>
  <si>
    <t>　④ 進学</t>
    <rPh sb="3" eb="5">
      <t>シンガク</t>
    </rPh>
    <phoneticPr fontId="2"/>
  </si>
  <si>
    <t>　⑤ 本人の身体不調</t>
    <rPh sb="3" eb="5">
      <t>ホンニン</t>
    </rPh>
    <rPh sb="6" eb="8">
      <t>シンタイ</t>
    </rPh>
    <rPh sb="8" eb="10">
      <t>フチョウ</t>
    </rPh>
    <phoneticPr fontId="2"/>
  </si>
  <si>
    <t>　⑦ 家族の健康・介護</t>
    <phoneticPr fontId="2"/>
  </si>
  <si>
    <t>　⑧ 転居</t>
    <phoneticPr fontId="2"/>
  </si>
  <si>
    <t>　⑨ 教育体制</t>
    <rPh sb="3" eb="5">
      <t>キョウイク</t>
    </rPh>
    <rPh sb="5" eb="7">
      <t>タイセイ</t>
    </rPh>
    <phoneticPr fontId="2"/>
  </si>
  <si>
    <t>　⑩ 勤務負担の重さ</t>
    <rPh sb="3" eb="5">
      <t>キンム</t>
    </rPh>
    <rPh sb="5" eb="7">
      <t>フタン</t>
    </rPh>
    <rPh sb="8" eb="9">
      <t>オモ</t>
    </rPh>
    <phoneticPr fontId="2"/>
  </si>
  <si>
    <t>　⑪ 給与・福利厚生</t>
    <rPh sb="3" eb="5">
      <t>キュウヨ</t>
    </rPh>
    <rPh sb="6" eb="8">
      <t>フクリ</t>
    </rPh>
    <rPh sb="8" eb="10">
      <t>コウセイ</t>
    </rPh>
    <phoneticPr fontId="2"/>
  </si>
  <si>
    <t>　⑫ 職場の人間関係</t>
    <rPh sb="3" eb="5">
      <t>ショクバ</t>
    </rPh>
    <rPh sb="6" eb="8">
      <t>ニンゲン</t>
    </rPh>
    <rPh sb="8" eb="10">
      <t>カンケイ</t>
    </rPh>
    <phoneticPr fontId="2"/>
  </si>
  <si>
    <t>うち
管理者</t>
    <rPh sb="3" eb="6">
      <t>カンリシャ</t>
    </rPh>
    <phoneticPr fontId="2"/>
  </si>
  <si>
    <t>　考えている</t>
    <rPh sb="1" eb="2">
      <t>カンガ</t>
    </rPh>
    <phoneticPr fontId="2"/>
  </si>
  <si>
    <t>　考えていない</t>
    <rPh sb="1" eb="2">
      <t>カンガ</t>
    </rPh>
    <phoneticPr fontId="2"/>
  </si>
  <si>
    <t>　いる</t>
    <phoneticPr fontId="2"/>
  </si>
  <si>
    <t>　いない</t>
    <phoneticPr fontId="2"/>
  </si>
  <si>
    <t>　① 呼吸器（気道確保に係るもの）関連</t>
    <phoneticPr fontId="2"/>
  </si>
  <si>
    <t>　② 呼吸器（人工呼吸療法に係るもの）関連</t>
    <phoneticPr fontId="2"/>
  </si>
  <si>
    <t>　③ 呼吸器（長期呼吸療法に係るもの）関連</t>
    <phoneticPr fontId="2"/>
  </si>
  <si>
    <t>　④ 循環器関連</t>
    <phoneticPr fontId="2"/>
  </si>
  <si>
    <t>　⑤ 心嚢ドレーン管理関連</t>
    <rPh sb="4" eb="5">
      <t>ノウ</t>
    </rPh>
    <phoneticPr fontId="2"/>
  </si>
  <si>
    <t>　⑥ 胸腔ドレーン管理関連</t>
    <phoneticPr fontId="2"/>
  </si>
  <si>
    <t>　⑦ 腹腔ドレーン管理関連</t>
    <phoneticPr fontId="2"/>
  </si>
  <si>
    <t>　⑧ ろう孔管理関連</t>
    <phoneticPr fontId="2"/>
  </si>
  <si>
    <t>　⑨ 栄養に係るｶﾃｰﾃﾙ管理（中心静脈ｶﾃｰﾃﾙ管理）関連</t>
    <phoneticPr fontId="2"/>
  </si>
  <si>
    <t>　⑩ 栄養に係るｶﾃｰﾃﾙ管理（末梢留置型中心静脈注射用ｶﾃｰﾃﾙ管理）関連</t>
    <phoneticPr fontId="2"/>
  </si>
  <si>
    <t>　⑪ 創傷管理関連</t>
    <phoneticPr fontId="2"/>
  </si>
  <si>
    <t>　⑫ 創部ドレーン管理関連</t>
    <phoneticPr fontId="2"/>
  </si>
  <si>
    <t>　⑬ 動脈血液ガス分析関連</t>
    <phoneticPr fontId="2"/>
  </si>
  <si>
    <t>　⑭ 透析管理関連</t>
    <phoneticPr fontId="2"/>
  </si>
  <si>
    <t>　⑮ 栄養及び水分管理に係る薬剤投与関連</t>
    <phoneticPr fontId="2"/>
  </si>
  <si>
    <t>　⑯ 感染に係る薬剤投与関連</t>
    <phoneticPr fontId="2"/>
  </si>
  <si>
    <t>　⑰ 血糖コントロールに係る薬剤投与関連</t>
    <phoneticPr fontId="2"/>
  </si>
  <si>
    <t>　⑱ 術後疼痛管理関連</t>
    <rPh sb="5" eb="6">
      <t>トウ</t>
    </rPh>
    <phoneticPr fontId="2"/>
  </si>
  <si>
    <t>　⑲ 循環動態に係る薬剤投与関連</t>
    <phoneticPr fontId="2"/>
  </si>
  <si>
    <t>　⑳ 精神及び神経症状に係る薬剤投与関連</t>
    <phoneticPr fontId="2"/>
  </si>
  <si>
    <t>　㉑ 皮膚損傷に係る薬剤投与関連</t>
    <phoneticPr fontId="2"/>
  </si>
  <si>
    <t>　① 在宅・慢性期領域</t>
    <rPh sb="3" eb="5">
      <t>ザイタク</t>
    </rPh>
    <rPh sb="6" eb="9">
      <t>マンセイキ</t>
    </rPh>
    <rPh sb="9" eb="11">
      <t>リョウイキ</t>
    </rPh>
    <phoneticPr fontId="2"/>
  </si>
  <si>
    <t>　② 外科術後病棟管理領域</t>
    <rPh sb="3" eb="5">
      <t>ゲカ</t>
    </rPh>
    <rPh sb="5" eb="7">
      <t>ジュツゴ</t>
    </rPh>
    <rPh sb="7" eb="9">
      <t>ビョウトウ</t>
    </rPh>
    <rPh sb="9" eb="11">
      <t>カンリ</t>
    </rPh>
    <rPh sb="11" eb="13">
      <t>リョウイキ</t>
    </rPh>
    <phoneticPr fontId="2"/>
  </si>
  <si>
    <t>　③ 術中麻酔管理領域</t>
    <rPh sb="3" eb="5">
      <t>ジュッチュウ</t>
    </rPh>
    <rPh sb="5" eb="7">
      <t>マスイ</t>
    </rPh>
    <rPh sb="7" eb="9">
      <t>カンリ</t>
    </rPh>
    <rPh sb="9" eb="11">
      <t>リョウイキ</t>
    </rPh>
    <phoneticPr fontId="2"/>
  </si>
  <si>
    <t>　④ 救急領域</t>
    <rPh sb="3" eb="5">
      <t>キュウキュウ</t>
    </rPh>
    <rPh sb="5" eb="7">
      <t>リョウイキ</t>
    </rPh>
    <phoneticPr fontId="2"/>
  </si>
  <si>
    <t>　⑤ 外科系基本領域</t>
    <rPh sb="3" eb="5">
      <t>ゲカ</t>
    </rPh>
    <rPh sb="5" eb="6">
      <t>ケイ</t>
    </rPh>
    <rPh sb="6" eb="8">
      <t>キホン</t>
    </rPh>
    <rPh sb="8" eb="10">
      <t>リョウイキ</t>
    </rPh>
    <phoneticPr fontId="2"/>
  </si>
  <si>
    <t>　⑥ 集中治療領域</t>
    <rPh sb="3" eb="5">
      <t>シュウチュウ</t>
    </rPh>
    <rPh sb="5" eb="7">
      <t>チリョウ</t>
    </rPh>
    <rPh sb="7" eb="9">
      <t>リョウイキ</t>
    </rPh>
    <phoneticPr fontId="2"/>
  </si>
  <si>
    <t>　ある</t>
    <phoneticPr fontId="2"/>
  </si>
  <si>
    <t>　ない</t>
    <phoneticPr fontId="2"/>
  </si>
  <si>
    <t>　① 特定行為研修制度について情報収集の段階である</t>
    <rPh sb="3" eb="5">
      <t>トクテイ</t>
    </rPh>
    <rPh sb="5" eb="7">
      <t>コウイ</t>
    </rPh>
    <rPh sb="7" eb="9">
      <t>ケンシュウ</t>
    </rPh>
    <rPh sb="9" eb="11">
      <t>セイド</t>
    </rPh>
    <rPh sb="15" eb="17">
      <t>ジョウホウ</t>
    </rPh>
    <rPh sb="17" eb="19">
      <t>シュウシュウ</t>
    </rPh>
    <rPh sb="20" eb="22">
      <t>ダンカイ</t>
    </rPh>
    <phoneticPr fontId="1"/>
  </si>
  <si>
    <t>　② 医師や関連職種の理解が得られない</t>
    <rPh sb="3" eb="5">
      <t>イシ</t>
    </rPh>
    <rPh sb="6" eb="8">
      <t>カンレン</t>
    </rPh>
    <rPh sb="8" eb="10">
      <t>ショクシュ</t>
    </rPh>
    <rPh sb="11" eb="13">
      <t>リカイ</t>
    </rPh>
    <rPh sb="14" eb="15">
      <t>エ</t>
    </rPh>
    <phoneticPr fontId="1"/>
  </si>
  <si>
    <t>　③ 人員不足で研修受講期間中の代替人員補充が困難</t>
    <rPh sb="3" eb="5">
      <t>ジンイン</t>
    </rPh>
    <rPh sb="5" eb="7">
      <t>フソク</t>
    </rPh>
    <rPh sb="8" eb="10">
      <t>ケンシュウ</t>
    </rPh>
    <rPh sb="10" eb="12">
      <t>ジュコウ</t>
    </rPh>
    <rPh sb="12" eb="14">
      <t>キカン</t>
    </rPh>
    <rPh sb="14" eb="15">
      <t>チュウ</t>
    </rPh>
    <rPh sb="16" eb="18">
      <t>ダイタイ</t>
    </rPh>
    <rPh sb="18" eb="20">
      <t>ジンイン</t>
    </rPh>
    <rPh sb="20" eb="22">
      <t>ホジュウ</t>
    </rPh>
    <rPh sb="23" eb="25">
      <t>コンナン</t>
    </rPh>
    <phoneticPr fontId="1"/>
  </si>
  <si>
    <t>　④ 受講希望者がいない</t>
    <rPh sb="3" eb="5">
      <t>ジュコウ</t>
    </rPh>
    <rPh sb="5" eb="8">
      <t>キボウシャ</t>
    </rPh>
    <phoneticPr fontId="1"/>
  </si>
  <si>
    <t>　⑤ 施設として配置を考えていない</t>
    <rPh sb="3" eb="5">
      <t>シセツ</t>
    </rPh>
    <rPh sb="8" eb="10">
      <t>ハイチ</t>
    </rPh>
    <rPh sb="11" eb="12">
      <t>カンガ</t>
    </rPh>
    <phoneticPr fontId="1"/>
  </si>
  <si>
    <t>　⑥ 経費が高額である</t>
    <rPh sb="3" eb="5">
      <t>ケイヒ</t>
    </rPh>
    <rPh sb="6" eb="8">
      <t>コウガク</t>
    </rPh>
    <phoneticPr fontId="1"/>
  </si>
  <si>
    <t>　⑦ 補助があれば検討する</t>
    <rPh sb="3" eb="5">
      <t>ホジョ</t>
    </rPh>
    <rPh sb="9" eb="11">
      <t>ケントウ</t>
    </rPh>
    <phoneticPr fontId="1"/>
  </si>
  <si>
    <t>　⑧ その他</t>
    <rPh sb="5" eb="6">
      <t>ホカ</t>
    </rPh>
    <phoneticPr fontId="1"/>
  </si>
  <si>
    <t>分野</t>
    <rPh sb="0" eb="2">
      <t>ブンヤ</t>
    </rPh>
    <phoneticPr fontId="2"/>
  </si>
  <si>
    <t>　① がん看護</t>
    <phoneticPr fontId="2"/>
  </si>
  <si>
    <t>　② 精神看護</t>
    <phoneticPr fontId="2"/>
  </si>
  <si>
    <t>　③ 地域看護</t>
    <phoneticPr fontId="2"/>
  </si>
  <si>
    <t>　④ 老人看護</t>
    <phoneticPr fontId="2"/>
  </si>
  <si>
    <t>　⑤ 小児看護</t>
    <phoneticPr fontId="2"/>
  </si>
  <si>
    <t>　⑥ 母性看護</t>
    <phoneticPr fontId="2"/>
  </si>
  <si>
    <t>　⑦ 慢性疾患看護</t>
    <phoneticPr fontId="2"/>
  </si>
  <si>
    <t>　⑨ 感染症看護</t>
    <phoneticPr fontId="2"/>
  </si>
  <si>
    <t>　⑩ 家族支援</t>
    <phoneticPr fontId="2"/>
  </si>
  <si>
    <t>　⑪ 在宅看護</t>
    <phoneticPr fontId="2"/>
  </si>
  <si>
    <t>　⑫ 遺伝看護</t>
    <phoneticPr fontId="2"/>
  </si>
  <si>
    <t>　⑬ 災害看護</t>
    <phoneticPr fontId="2"/>
  </si>
  <si>
    <t>常勤</t>
    <rPh sb="0" eb="2">
      <t>ジョウキン</t>
    </rPh>
    <phoneticPr fontId="2"/>
  </si>
  <si>
    <t>非常勤</t>
    <rPh sb="0" eb="3">
      <t>ヒジョウキン</t>
    </rPh>
    <phoneticPr fontId="2"/>
  </si>
  <si>
    <t>その他</t>
    <rPh sb="2" eb="3">
      <t>ホカ</t>
    </rPh>
    <phoneticPr fontId="2"/>
  </si>
  <si>
    <t>理学
療法士</t>
    <rPh sb="0" eb="2">
      <t>リガク</t>
    </rPh>
    <rPh sb="3" eb="6">
      <t>リョウホウシ</t>
    </rPh>
    <phoneticPr fontId="2"/>
  </si>
  <si>
    <t>作業
療法士</t>
    <rPh sb="0" eb="2">
      <t>サギョウ</t>
    </rPh>
    <rPh sb="3" eb="6">
      <t>リョウホウシ</t>
    </rPh>
    <phoneticPr fontId="2"/>
  </si>
  <si>
    <t>言語
聴覚士</t>
    <rPh sb="0" eb="2">
      <t>ゲンゴ</t>
    </rPh>
    <rPh sb="3" eb="5">
      <t>チョウカク</t>
    </rPh>
    <rPh sb="5" eb="6">
      <t>シ</t>
    </rPh>
    <phoneticPr fontId="2"/>
  </si>
  <si>
    <t>精神保健
福祉士</t>
    <rPh sb="0" eb="2">
      <t>セイシン</t>
    </rPh>
    <rPh sb="2" eb="4">
      <t>ホケン</t>
    </rPh>
    <rPh sb="5" eb="8">
      <t>フクシシ</t>
    </rPh>
    <phoneticPr fontId="2"/>
  </si>
  <si>
    <t>介護
福祉士</t>
    <rPh sb="0" eb="2">
      <t>カイゴ</t>
    </rPh>
    <rPh sb="3" eb="6">
      <t>フクシシ</t>
    </rPh>
    <phoneticPr fontId="2"/>
  </si>
  <si>
    <t>介護支援
専門員</t>
    <rPh sb="0" eb="2">
      <t>カイゴ</t>
    </rPh>
    <rPh sb="2" eb="4">
      <t>シエン</t>
    </rPh>
    <rPh sb="5" eb="8">
      <t>センモンイン</t>
    </rPh>
    <phoneticPr fontId="2"/>
  </si>
  <si>
    <t>事務</t>
    <rPh sb="0" eb="2">
      <t>ジム</t>
    </rPh>
    <phoneticPr fontId="2"/>
  </si>
  <si>
    <t>　（パートタイム等）とします　（育児・介護等の時短職員や産休・休職中職員は正規雇用であれば常勤に含める）</t>
    <phoneticPr fontId="2"/>
  </si>
  <si>
    <t>※合計は問３の合計と同じ人数になります</t>
    <rPh sb="1" eb="3">
      <t>ゴウケイ</t>
    </rPh>
    <rPh sb="4" eb="5">
      <t>トイ</t>
    </rPh>
    <rPh sb="7" eb="9">
      <t>ゴウケイ</t>
    </rPh>
    <rPh sb="10" eb="11">
      <t>オナ</t>
    </rPh>
    <rPh sb="12" eb="14">
      <t>ニンズウ</t>
    </rPh>
    <phoneticPr fontId="2"/>
  </si>
  <si>
    <t>性別</t>
    <rPh sb="0" eb="2">
      <t>セイベツ</t>
    </rPh>
    <phoneticPr fontId="2"/>
  </si>
  <si>
    <t>　① 看護職以外の他業種・他職種に転職</t>
    <rPh sb="3" eb="6">
      <t>カンゴショク</t>
    </rPh>
    <rPh sb="6" eb="8">
      <t>イガイ</t>
    </rPh>
    <rPh sb="9" eb="10">
      <t>タ</t>
    </rPh>
    <rPh sb="10" eb="12">
      <t>ギョウシュ</t>
    </rPh>
    <rPh sb="13" eb="14">
      <t>タ</t>
    </rPh>
    <rPh sb="14" eb="16">
      <t>ショクシュ</t>
    </rPh>
    <rPh sb="17" eb="19">
      <t>テンショク</t>
    </rPh>
    <phoneticPr fontId="2"/>
  </si>
  <si>
    <t>人</t>
    <rPh sb="0" eb="1">
      <t>ニン</t>
    </rPh>
    <phoneticPr fontId="38"/>
  </si>
  <si>
    <t>人数</t>
    <rPh sb="0" eb="2">
      <t>ニンズウ</t>
    </rPh>
    <phoneticPr fontId="38"/>
  </si>
  <si>
    <t>　① 病院・診療所</t>
    <rPh sb="3" eb="5">
      <t>ビョウイン</t>
    </rPh>
    <rPh sb="6" eb="9">
      <t>シンリョウジョ</t>
    </rPh>
    <phoneticPr fontId="38"/>
  </si>
  <si>
    <t>　② 訪問看護ステーション</t>
    <rPh sb="3" eb="7">
      <t>ホウモンカンゴ</t>
    </rPh>
    <phoneticPr fontId="38"/>
  </si>
  <si>
    <t>　③ 老人保健施設・特別養護老人ホーム</t>
    <rPh sb="3" eb="9">
      <t>ロウジンホケンシセツ</t>
    </rPh>
    <rPh sb="10" eb="16">
      <t>トクベツヨウゴロウジン</t>
    </rPh>
    <phoneticPr fontId="38"/>
  </si>
  <si>
    <t>合計</t>
    <rPh sb="0" eb="2">
      <t>ゴウケイ</t>
    </rPh>
    <phoneticPr fontId="38"/>
  </si>
  <si>
    <t>　④ その他（上記①～③以外）</t>
    <rPh sb="5" eb="6">
      <t>ホカ</t>
    </rPh>
    <rPh sb="7" eb="9">
      <t>ジョウキ</t>
    </rPh>
    <rPh sb="12" eb="14">
      <t>イガイ</t>
    </rPh>
    <phoneticPr fontId="38"/>
  </si>
  <si>
    <t>　⑥ 本人のメンタルヘルス不調</t>
    <rPh sb="3" eb="5">
      <t>ホンニン</t>
    </rPh>
    <rPh sb="13" eb="15">
      <t>フチョウ</t>
    </rPh>
    <phoneticPr fontId="2"/>
  </si>
  <si>
    <t>　⑦　その他</t>
    <rPh sb="5" eb="6">
      <t>ホカ</t>
    </rPh>
    <phoneticPr fontId="2"/>
  </si>
  <si>
    <t>※ナースプラクティショナー（ＮＰ）とは、大学院のＮＰ教育課程を修了し、</t>
    <rPh sb="20" eb="23">
      <t>ダイガクイン</t>
    </rPh>
    <rPh sb="26" eb="28">
      <t>キョウイク</t>
    </rPh>
    <rPh sb="28" eb="30">
      <t>カテイ</t>
    </rPh>
    <rPh sb="31" eb="33">
      <t>シュウリョウ</t>
    </rPh>
    <phoneticPr fontId="2"/>
  </si>
  <si>
    <t xml:space="preserve">また修了者について、特定行為区分ごとに修了された看護職員の人数をお答えください。（合計は延べ人数となります） </t>
    <phoneticPr fontId="2"/>
  </si>
  <si>
    <t>経験年数</t>
    <rPh sb="0" eb="2">
      <t>ケイケン</t>
    </rPh>
    <rPh sb="2" eb="4">
      <t>ネンスウ</t>
    </rPh>
    <phoneticPr fontId="2"/>
  </si>
  <si>
    <t>採用前の就業先</t>
    <rPh sb="0" eb="2">
      <t>サイヨウ</t>
    </rPh>
    <rPh sb="2" eb="3">
      <t>マエ</t>
    </rPh>
    <rPh sb="4" eb="6">
      <t>シュウギョウ</t>
    </rPh>
    <rPh sb="6" eb="7">
      <t>サキ</t>
    </rPh>
    <phoneticPr fontId="2"/>
  </si>
  <si>
    <t>名称</t>
    <rPh sb="0" eb="2">
      <t>メイショウ</t>
    </rPh>
    <phoneticPr fontId="2"/>
  </si>
  <si>
    <t>　認定看護管理者</t>
    <rPh sb="1" eb="3">
      <t>ニンテイ</t>
    </rPh>
    <rPh sb="3" eb="5">
      <t>カンゴ</t>
    </rPh>
    <rPh sb="5" eb="8">
      <t>カンリシャ</t>
    </rPh>
    <phoneticPr fontId="2"/>
  </si>
  <si>
    <t>　ナースプラクティショナー</t>
    <phoneticPr fontId="2"/>
  </si>
  <si>
    <t>　専任教員養成講習会修了者</t>
    <phoneticPr fontId="2"/>
  </si>
  <si>
    <t>　実習指導者講習会修了者</t>
    <phoneticPr fontId="2"/>
  </si>
  <si>
    <t>特定行為は診療の補助であり、看護師が手順書により行う下記の38行為21区分である</t>
    <rPh sb="0" eb="2">
      <t>トクテイ</t>
    </rPh>
    <rPh sb="2" eb="4">
      <t>コウイ</t>
    </rPh>
    <rPh sb="26" eb="28">
      <t>カキ</t>
    </rPh>
    <rPh sb="31" eb="33">
      <t>コウイ</t>
    </rPh>
    <rPh sb="35" eb="37">
      <t>クブン</t>
    </rPh>
    <phoneticPr fontId="2"/>
  </si>
  <si>
    <t>特定行為研修は、看護師が手順書により特定行為を行う場合に特に必要とされる実践的な理解力、思考力及び判断力並びに</t>
    <phoneticPr fontId="2"/>
  </si>
  <si>
    <t>高度かつ専門的な知識及び技能の向上を図るための研修で、</t>
    <phoneticPr fontId="2"/>
  </si>
  <si>
    <t>厚生労働大臣が指定する大学病院・日本看護協会研修学校等の指定研修機関で行われている</t>
    <phoneticPr fontId="2"/>
  </si>
  <si>
    <t>　③　サービス提供体制強化</t>
    <rPh sb="7" eb="9">
      <t>テイキョウ</t>
    </rPh>
    <rPh sb="9" eb="11">
      <t>タイセイ</t>
    </rPh>
    <rPh sb="11" eb="13">
      <t>キョウカ</t>
    </rPh>
    <phoneticPr fontId="2"/>
  </si>
  <si>
    <t>項目</t>
    <rPh sb="0" eb="2">
      <t>コウモク</t>
    </rPh>
    <phoneticPr fontId="2"/>
  </si>
  <si>
    <t>　 上記小児の利用者のうち医療的ケア児*²</t>
    <rPh sb="2" eb="4">
      <t>ジョウキ</t>
    </rPh>
    <rPh sb="4" eb="6">
      <t>ショウニ</t>
    </rPh>
    <rPh sb="7" eb="10">
      <t>リヨウシャ</t>
    </rPh>
    <rPh sb="13" eb="16">
      <t>イリョウテキ</t>
    </rPh>
    <rPh sb="18" eb="19">
      <t>ジ</t>
    </rPh>
    <phoneticPr fontId="2"/>
  </si>
  <si>
    <t>算定</t>
    <rPh sb="0" eb="2">
      <t>サンテイ</t>
    </rPh>
    <phoneticPr fontId="2"/>
  </si>
  <si>
    <t>Ⅰ</t>
    <phoneticPr fontId="2"/>
  </si>
  <si>
    <t>Ⅱ</t>
    <phoneticPr fontId="2"/>
  </si>
  <si>
    <t>Ⅲ</t>
    <phoneticPr fontId="2"/>
  </si>
  <si>
    <t>していない</t>
    <phoneticPr fontId="2"/>
  </si>
  <si>
    <t>している</t>
    <phoneticPr fontId="2"/>
  </si>
  <si>
    <t>内容：</t>
    <rPh sb="0" eb="2">
      <t>ナイヨウ</t>
    </rPh>
    <phoneticPr fontId="2"/>
  </si>
  <si>
    <t>　→　問２０へ</t>
    <rPh sb="3" eb="4">
      <t>トイ</t>
    </rPh>
    <phoneticPr fontId="2"/>
  </si>
  <si>
    <t>　→　問２２へ</t>
    <phoneticPr fontId="2"/>
  </si>
  <si>
    <t>※定年後雇用者とは、定年退職（自施設・他施設問わず）後に雇用契約をした職員をいう</t>
    <rPh sb="1" eb="4">
      <t>テイネンゴ</t>
    </rPh>
    <rPh sb="10" eb="12">
      <t>テイネン</t>
    </rPh>
    <rPh sb="12" eb="14">
      <t>タイショク</t>
    </rPh>
    <rPh sb="15" eb="16">
      <t>ジ</t>
    </rPh>
    <rPh sb="16" eb="18">
      <t>シセツ</t>
    </rPh>
    <rPh sb="19" eb="20">
      <t>タ</t>
    </rPh>
    <rPh sb="20" eb="22">
      <t>シセツ</t>
    </rPh>
    <rPh sb="22" eb="23">
      <t>ト</t>
    </rPh>
    <rPh sb="26" eb="27">
      <t>ゴ</t>
    </rPh>
    <rPh sb="28" eb="30">
      <t>コヨウ</t>
    </rPh>
    <rPh sb="30" eb="32">
      <t>ケイヤク</t>
    </rPh>
    <rPh sb="35" eb="37">
      <t>ショクイン</t>
    </rPh>
    <phoneticPr fontId="3"/>
  </si>
  <si>
    <t>※合計は、問１看護職員の合計と同じ人数になります</t>
    <rPh sb="1" eb="3">
      <t>ゴウケイ</t>
    </rPh>
    <rPh sb="7" eb="9">
      <t>カンゴ</t>
    </rPh>
    <rPh sb="9" eb="11">
      <t>ショクイン</t>
    </rPh>
    <rPh sb="12" eb="14">
      <t>ゴウケイ</t>
    </rPh>
    <rPh sb="15" eb="16">
      <t>オナ</t>
    </rPh>
    <rPh sb="17" eb="19">
      <t>ニンズウ</t>
    </rPh>
    <phoneticPr fontId="2"/>
  </si>
  <si>
    <r>
      <rPr>
        <sz val="14"/>
        <rFont val="ＭＳ Ｐゴシック"/>
        <family val="3"/>
        <charset val="128"/>
        <scheme val="minor"/>
      </rPr>
      <t>その他職種　</t>
    </r>
    <r>
      <rPr>
        <sz val="16"/>
        <rFont val="ＭＳ Ｐゴシック"/>
        <family val="3"/>
        <charset val="128"/>
        <scheme val="minor"/>
      </rPr>
      <t>　　　　　　　　　　　　　　　　　　　　　　　　　　　　　　　　　　　　　　</t>
    </r>
    <rPh sb="2" eb="3">
      <t>タ</t>
    </rPh>
    <rPh sb="3" eb="5">
      <t>ショクシュ</t>
    </rPh>
    <phoneticPr fontId="2"/>
  </si>
  <si>
    <t>内訳：</t>
    <rPh sb="0" eb="2">
      <t>ウチワケ</t>
    </rPh>
    <phoneticPr fontId="2"/>
  </si>
  <si>
    <t>※Ａの合計とＢ－１の合計は問３の合計と同じ人数になります</t>
    <rPh sb="3" eb="5">
      <t>ゴウケイ</t>
    </rPh>
    <rPh sb="10" eb="11">
      <t>ゴウ</t>
    </rPh>
    <rPh sb="11" eb="12">
      <t>ケイ</t>
    </rPh>
    <rPh sb="13" eb="14">
      <t>トイ</t>
    </rPh>
    <rPh sb="16" eb="18">
      <t>ゴウケイ</t>
    </rPh>
    <rPh sb="19" eb="20">
      <t>オナ</t>
    </rPh>
    <rPh sb="21" eb="23">
      <t>ニンズウ</t>
    </rPh>
    <phoneticPr fontId="2"/>
  </si>
  <si>
    <t>※Ｂ－１①の人数はＢ－２の合計と同じ人数になります</t>
    <rPh sb="6" eb="8">
      <t>ニンズウ</t>
    </rPh>
    <rPh sb="13" eb="15">
      <t>ゴウケイ</t>
    </rPh>
    <rPh sb="16" eb="17">
      <t>オナ</t>
    </rPh>
    <rPh sb="18" eb="20">
      <t>ニンズウ</t>
    </rPh>
    <phoneticPr fontId="2"/>
  </si>
  <si>
    <t>基礎情報４●事業所の体制について、対応状況をお答えください。（プルダウン）</t>
    <rPh sb="2" eb="4">
      <t>ジョウホウ</t>
    </rPh>
    <rPh sb="6" eb="9">
      <t>ジギョウショ</t>
    </rPh>
    <rPh sb="10" eb="12">
      <t>タイセイ</t>
    </rPh>
    <rPh sb="17" eb="19">
      <t>タイオウ</t>
    </rPh>
    <rPh sb="19" eb="21">
      <t>ジョウキョウ</t>
    </rPh>
    <rPh sb="23" eb="24">
      <t>コタ</t>
    </rPh>
    <phoneticPr fontId="2"/>
  </si>
  <si>
    <t>基礎情報５●算定している訪問管理加算をお答えください。（プルダウン）</t>
    <rPh sb="2" eb="4">
      <t>ジョウホウ</t>
    </rPh>
    <rPh sb="6" eb="8">
      <t>サンテイ</t>
    </rPh>
    <rPh sb="12" eb="14">
      <t>ホウモン</t>
    </rPh>
    <rPh sb="14" eb="16">
      <t>カンリ</t>
    </rPh>
    <rPh sb="16" eb="18">
      <t>カサン</t>
    </rPh>
    <rPh sb="20" eb="21">
      <t>コタ</t>
    </rPh>
    <phoneticPr fontId="2"/>
  </si>
  <si>
    <t>　④　特別管理</t>
    <rPh sb="3" eb="5">
      <t>トクベツ</t>
    </rPh>
    <rPh sb="5" eb="7">
      <t>カンリ</t>
    </rPh>
    <phoneticPr fontId="2"/>
  </si>
  <si>
    <t>　事業所（ステーション）名</t>
    <rPh sb="1" eb="4">
      <t>ジギョウショ</t>
    </rPh>
    <rPh sb="12" eb="13">
      <t>メイ</t>
    </rPh>
    <phoneticPr fontId="2"/>
  </si>
  <si>
    <t>　③ 妊娠・出産・子育て</t>
    <rPh sb="3" eb="5">
      <t>ニンシン</t>
    </rPh>
    <rPh sb="6" eb="8">
      <t>シュッサン</t>
    </rPh>
    <rPh sb="9" eb="11">
      <t>コソダ</t>
    </rPh>
    <phoneticPr fontId="2"/>
  </si>
  <si>
    <t>※Ａ課程Ｂ課程は問いません</t>
    <rPh sb="2" eb="4">
      <t>カテイ</t>
    </rPh>
    <rPh sb="5" eb="7">
      <t>カテイ</t>
    </rPh>
    <rPh sb="8" eb="9">
      <t>ト</t>
    </rPh>
    <phoneticPr fontId="2"/>
  </si>
  <si>
    <t>　① 感染管理</t>
    <rPh sb="3" eb="5">
      <t>カンセン</t>
    </rPh>
    <rPh sb="5" eb="7">
      <t>カンリ</t>
    </rPh>
    <phoneticPr fontId="2"/>
  </si>
  <si>
    <t>　⑧ 手術看護</t>
    <rPh sb="3" eb="5">
      <t>シュジュツ</t>
    </rPh>
    <rPh sb="5" eb="7">
      <t>カンゴ</t>
    </rPh>
    <phoneticPr fontId="2"/>
  </si>
  <si>
    <t>　② がん放射線療法</t>
    <rPh sb="5" eb="8">
      <t>ホウシャセン</t>
    </rPh>
    <rPh sb="8" eb="10">
      <t>リョウホウ</t>
    </rPh>
    <phoneticPr fontId="2"/>
  </si>
  <si>
    <t>　⑮ 糖尿病看護</t>
    <rPh sb="3" eb="6">
      <t>トウニョウビョウ</t>
    </rPh>
    <rPh sb="6" eb="8">
      <t>カンゴ</t>
    </rPh>
    <phoneticPr fontId="2"/>
  </si>
  <si>
    <t>　⑩ 新生児集中ケア</t>
    <rPh sb="3" eb="6">
      <t>シンセイジ</t>
    </rPh>
    <rPh sb="6" eb="8">
      <t>シュウチュウ</t>
    </rPh>
    <phoneticPr fontId="2"/>
  </si>
  <si>
    <t>　⑯ 乳がん看護</t>
    <rPh sb="3" eb="4">
      <t>ニュウ</t>
    </rPh>
    <rPh sb="6" eb="8">
      <t>カンゴ</t>
    </rPh>
    <phoneticPr fontId="2"/>
  </si>
  <si>
    <t>　⑰ 認知症看護</t>
    <rPh sb="3" eb="6">
      <t>ニンチショウ</t>
    </rPh>
    <rPh sb="6" eb="8">
      <t>カンゴ</t>
    </rPh>
    <phoneticPr fontId="2"/>
  </si>
  <si>
    <t>　⑲ 皮膚・排泄ケア</t>
    <rPh sb="3" eb="5">
      <t>ヒフ</t>
    </rPh>
    <rPh sb="6" eb="8">
      <t>ハイセツ</t>
    </rPh>
    <phoneticPr fontId="2"/>
  </si>
  <si>
    <t>基礎情報１●開設年月日を記入してください。（プルダウン）</t>
    <rPh sb="0" eb="2">
      <t>キソ</t>
    </rPh>
    <rPh sb="2" eb="4">
      <t>ジョウホウ</t>
    </rPh>
    <rPh sb="12" eb="14">
      <t>キニュウ</t>
    </rPh>
    <phoneticPr fontId="2"/>
  </si>
  <si>
    <t>基礎情報２●管理者の方の通算管理者経験年数をお答えください。</t>
    <rPh sb="0" eb="2">
      <t>キソ</t>
    </rPh>
    <rPh sb="2" eb="4">
      <t>ジョウホウ</t>
    </rPh>
    <rPh sb="6" eb="8">
      <t>カンリ</t>
    </rPh>
    <rPh sb="8" eb="9">
      <t>シャ</t>
    </rPh>
    <rPh sb="10" eb="11">
      <t>カタ</t>
    </rPh>
    <rPh sb="12" eb="14">
      <t>ツウサン</t>
    </rPh>
    <rPh sb="14" eb="17">
      <t>カンリシャ</t>
    </rPh>
    <rPh sb="17" eb="19">
      <t>ケイケン</t>
    </rPh>
    <rPh sb="19" eb="21">
      <t>ネンスウ</t>
    </rPh>
    <rPh sb="23" eb="24">
      <t>コタ</t>
    </rPh>
    <phoneticPr fontId="2"/>
  </si>
  <si>
    <t>特定行為区分</t>
    <rPh sb="0" eb="2">
      <t>トクテイ</t>
    </rPh>
    <rPh sb="2" eb="4">
      <t>コウイ</t>
    </rPh>
    <rPh sb="4" eb="6">
      <t>クブン</t>
    </rPh>
    <phoneticPr fontId="2"/>
  </si>
  <si>
    <t>領域別パッケージ区分</t>
    <rPh sb="0" eb="2">
      <t>リョウイキ</t>
    </rPh>
    <rPh sb="2" eb="3">
      <t>ベツ</t>
    </rPh>
    <rPh sb="8" eb="10">
      <t>クブン</t>
    </rPh>
    <phoneticPr fontId="2"/>
  </si>
  <si>
    <t>問８　問7の採用者のうち定年後雇用者数をお答えください。</t>
    <rPh sb="0" eb="1">
      <t>トイ</t>
    </rPh>
    <rPh sb="3" eb="4">
      <t>トイ</t>
    </rPh>
    <rPh sb="6" eb="9">
      <t>サイヨウシャ</t>
    </rPh>
    <rPh sb="12" eb="14">
      <t>テイネン</t>
    </rPh>
    <rPh sb="14" eb="15">
      <t>ゴ</t>
    </rPh>
    <rPh sb="18" eb="19">
      <t>スウ</t>
    </rPh>
    <rPh sb="21" eb="22">
      <t>コタ</t>
    </rPh>
    <phoneticPr fontId="2"/>
  </si>
  <si>
    <r>
      <rPr>
        <b/>
        <sz val="16"/>
        <rFont val="ＭＳ Ｐゴシック"/>
        <family val="3"/>
        <charset val="128"/>
      </rPr>
      <t>　 e-kanagawa電子申請</t>
    </r>
    <r>
      <rPr>
        <sz val="16"/>
        <rFont val="ＭＳ Ｐゴシック"/>
        <family val="3"/>
        <charset val="128"/>
      </rPr>
      <t>のページ：</t>
    </r>
    <rPh sb="12" eb="14">
      <t>デンシ</t>
    </rPh>
    <rPh sb="14" eb="16">
      <t>シンセイ</t>
    </rPh>
    <phoneticPr fontId="2"/>
  </si>
  <si>
    <t>回答用紙は５ページで質問は22問です。</t>
    <rPh sb="0" eb="2">
      <t>カイトウ</t>
    </rPh>
    <rPh sb="2" eb="4">
      <t>ヨウシ</t>
    </rPh>
    <rPh sb="10" eb="12">
      <t>シツモン</t>
    </rPh>
    <rPh sb="15" eb="16">
      <t>モン</t>
    </rPh>
    <phoneticPr fontId="2"/>
  </si>
  <si>
    <r>
      <t>看護職以外の従業者数　※常勤換算ではなく</t>
    </r>
    <r>
      <rPr>
        <u/>
        <sz val="16"/>
        <rFont val="ＭＳ Ｐゴシック"/>
        <family val="3"/>
        <charset val="128"/>
        <scheme val="minor"/>
      </rPr>
      <t>実人数</t>
    </r>
    <r>
      <rPr>
        <sz val="16"/>
        <rFont val="ＭＳ Ｐゴシック"/>
        <family val="3"/>
        <charset val="128"/>
        <scheme val="minor"/>
      </rPr>
      <t>でご記入ください</t>
    </r>
    <rPh sb="0" eb="3">
      <t>カンゴショク</t>
    </rPh>
    <rPh sb="3" eb="5">
      <t>イガイ</t>
    </rPh>
    <rPh sb="6" eb="7">
      <t>ジュウ</t>
    </rPh>
    <rPh sb="7" eb="10">
      <t>ギョウシャスウ</t>
    </rPh>
    <rPh sb="12" eb="14">
      <t>ジョウキン</t>
    </rPh>
    <rPh sb="14" eb="16">
      <t>カンサン</t>
    </rPh>
    <rPh sb="20" eb="21">
      <t>ジツ</t>
    </rPh>
    <rPh sb="21" eb="23">
      <t>ニンズウ</t>
    </rPh>
    <rPh sb="25" eb="27">
      <t>キニュウ</t>
    </rPh>
    <phoneticPr fontId="2"/>
  </si>
  <si>
    <t>Ａ　退職後の進路</t>
    <rPh sb="2" eb="5">
      <t>タイショクゴ</t>
    </rPh>
    <rPh sb="6" eb="8">
      <t>シンロ</t>
    </rPh>
    <phoneticPr fontId="2"/>
  </si>
  <si>
    <t>Ｂ－１　退職後の就職先</t>
    <rPh sb="4" eb="7">
      <t>タイショクゴ</t>
    </rPh>
    <rPh sb="10" eb="11">
      <t>サキ</t>
    </rPh>
    <phoneticPr fontId="2"/>
  </si>
  <si>
    <t>Ｂ－２　県内の就職先　詳細</t>
    <rPh sb="4" eb="6">
      <t>ケンナイ</t>
    </rPh>
    <rPh sb="7" eb="9">
      <t>シュウショク</t>
    </rPh>
    <rPh sb="9" eb="10">
      <t>サキ</t>
    </rPh>
    <rPh sb="11" eb="13">
      <t>ショウサイ</t>
    </rPh>
    <phoneticPr fontId="38"/>
  </si>
  <si>
    <t>　③ 就職先は未定</t>
    <rPh sb="3" eb="5">
      <t>シュウショク</t>
    </rPh>
    <rPh sb="5" eb="6">
      <t>サキ</t>
    </rPh>
    <rPh sb="7" eb="9">
      <t>ミテイ</t>
    </rPh>
    <phoneticPr fontId="38"/>
  </si>
  <si>
    <t>★問14から問18は、貴事業所に勤務する看護職員が保有する資格について伺います。</t>
    <rPh sb="1" eb="2">
      <t>トイ</t>
    </rPh>
    <rPh sb="6" eb="7">
      <t>トイ</t>
    </rPh>
    <rPh sb="11" eb="12">
      <t>キ</t>
    </rPh>
    <rPh sb="12" eb="15">
      <t>ジギョウショ</t>
    </rPh>
    <rPh sb="16" eb="18">
      <t>キンム</t>
    </rPh>
    <rPh sb="20" eb="22">
      <t>カンゴ</t>
    </rPh>
    <rPh sb="22" eb="24">
      <t>ショクイン</t>
    </rPh>
    <rPh sb="25" eb="27">
      <t>ホユウ</t>
    </rPh>
    <rPh sb="29" eb="31">
      <t>シカク</t>
    </rPh>
    <phoneticPr fontId="2"/>
  </si>
  <si>
    <t>問14　貴事業所に専門看護師の資格者はいますか。（プルダウン）いる場合、各分野の人数を記入してください。</t>
    <rPh sb="0" eb="1">
      <t>トイ</t>
    </rPh>
    <rPh sb="4" eb="5">
      <t>キ</t>
    </rPh>
    <rPh sb="5" eb="8">
      <t>ジギョウショ</t>
    </rPh>
    <rPh sb="9" eb="14">
      <t>センモンカンゴシ</t>
    </rPh>
    <rPh sb="15" eb="17">
      <t>シカク</t>
    </rPh>
    <rPh sb="17" eb="18">
      <t>シャ</t>
    </rPh>
    <rPh sb="33" eb="35">
      <t>バアイ</t>
    </rPh>
    <rPh sb="36" eb="37">
      <t>カク</t>
    </rPh>
    <rPh sb="37" eb="39">
      <t>ブンヤ</t>
    </rPh>
    <rPh sb="40" eb="42">
      <t>ニンズウ</t>
    </rPh>
    <rPh sb="43" eb="45">
      <t>キニュウ</t>
    </rPh>
    <phoneticPr fontId="2"/>
  </si>
  <si>
    <t>問15　貴事業所に認定看護師の資格者はいますか。（プルダウン）いる場合、各分野の人数を記入してください。</t>
    <rPh sb="0" eb="1">
      <t>トイ</t>
    </rPh>
    <rPh sb="4" eb="5">
      <t>キ</t>
    </rPh>
    <rPh sb="5" eb="8">
      <t>ジギョウショ</t>
    </rPh>
    <rPh sb="9" eb="13">
      <t>ニンテイカンゴ</t>
    </rPh>
    <rPh sb="13" eb="14">
      <t>シ</t>
    </rPh>
    <rPh sb="15" eb="17">
      <t>シカク</t>
    </rPh>
    <rPh sb="17" eb="18">
      <t>シャ</t>
    </rPh>
    <rPh sb="33" eb="35">
      <t>バアイ</t>
    </rPh>
    <rPh sb="36" eb="37">
      <t>カク</t>
    </rPh>
    <rPh sb="37" eb="39">
      <t>ブンヤ</t>
    </rPh>
    <rPh sb="40" eb="42">
      <t>ニンズウ</t>
    </rPh>
    <rPh sb="43" eb="45">
      <t>キニュウ</t>
    </rPh>
    <phoneticPr fontId="2"/>
  </si>
  <si>
    <r>
      <t xml:space="preserve">　⑭ 摂食嚥下障害看護
</t>
    </r>
    <r>
      <rPr>
        <sz val="12"/>
        <rFont val="ＭＳ Ｐゴシック"/>
        <family val="3"/>
        <charset val="128"/>
        <scheme val="minor"/>
      </rPr>
      <t>　（旧摂食・嚥下障害看護）</t>
    </r>
    <rPh sb="14" eb="15">
      <t>キュウ</t>
    </rPh>
    <rPh sb="15" eb="17">
      <t>セッショク</t>
    </rPh>
    <rPh sb="18" eb="20">
      <t>エンゲ</t>
    </rPh>
    <rPh sb="20" eb="22">
      <t>ショウガイ</t>
    </rPh>
    <rPh sb="22" eb="24">
      <t>カンゴ</t>
    </rPh>
    <phoneticPr fontId="2"/>
  </si>
  <si>
    <r>
      <t xml:space="preserve">　⑨ 小児プライマリケア
</t>
    </r>
    <r>
      <rPr>
        <sz val="12"/>
        <rFont val="ＭＳ Ｐゴシック"/>
        <family val="3"/>
        <charset val="128"/>
        <scheme val="minor"/>
      </rPr>
      <t>　（旧小児救急看護）</t>
    </r>
    <rPh sb="3" eb="5">
      <t>ショウニ</t>
    </rPh>
    <rPh sb="15" eb="16">
      <t>キュウ</t>
    </rPh>
    <rPh sb="16" eb="18">
      <t>ショウニ</t>
    </rPh>
    <rPh sb="18" eb="20">
      <t>キュウキュウ</t>
    </rPh>
    <rPh sb="20" eb="22">
      <t>カンゴ</t>
    </rPh>
    <phoneticPr fontId="2"/>
  </si>
  <si>
    <r>
      <t xml:space="preserve">　③ がん薬物療法
</t>
    </r>
    <r>
      <rPr>
        <sz val="12"/>
        <rFont val="ＭＳ Ｐゴシック"/>
        <family val="3"/>
        <charset val="128"/>
        <scheme val="minor"/>
      </rPr>
      <t>　（旧がん化学療法）</t>
    </r>
    <rPh sb="5" eb="7">
      <t>ヤクブツ</t>
    </rPh>
    <rPh sb="7" eb="9">
      <t>リョウホウ</t>
    </rPh>
    <rPh sb="12" eb="13">
      <t>キュウ</t>
    </rPh>
    <rPh sb="15" eb="17">
      <t>カガク</t>
    </rPh>
    <rPh sb="17" eb="19">
      <t>リョウホウ</t>
    </rPh>
    <phoneticPr fontId="2"/>
  </si>
  <si>
    <r>
      <t xml:space="preserve">　④ 緩和ケア
</t>
    </r>
    <r>
      <rPr>
        <sz val="12"/>
        <rFont val="ＭＳ Ｐゴシック"/>
        <family val="3"/>
        <charset val="128"/>
        <scheme val="minor"/>
      </rPr>
      <t>　（旧がん性疼痛看護含）</t>
    </r>
    <rPh sb="10" eb="11">
      <t>キュウ</t>
    </rPh>
    <rPh sb="13" eb="14">
      <t>セイ</t>
    </rPh>
    <rPh sb="14" eb="16">
      <t>トウツウ</t>
    </rPh>
    <rPh sb="16" eb="18">
      <t>カンゴ</t>
    </rPh>
    <rPh sb="18" eb="19">
      <t>フク</t>
    </rPh>
    <phoneticPr fontId="2"/>
  </si>
  <si>
    <r>
      <t xml:space="preserve">　⑪ 心不全看護
</t>
    </r>
    <r>
      <rPr>
        <sz val="12"/>
        <rFont val="ＭＳ Ｐゴシック"/>
        <family val="3"/>
        <charset val="128"/>
        <scheme val="minor"/>
      </rPr>
      <t>　（旧慢性心不全）</t>
    </r>
    <rPh sb="3" eb="6">
      <t>シンフゼン</t>
    </rPh>
    <rPh sb="6" eb="8">
      <t>カンゴ</t>
    </rPh>
    <rPh sb="11" eb="12">
      <t>キュウ</t>
    </rPh>
    <rPh sb="12" eb="14">
      <t>マンセイ</t>
    </rPh>
    <rPh sb="14" eb="17">
      <t>シンフゼン</t>
    </rPh>
    <phoneticPr fontId="2"/>
  </si>
  <si>
    <r>
      <t xml:space="preserve">　⑤ クリティカルケア
</t>
    </r>
    <r>
      <rPr>
        <sz val="12"/>
        <rFont val="ＭＳ Ｐゴシック"/>
        <family val="3"/>
        <charset val="128"/>
        <scheme val="minor"/>
      </rPr>
      <t>　（旧救急看護、集中ケア）</t>
    </r>
    <rPh sb="14" eb="15">
      <t>キュウ</t>
    </rPh>
    <rPh sb="15" eb="17">
      <t>キュウキュウ</t>
    </rPh>
    <rPh sb="17" eb="19">
      <t>カンゴ</t>
    </rPh>
    <rPh sb="20" eb="22">
      <t>シュウチュウ</t>
    </rPh>
    <phoneticPr fontId="2"/>
  </si>
  <si>
    <r>
      <t xml:space="preserve">　⑫ 腎不全看護
</t>
    </r>
    <r>
      <rPr>
        <sz val="12"/>
        <rFont val="ＭＳ Ｐゴシック"/>
        <family val="3"/>
        <charset val="128"/>
        <scheme val="minor"/>
      </rPr>
      <t>　（旧透析看護）</t>
    </r>
    <rPh sb="3" eb="6">
      <t>ジンフゼン</t>
    </rPh>
    <rPh sb="6" eb="8">
      <t>カンゴ</t>
    </rPh>
    <rPh sb="11" eb="12">
      <t>キュウ</t>
    </rPh>
    <rPh sb="12" eb="14">
      <t>トウセキ</t>
    </rPh>
    <rPh sb="14" eb="16">
      <t>カンゴ</t>
    </rPh>
    <phoneticPr fontId="2"/>
  </si>
  <si>
    <r>
      <t xml:space="preserve">　⑱ 脳卒中看護
</t>
    </r>
    <r>
      <rPr>
        <sz val="12"/>
        <rFont val="ＭＳ Ｐゴシック"/>
        <family val="3"/>
        <charset val="128"/>
        <scheme val="minor"/>
      </rPr>
      <t>　（旧脳卒中ﾘﾊﾋﾞﾘﾃｰｼｮﾝ）</t>
    </r>
    <rPh sb="3" eb="6">
      <t>ノウソッチュウ</t>
    </rPh>
    <rPh sb="6" eb="8">
      <t>カンゴ</t>
    </rPh>
    <rPh sb="11" eb="12">
      <t>キュウ</t>
    </rPh>
    <rPh sb="12" eb="15">
      <t>ノウソッチュウ</t>
    </rPh>
    <phoneticPr fontId="2"/>
  </si>
  <si>
    <r>
      <t xml:space="preserve">　⑥ 呼吸器疾患
</t>
    </r>
    <r>
      <rPr>
        <sz val="12"/>
        <rFont val="ＭＳ Ｐゴシック"/>
        <family val="3"/>
        <charset val="128"/>
        <scheme val="minor"/>
      </rPr>
      <t>　（旧慢性呼吸器疾患）</t>
    </r>
    <rPh sb="3" eb="6">
      <t>コキュウキ</t>
    </rPh>
    <rPh sb="6" eb="8">
      <t>シッカン</t>
    </rPh>
    <rPh sb="11" eb="12">
      <t>キュウ</t>
    </rPh>
    <rPh sb="12" eb="14">
      <t>マンセイ</t>
    </rPh>
    <rPh sb="14" eb="17">
      <t>コキュウキ</t>
    </rPh>
    <rPh sb="17" eb="19">
      <t>シッカン</t>
    </rPh>
    <phoneticPr fontId="2"/>
  </si>
  <si>
    <r>
      <t xml:space="preserve">　⑬ 生殖看護
</t>
    </r>
    <r>
      <rPr>
        <sz val="12"/>
        <rFont val="ＭＳ Ｐゴシック"/>
        <family val="3"/>
        <charset val="128"/>
        <scheme val="minor"/>
      </rPr>
      <t>　（旧不妊症看護）</t>
    </r>
    <rPh sb="3" eb="5">
      <t>セイショク</t>
    </rPh>
    <rPh sb="5" eb="7">
      <t>カンゴ</t>
    </rPh>
    <rPh sb="10" eb="11">
      <t>キュウ</t>
    </rPh>
    <rPh sb="11" eb="14">
      <t>フニンショウ</t>
    </rPh>
    <rPh sb="14" eb="16">
      <t>カンゴ</t>
    </rPh>
    <phoneticPr fontId="2"/>
  </si>
  <si>
    <r>
      <t xml:space="preserve">　⑦ 在宅ケア
</t>
    </r>
    <r>
      <rPr>
        <sz val="12"/>
        <rFont val="ＭＳ Ｐゴシック"/>
        <family val="3"/>
        <charset val="128"/>
        <scheme val="minor"/>
      </rPr>
      <t>　（旧訪問看護）</t>
    </r>
    <rPh sb="3" eb="5">
      <t>ザイタク</t>
    </rPh>
    <rPh sb="10" eb="11">
      <t>キュウ</t>
    </rPh>
    <rPh sb="11" eb="13">
      <t>ホウモン</t>
    </rPh>
    <rPh sb="13" eb="15">
      <t>カンゴ</t>
    </rPh>
    <phoneticPr fontId="2"/>
  </si>
  <si>
    <t>問16　貴事業所に認定看護管理者の資格者はいますか。（プルダウン）いる場合、人数を記入してください。</t>
    <rPh sb="0" eb="1">
      <t>トイ</t>
    </rPh>
    <rPh sb="4" eb="5">
      <t>キ</t>
    </rPh>
    <rPh sb="5" eb="8">
      <t>ジギョウショ</t>
    </rPh>
    <rPh sb="9" eb="13">
      <t>ニンテイカンゴ</t>
    </rPh>
    <rPh sb="13" eb="16">
      <t>カンリシャ</t>
    </rPh>
    <rPh sb="17" eb="19">
      <t>シカク</t>
    </rPh>
    <rPh sb="19" eb="20">
      <t>シャ</t>
    </rPh>
    <phoneticPr fontId="2"/>
  </si>
  <si>
    <t>問17　貴事業所にナースプラクティショナー（ＮＰ）はいますか。（プルダウン）いる場合、人数を記入してください。</t>
    <rPh sb="0" eb="1">
      <t>トイ</t>
    </rPh>
    <rPh sb="4" eb="5">
      <t>キ</t>
    </rPh>
    <rPh sb="5" eb="8">
      <t>ジギョウショ</t>
    </rPh>
    <phoneticPr fontId="2"/>
  </si>
  <si>
    <t>問18　貴事業所に専任教員養成講習会・実習指導者講習会の修了者はいますか。（プルダウン）</t>
    <rPh sb="0" eb="1">
      <t>トイ</t>
    </rPh>
    <rPh sb="4" eb="5">
      <t>キ</t>
    </rPh>
    <rPh sb="5" eb="8">
      <t>ジギョウショ</t>
    </rPh>
    <rPh sb="9" eb="11">
      <t>センニン</t>
    </rPh>
    <rPh sb="11" eb="13">
      <t>キョウイン</t>
    </rPh>
    <rPh sb="13" eb="15">
      <t>ヨウセイ</t>
    </rPh>
    <rPh sb="15" eb="18">
      <t>コウシュウカイ</t>
    </rPh>
    <rPh sb="19" eb="21">
      <t>ジッシュウ</t>
    </rPh>
    <rPh sb="21" eb="24">
      <t>シドウシャ</t>
    </rPh>
    <rPh sb="24" eb="26">
      <t>コウシュウ</t>
    </rPh>
    <rPh sb="26" eb="27">
      <t>カイ</t>
    </rPh>
    <rPh sb="28" eb="30">
      <t>シュウリョウ</t>
    </rPh>
    <rPh sb="30" eb="31">
      <t>シャ</t>
    </rPh>
    <phoneticPr fontId="2"/>
  </si>
  <si>
    <t>★問19から問22は、貴事業所に所属する看護師特定行為研修修了者について伺います。</t>
    <rPh sb="1" eb="2">
      <t>トイ</t>
    </rPh>
    <rPh sb="6" eb="7">
      <t>トイ</t>
    </rPh>
    <rPh sb="11" eb="12">
      <t>キ</t>
    </rPh>
    <rPh sb="12" eb="15">
      <t>ジギョウショ</t>
    </rPh>
    <rPh sb="16" eb="18">
      <t>ショゾク</t>
    </rPh>
    <rPh sb="20" eb="23">
      <t>カンゴシ</t>
    </rPh>
    <rPh sb="23" eb="25">
      <t>トクテイ</t>
    </rPh>
    <rPh sb="25" eb="27">
      <t>コウイ</t>
    </rPh>
    <rPh sb="27" eb="29">
      <t>ケンシュウ</t>
    </rPh>
    <rPh sb="29" eb="32">
      <t>シュウリョウシャ</t>
    </rPh>
    <rPh sb="36" eb="37">
      <t>ウカガ</t>
    </rPh>
    <phoneticPr fontId="2"/>
  </si>
  <si>
    <t>問19　貴事業所に特定行為研修修了者の方はいますか。（プルダウン）</t>
    <rPh sb="0" eb="1">
      <t>トイ</t>
    </rPh>
    <rPh sb="15" eb="18">
      <t>シュウリョウシャ</t>
    </rPh>
    <rPh sb="19" eb="20">
      <t>カタ</t>
    </rPh>
    <phoneticPr fontId="2"/>
  </si>
  <si>
    <t>問20　問19で特定行為研修修了者が「いる」と回答した方に伺います。</t>
    <rPh sb="0" eb="1">
      <t>トイ</t>
    </rPh>
    <rPh sb="4" eb="5">
      <t>トイ</t>
    </rPh>
    <rPh sb="8" eb="10">
      <t>トクテイ</t>
    </rPh>
    <rPh sb="10" eb="12">
      <t>コウイ</t>
    </rPh>
    <rPh sb="12" eb="14">
      <t>ケンシュウ</t>
    </rPh>
    <rPh sb="14" eb="17">
      <t>シュウリョウシャ</t>
    </rPh>
    <rPh sb="23" eb="25">
      <t>カイトウ</t>
    </rPh>
    <rPh sb="27" eb="28">
      <t>カタ</t>
    </rPh>
    <rPh sb="29" eb="30">
      <t>ウカガ</t>
    </rPh>
    <phoneticPr fontId="2"/>
  </si>
  <si>
    <t>研修修了者の人数をお答えください。</t>
    <rPh sb="0" eb="2">
      <t>ケンシュウ</t>
    </rPh>
    <rPh sb="2" eb="5">
      <t>シュウリョウシャ</t>
    </rPh>
    <phoneticPr fontId="2"/>
  </si>
  <si>
    <t>問21　問19で特定行為研修修了者が「いる」と回答した方に伺います。</t>
    <rPh sb="0" eb="1">
      <t>トイ</t>
    </rPh>
    <rPh sb="4" eb="5">
      <t>トイ</t>
    </rPh>
    <rPh sb="8" eb="10">
      <t>トクテイ</t>
    </rPh>
    <rPh sb="10" eb="12">
      <t>コウイ</t>
    </rPh>
    <rPh sb="12" eb="14">
      <t>ケンシュウ</t>
    </rPh>
    <rPh sb="14" eb="17">
      <t>シュウリョウシャ</t>
    </rPh>
    <rPh sb="23" eb="25">
      <t>カイトウ</t>
    </rPh>
    <rPh sb="27" eb="28">
      <t>カタ</t>
    </rPh>
    <rPh sb="29" eb="30">
      <t>ウカガ</t>
    </rPh>
    <phoneticPr fontId="2"/>
  </si>
  <si>
    <t>問22　問19で特定行為研修修了者が「いない」と回答した方に伺います。</t>
    <rPh sb="0" eb="1">
      <t>トイ</t>
    </rPh>
    <rPh sb="4" eb="5">
      <t>トイ</t>
    </rPh>
    <rPh sb="8" eb="10">
      <t>トクテイ</t>
    </rPh>
    <rPh sb="10" eb="12">
      <t>コウイ</t>
    </rPh>
    <rPh sb="12" eb="14">
      <t>ケンシュウ</t>
    </rPh>
    <rPh sb="14" eb="17">
      <t>シュウリョウシャ</t>
    </rPh>
    <rPh sb="24" eb="26">
      <t>カイトウ</t>
    </rPh>
    <rPh sb="28" eb="29">
      <t>カタ</t>
    </rPh>
    <rPh sb="30" eb="31">
      <t>ウカガ</t>
    </rPh>
    <phoneticPr fontId="2"/>
  </si>
  <si>
    <r>
      <t xml:space="preserve">　⑬ その他
</t>
    </r>
    <r>
      <rPr>
        <sz val="12"/>
        <rFont val="ＭＳ Ｐゴシック"/>
        <family val="3"/>
        <charset val="128"/>
      </rPr>
      <t>（上記以外の理由、異動・他施設への転職を含む)</t>
    </r>
    <rPh sb="5" eb="6">
      <t>ホカ</t>
    </rPh>
    <rPh sb="8" eb="10">
      <t>ジョウキ</t>
    </rPh>
    <rPh sb="10" eb="12">
      <t>イガイ</t>
    </rPh>
    <rPh sb="13" eb="15">
      <t>リユウ</t>
    </rPh>
    <rPh sb="16" eb="18">
      <t>イドウ</t>
    </rPh>
    <rPh sb="19" eb="20">
      <t>タ</t>
    </rPh>
    <rPh sb="20" eb="22">
      <t>シセツ</t>
    </rPh>
    <rPh sb="24" eb="26">
      <t>テンショク</t>
    </rPh>
    <rPh sb="27" eb="28">
      <t>フク</t>
    </rPh>
    <phoneticPr fontId="2"/>
  </si>
  <si>
    <t>　⑭ 不明（把握していない場合を含む）</t>
    <rPh sb="3" eb="5">
      <t>フメイ</t>
    </rPh>
    <rPh sb="6" eb="8">
      <t>ハアク</t>
    </rPh>
    <rPh sb="13" eb="15">
      <t>バアイ</t>
    </rPh>
    <rPh sb="16" eb="17">
      <t>フク</t>
    </rPh>
    <phoneticPr fontId="2"/>
  </si>
  <si>
    <t>また「就職先が決まっている（県内）」方については、就職先の内訳人数を記入してください。</t>
    <rPh sb="3" eb="5">
      <t>シュウショク</t>
    </rPh>
    <rPh sb="5" eb="6">
      <t>サキ</t>
    </rPh>
    <rPh sb="7" eb="8">
      <t>キ</t>
    </rPh>
    <rPh sb="14" eb="15">
      <t>ケン</t>
    </rPh>
    <rPh sb="15" eb="16">
      <t>ナイ</t>
    </rPh>
    <rPh sb="18" eb="19">
      <t>カタ</t>
    </rPh>
    <rPh sb="29" eb="31">
      <t>ウチワケ</t>
    </rPh>
    <rPh sb="31" eb="33">
      <t>ニンズウ</t>
    </rPh>
    <phoneticPr fontId="2"/>
  </si>
  <si>
    <t>　② 看護職として他施設に転職</t>
    <rPh sb="3" eb="6">
      <t>カンゴショク</t>
    </rPh>
    <rPh sb="9" eb="10">
      <t>タ</t>
    </rPh>
    <rPh sb="10" eb="12">
      <t>シセツ</t>
    </rPh>
    <rPh sb="13" eb="15">
      <t>テンショク</t>
    </rPh>
    <phoneticPr fontId="2"/>
  </si>
  <si>
    <t>　③ 不明（未定・把握していない等）</t>
    <rPh sb="3" eb="5">
      <t>フメイ</t>
    </rPh>
    <rPh sb="6" eb="8">
      <t>ミテイ</t>
    </rPh>
    <rPh sb="9" eb="11">
      <t>ハアク</t>
    </rPh>
    <rPh sb="16" eb="17">
      <t>トウ</t>
    </rPh>
    <phoneticPr fontId="2"/>
  </si>
  <si>
    <t>　① 就職先が決まっている（県内）</t>
    <rPh sb="3" eb="5">
      <t>シュウショク</t>
    </rPh>
    <rPh sb="5" eb="6">
      <t>サキ</t>
    </rPh>
    <rPh sb="7" eb="8">
      <t>キ</t>
    </rPh>
    <rPh sb="14" eb="15">
      <t>ケン</t>
    </rPh>
    <rPh sb="15" eb="16">
      <t>ナイ</t>
    </rPh>
    <phoneticPr fontId="38"/>
  </si>
  <si>
    <t>　② 就職先が決まっている（県外）</t>
    <rPh sb="3" eb="6">
      <t>シュウショクサキ</t>
    </rPh>
    <rPh sb="7" eb="8">
      <t>キ</t>
    </rPh>
    <rPh sb="14" eb="16">
      <t>ケンガイ</t>
    </rPh>
    <phoneticPr fontId="38"/>
  </si>
  <si>
    <t>　④ 不明（把握していないを含む）</t>
    <rPh sb="3" eb="5">
      <t>フメイ</t>
    </rPh>
    <rPh sb="6" eb="8">
      <t>ハアク</t>
    </rPh>
    <rPh sb="14" eb="15">
      <t>フク</t>
    </rPh>
    <phoneticPr fontId="38"/>
  </si>
  <si>
    <t>　⑤ 不明（把握していない等を含む）</t>
    <rPh sb="3" eb="5">
      <t>フメイ</t>
    </rPh>
    <rPh sb="6" eb="8">
      <t>ハアク</t>
    </rPh>
    <rPh sb="13" eb="14">
      <t>トウ</t>
    </rPh>
    <rPh sb="15" eb="16">
      <t>フク</t>
    </rPh>
    <phoneticPr fontId="38"/>
  </si>
  <si>
    <r>
      <t>◎Excelファイル名は　</t>
    </r>
    <r>
      <rPr>
        <b/>
        <sz val="16"/>
        <rFont val="ＭＳ Ｐゴシック"/>
        <family val="3"/>
        <charset val="128"/>
      </rPr>
      <t>【ステーション名】調査票</t>
    </r>
    <r>
      <rPr>
        <sz val="16"/>
        <rFont val="ＭＳ Ｐゴシック"/>
        <family val="3"/>
        <charset val="128"/>
      </rPr>
      <t>　とし、</t>
    </r>
    <r>
      <rPr>
        <b/>
        <u/>
        <sz val="16"/>
        <rFont val="ＭＳ Ｐゴシック"/>
        <family val="3"/>
        <charset val="128"/>
      </rPr>
      <t>「e-kanagawa電子申請」</t>
    </r>
    <r>
      <rPr>
        <sz val="16"/>
        <rFont val="ＭＳ Ｐゴシック"/>
        <family val="3"/>
        <charset val="128"/>
      </rPr>
      <t>よりご提出ください</t>
    </r>
    <rPh sb="10" eb="11">
      <t>メイ</t>
    </rPh>
    <rPh sb="20" eb="21">
      <t>メイ</t>
    </rPh>
    <rPh sb="22" eb="25">
      <t>チョウサヒョウ</t>
    </rPh>
    <rPh sb="40" eb="42">
      <t>デンシ</t>
    </rPh>
    <rPh sb="42" eb="44">
      <t>シンセイ</t>
    </rPh>
    <rPh sb="48" eb="50">
      <t>テイシュツ</t>
    </rPh>
    <phoneticPr fontId="2"/>
  </si>
  <si>
    <t>問９　問７の採用者について看護師経験年数をお答え下さい。</t>
    <rPh sb="0" eb="1">
      <t>トイ</t>
    </rPh>
    <rPh sb="3" eb="4">
      <t>トイ</t>
    </rPh>
    <rPh sb="6" eb="9">
      <t>サイヨウシャ</t>
    </rPh>
    <rPh sb="13" eb="15">
      <t>カンゴ</t>
    </rPh>
    <rPh sb="15" eb="16">
      <t>シ</t>
    </rPh>
    <rPh sb="16" eb="18">
      <t>ケイケン</t>
    </rPh>
    <rPh sb="18" eb="20">
      <t>ネンスウ</t>
    </rPh>
    <rPh sb="22" eb="23">
      <t>コタ</t>
    </rPh>
    <rPh sb="24" eb="25">
      <t>クダ</t>
    </rPh>
    <phoneticPr fontId="2"/>
  </si>
  <si>
    <t>問10　問７の採用者について採用直前の就業先や就業状態についてお答え下さい。</t>
    <rPh sb="0" eb="1">
      <t>トイ</t>
    </rPh>
    <rPh sb="4" eb="5">
      <t>トイ</t>
    </rPh>
    <rPh sb="7" eb="10">
      <t>サイヨウシャ</t>
    </rPh>
    <rPh sb="14" eb="16">
      <t>サイヨウ</t>
    </rPh>
    <rPh sb="16" eb="18">
      <t>チョクゼン</t>
    </rPh>
    <rPh sb="19" eb="21">
      <t>シュウギョウ</t>
    </rPh>
    <rPh sb="21" eb="22">
      <t>サキ</t>
    </rPh>
    <rPh sb="23" eb="25">
      <t>シュウギョウ</t>
    </rPh>
    <rPh sb="25" eb="27">
      <t>ジョウタイ</t>
    </rPh>
    <rPh sb="32" eb="33">
      <t>コタ</t>
    </rPh>
    <rPh sb="34" eb="35">
      <t>クダ</t>
    </rPh>
    <phoneticPr fontId="2"/>
  </si>
  <si>
    <t>★問11から問13は、新卒新採用看護職員について伺います。</t>
    <rPh sb="1" eb="2">
      <t>トイ</t>
    </rPh>
    <rPh sb="6" eb="7">
      <t>トイ</t>
    </rPh>
    <rPh sb="11" eb="13">
      <t>シンソツ</t>
    </rPh>
    <rPh sb="13" eb="16">
      <t>シンサイヨウ</t>
    </rPh>
    <rPh sb="16" eb="18">
      <t>カンゴ</t>
    </rPh>
    <rPh sb="18" eb="20">
      <t>ショクイン</t>
    </rPh>
    <phoneticPr fontId="2"/>
  </si>
  <si>
    <t>一般社団法人日本NP教育大学院協議会が認定した診療看護師のことをいう</t>
    <rPh sb="0" eb="2">
      <t>イッパン</t>
    </rPh>
    <rPh sb="2" eb="4">
      <t>シャダン</t>
    </rPh>
    <rPh sb="4" eb="6">
      <t>ホウジン</t>
    </rPh>
    <rPh sb="6" eb="8">
      <t>ニホン</t>
    </rPh>
    <rPh sb="10" eb="12">
      <t>キョウイク</t>
    </rPh>
    <rPh sb="12" eb="14">
      <t>ダイガク</t>
    </rPh>
    <rPh sb="14" eb="15">
      <t>イン</t>
    </rPh>
    <rPh sb="15" eb="18">
      <t>キョウギカイ</t>
    </rPh>
    <phoneticPr fontId="2"/>
  </si>
  <si>
    <t>調査は以上です。ご協力ありがとうございました。</t>
    <phoneticPr fontId="2"/>
  </si>
  <si>
    <t>20～29歳</t>
    <rPh sb="5" eb="6">
      <t>サイ</t>
    </rPh>
    <phoneticPr fontId="2"/>
  </si>
  <si>
    <t>30～39歳</t>
    <rPh sb="5" eb="6">
      <t>サイ</t>
    </rPh>
    <phoneticPr fontId="2"/>
  </si>
  <si>
    <t>40～49歳</t>
    <rPh sb="5" eb="6">
      <t>サイ</t>
    </rPh>
    <phoneticPr fontId="2"/>
  </si>
  <si>
    <t>50～59歳</t>
    <rPh sb="5" eb="6">
      <t>サイ</t>
    </rPh>
    <phoneticPr fontId="2"/>
  </si>
  <si>
    <t>60～69歳</t>
    <rPh sb="5" eb="6">
      <t>サイ</t>
    </rPh>
    <phoneticPr fontId="2"/>
  </si>
  <si>
    <t>　⑧ 急性・重症患者看護</t>
    <phoneticPr fontId="2"/>
  </si>
  <si>
    <t>◎この調査は神奈川県医療整備・人材課が実施し、集計業務を外部業者に委託しています</t>
    <rPh sb="19" eb="21">
      <t>ジッシ</t>
    </rPh>
    <rPh sb="23" eb="25">
      <t>シュウケイ</t>
    </rPh>
    <rPh sb="25" eb="27">
      <t>ギョウム</t>
    </rPh>
    <rPh sb="28" eb="30">
      <t>ガイブ</t>
    </rPh>
    <rPh sb="30" eb="32">
      <t>ギョウシャ</t>
    </rPh>
    <phoneticPr fontId="2"/>
  </si>
  <si>
    <t>平成07</t>
    <rPh sb="0" eb="2">
      <t>ヘイセイ</t>
    </rPh>
    <phoneticPr fontId="2"/>
  </si>
  <si>
    <t>平成08</t>
    <rPh sb="0" eb="2">
      <t>ヘイセイ</t>
    </rPh>
    <phoneticPr fontId="2"/>
  </si>
  <si>
    <t>平成09</t>
    <rPh sb="0" eb="2">
      <t>ヘイセイ</t>
    </rPh>
    <phoneticPr fontId="2"/>
  </si>
  <si>
    <t>平成31/令和元</t>
    <rPh sb="0" eb="2">
      <t>ヘイセイ</t>
    </rPh>
    <rPh sb="5" eb="7">
      <t>レイワ</t>
    </rPh>
    <phoneticPr fontId="2"/>
  </si>
  <si>
    <t>令和３</t>
    <rPh sb="0" eb="2">
      <t>レイワ</t>
    </rPh>
    <phoneticPr fontId="2"/>
  </si>
  <si>
    <t>令和４</t>
    <rPh sb="0" eb="2">
      <t>レイワ</t>
    </rPh>
    <phoneticPr fontId="2"/>
  </si>
  <si>
    <t>令和５</t>
    <rPh sb="0" eb="2">
      <t>レイワ</t>
    </rPh>
    <phoneticPr fontId="2"/>
  </si>
  <si>
    <t>令和６</t>
    <rPh sb="0" eb="2">
      <t>レイワ</t>
    </rPh>
    <phoneticPr fontId="2"/>
  </si>
  <si>
    <t>平成06以前（平成06年開設含）</t>
    <rPh sb="0" eb="2">
      <t>ヘイセイ</t>
    </rPh>
    <rPh sb="4" eb="6">
      <t>イゼン</t>
    </rPh>
    <rPh sb="7" eb="9">
      <t>ヘイセイ</t>
    </rPh>
    <rPh sb="11" eb="12">
      <t>ネン</t>
    </rPh>
    <rPh sb="12" eb="14">
      <t>カイセツ</t>
    </rPh>
    <rPh sb="14" eb="15">
      <t>フク</t>
    </rPh>
    <phoneticPr fontId="2"/>
  </si>
  <si>
    <t>令和７</t>
    <rPh sb="0" eb="2">
      <t>レイワ</t>
    </rPh>
    <phoneticPr fontId="2"/>
  </si>
  <si>
    <t>【令和７年度　看護職員就業実態調査票（訪問看護ステーション）】</t>
    <rPh sb="4" eb="6">
      <t>ネンド</t>
    </rPh>
    <rPh sb="5" eb="6">
      <t>ド</t>
    </rPh>
    <rPh sb="7" eb="9">
      <t>カンゴ</t>
    </rPh>
    <rPh sb="9" eb="11">
      <t>ショクイン</t>
    </rPh>
    <rPh sb="11" eb="13">
      <t>シュウギョウ</t>
    </rPh>
    <rPh sb="13" eb="15">
      <t>ジッタイ</t>
    </rPh>
    <rPh sb="15" eb="17">
      <t>チョウサ</t>
    </rPh>
    <rPh sb="17" eb="18">
      <t>ヒョウ</t>
    </rPh>
    <rPh sb="19" eb="21">
      <t>ホウモン</t>
    </rPh>
    <rPh sb="21" eb="23">
      <t>カンゴ</t>
    </rPh>
    <phoneticPr fontId="2"/>
  </si>
  <si>
    <t>対応している場合は令和７年９月（1ヶ月間）の利用者数／延べ訪問件数についてもお答えください。</t>
    <rPh sb="0" eb="2">
      <t>タイオウ</t>
    </rPh>
    <rPh sb="6" eb="8">
      <t>バアイ</t>
    </rPh>
    <rPh sb="12" eb="13">
      <t>ネン</t>
    </rPh>
    <rPh sb="14" eb="15">
      <t>ガツ</t>
    </rPh>
    <rPh sb="18" eb="19">
      <t>ゲツ</t>
    </rPh>
    <rPh sb="19" eb="20">
      <t>カン</t>
    </rPh>
    <rPh sb="22" eb="25">
      <t>リヨウシャ</t>
    </rPh>
    <rPh sb="25" eb="26">
      <t>スウ</t>
    </rPh>
    <rPh sb="27" eb="28">
      <t>ノ</t>
    </rPh>
    <rPh sb="29" eb="31">
      <t>ホウモン</t>
    </rPh>
    <rPh sb="31" eb="33">
      <t>ケンスウ</t>
    </rPh>
    <rPh sb="39" eb="40">
      <t>コタ</t>
    </rPh>
    <phoneticPr fontId="2"/>
  </si>
  <si>
    <t>基礎情報６●令和７年９月（１ヶ月間）の看護職員の平均残業時間をお答えください。</t>
    <rPh sb="2" eb="4">
      <t>ジョウホウ</t>
    </rPh>
    <rPh sb="9" eb="10">
      <t>ネン</t>
    </rPh>
    <rPh sb="11" eb="12">
      <t>ガツ</t>
    </rPh>
    <rPh sb="15" eb="17">
      <t>ゲツカン</t>
    </rPh>
    <rPh sb="19" eb="21">
      <t>カンゴ</t>
    </rPh>
    <rPh sb="21" eb="23">
      <t>ショクイン</t>
    </rPh>
    <rPh sb="24" eb="26">
      <t>ヘイキン</t>
    </rPh>
    <rPh sb="26" eb="28">
      <t>ザンギョウ</t>
    </rPh>
    <rPh sb="28" eb="30">
      <t>ジカン</t>
    </rPh>
    <rPh sb="32" eb="33">
      <t>コタ</t>
    </rPh>
    <phoneticPr fontId="2"/>
  </si>
  <si>
    <t>※令和８年４月１日以降の開設の方は、調査票４枚目（問14～18）をお答えください</t>
    <rPh sb="4" eb="5">
      <t>ネン</t>
    </rPh>
    <rPh sb="5" eb="6">
      <t>ヘイネン</t>
    </rPh>
    <rPh sb="6" eb="7">
      <t>ガツ</t>
    </rPh>
    <rPh sb="8" eb="9">
      <t>ニチ</t>
    </rPh>
    <rPh sb="9" eb="11">
      <t>イコウ</t>
    </rPh>
    <rPh sb="12" eb="14">
      <t>カイセツ</t>
    </rPh>
    <rPh sb="15" eb="16">
      <t>カタ</t>
    </rPh>
    <rPh sb="18" eb="21">
      <t>チョウサヒョウ</t>
    </rPh>
    <rPh sb="22" eb="24">
      <t>マイメ</t>
    </rPh>
    <rPh sb="25" eb="26">
      <t>トイ</t>
    </rPh>
    <rPh sb="34" eb="35">
      <t>コタ</t>
    </rPh>
    <phoneticPr fontId="2"/>
  </si>
  <si>
    <t>※令和８年３月31日付の定年退職や同系列施設への異動を含む、全ての退職者数をご記入ください</t>
    <rPh sb="4" eb="5">
      <t>ネン</t>
    </rPh>
    <rPh sb="6" eb="7">
      <t>ガツ</t>
    </rPh>
    <rPh sb="9" eb="10">
      <t>ニチ</t>
    </rPh>
    <rPh sb="10" eb="11">
      <t>ヅケ</t>
    </rPh>
    <rPh sb="12" eb="14">
      <t>テイネン</t>
    </rPh>
    <rPh sb="14" eb="16">
      <t>タイショク</t>
    </rPh>
    <rPh sb="17" eb="20">
      <t>ドウケイレツ</t>
    </rPh>
    <rPh sb="20" eb="22">
      <t>シセツ</t>
    </rPh>
    <rPh sb="22" eb="24">
      <t>ドウシセツ</t>
    </rPh>
    <rPh sb="24" eb="26">
      <t>イドウ</t>
    </rPh>
    <rPh sb="27" eb="28">
      <t>フク</t>
    </rPh>
    <rPh sb="30" eb="31">
      <t>スベ</t>
    </rPh>
    <rPh sb="33" eb="36">
      <t>タイショクシャ</t>
    </rPh>
    <rPh sb="36" eb="37">
      <t>スウ</t>
    </rPh>
    <rPh sb="39" eb="41">
      <t>キニュウ</t>
    </rPh>
    <phoneticPr fontId="3"/>
  </si>
  <si>
    <t>問６　令和８年３月31日現在の看護職員数をお答え下さい。</t>
    <rPh sb="0" eb="1">
      <t>トイ</t>
    </rPh>
    <rPh sb="6" eb="7">
      <t>ネン</t>
    </rPh>
    <rPh sb="8" eb="9">
      <t>ガツ</t>
    </rPh>
    <rPh sb="11" eb="12">
      <t>ヒ</t>
    </rPh>
    <rPh sb="12" eb="14">
      <t>ゲンザイ</t>
    </rPh>
    <rPh sb="15" eb="17">
      <t>カンゴ</t>
    </rPh>
    <rPh sb="17" eb="19">
      <t>ショクイン</t>
    </rPh>
    <rPh sb="22" eb="23">
      <t>コタ</t>
    </rPh>
    <rPh sb="24" eb="25">
      <t>クダ</t>
    </rPh>
    <phoneticPr fontId="2"/>
  </si>
  <si>
    <t>※令和８年３月31日付退職者及び異動を含みます</t>
  </si>
  <si>
    <t>★問１から問６は、令和７年度の看護職員の状況や動向について伺います。</t>
    <rPh sb="1" eb="2">
      <t>トイ</t>
    </rPh>
    <rPh sb="5" eb="6">
      <t>トイ</t>
    </rPh>
    <rPh sb="12" eb="14">
      <t>ネンド</t>
    </rPh>
    <rPh sb="15" eb="17">
      <t>カンゴ</t>
    </rPh>
    <rPh sb="17" eb="19">
      <t>ショクイン</t>
    </rPh>
    <rPh sb="20" eb="22">
      <t>ジョウキョウ</t>
    </rPh>
    <rPh sb="23" eb="25">
      <t>ドウコウ</t>
    </rPh>
    <phoneticPr fontId="2"/>
  </si>
  <si>
    <t>問１　令和７年４月１日現在の看護職員数および看護職以外の従業者数をお答え下さい。</t>
    <rPh sb="0" eb="1">
      <t>トイ</t>
    </rPh>
    <rPh sb="11" eb="13">
      <t>ゲンザイ</t>
    </rPh>
    <rPh sb="22" eb="25">
      <t>カンゴショク</t>
    </rPh>
    <rPh sb="25" eb="27">
      <t>イガイ</t>
    </rPh>
    <rPh sb="28" eb="30">
      <t>ジュウギョウ</t>
    </rPh>
    <rPh sb="30" eb="31">
      <t>シャ</t>
    </rPh>
    <rPh sb="31" eb="32">
      <t>スウ</t>
    </rPh>
    <rPh sb="34" eb="35">
      <t>コタ</t>
    </rPh>
    <rPh sb="36" eb="37">
      <t>クダ</t>
    </rPh>
    <phoneticPr fontId="2"/>
  </si>
  <si>
    <t>※令和７年４月１日付採用者及び系列施設等からの異動を含んだ、職員数をご記入ください</t>
    <rPh sb="4" eb="5">
      <t>ネン</t>
    </rPh>
    <rPh sb="6" eb="7">
      <t>ガツ</t>
    </rPh>
    <rPh sb="8" eb="9">
      <t>ニチ</t>
    </rPh>
    <rPh sb="9" eb="10">
      <t>ヅケ</t>
    </rPh>
    <rPh sb="10" eb="13">
      <t>サイヨウシャ</t>
    </rPh>
    <rPh sb="13" eb="14">
      <t>オヨ</t>
    </rPh>
    <rPh sb="15" eb="17">
      <t>ケイレツ</t>
    </rPh>
    <rPh sb="17" eb="19">
      <t>シセツ</t>
    </rPh>
    <rPh sb="19" eb="20">
      <t>トウ</t>
    </rPh>
    <rPh sb="23" eb="25">
      <t>イドウ</t>
    </rPh>
    <rPh sb="26" eb="27">
      <t>フク</t>
    </rPh>
    <rPh sb="30" eb="32">
      <t>ショクイン</t>
    </rPh>
    <rPh sb="35" eb="37">
      <t>キニュウ</t>
    </rPh>
    <phoneticPr fontId="2"/>
  </si>
  <si>
    <t>※令和７年４月２日以降開設の場合には、開設時点の人数をご記入ください</t>
    <rPh sb="4" eb="5">
      <t>ネン</t>
    </rPh>
    <rPh sb="6" eb="7">
      <t>ガツ</t>
    </rPh>
    <rPh sb="8" eb="9">
      <t>ニチ</t>
    </rPh>
    <rPh sb="9" eb="11">
      <t>イコウ</t>
    </rPh>
    <rPh sb="11" eb="13">
      <t>カイセツ</t>
    </rPh>
    <rPh sb="14" eb="16">
      <t>バアイ</t>
    </rPh>
    <rPh sb="19" eb="21">
      <t>カイセツ</t>
    </rPh>
    <rPh sb="21" eb="23">
      <t>ジテン</t>
    </rPh>
    <rPh sb="24" eb="26">
      <t>ニンズウ</t>
    </rPh>
    <rPh sb="28" eb="30">
      <t>キニュウ</t>
    </rPh>
    <phoneticPr fontId="2"/>
  </si>
  <si>
    <t>問２　令和７年４月１日現在の看護職員の年代別構成をお答え下さい。(常勤+非常勤）</t>
    <rPh sb="0" eb="1">
      <t>トイ</t>
    </rPh>
    <rPh sb="11" eb="13">
      <t>ゲンザイ</t>
    </rPh>
    <rPh sb="26" eb="27">
      <t>コタ</t>
    </rPh>
    <rPh sb="28" eb="29">
      <t>クダ</t>
    </rPh>
    <rPh sb="33" eb="35">
      <t>ジョウキン</t>
    </rPh>
    <rPh sb="36" eb="39">
      <t>ヒジョウキン</t>
    </rPh>
    <phoneticPr fontId="2"/>
  </si>
  <si>
    <t>問３　令和７年４月１日から令和８年３月31日の間に退職した管理者を含む看護職員数をお答え下さい。</t>
    <rPh sb="0" eb="1">
      <t>トイ</t>
    </rPh>
    <rPh sb="6" eb="7">
      <t>ネン</t>
    </rPh>
    <rPh sb="8" eb="9">
      <t>ガツ</t>
    </rPh>
    <rPh sb="10" eb="11">
      <t>ニチ</t>
    </rPh>
    <rPh sb="16" eb="17">
      <t>ネン</t>
    </rPh>
    <rPh sb="18" eb="19">
      <t>ガツ</t>
    </rPh>
    <rPh sb="21" eb="22">
      <t>ニチ</t>
    </rPh>
    <rPh sb="23" eb="24">
      <t>アイダ</t>
    </rPh>
    <rPh sb="25" eb="27">
      <t>タイショク</t>
    </rPh>
    <rPh sb="29" eb="32">
      <t>カンリシャ</t>
    </rPh>
    <rPh sb="33" eb="34">
      <t>フク</t>
    </rPh>
    <rPh sb="35" eb="37">
      <t>カンゴ</t>
    </rPh>
    <rPh sb="37" eb="39">
      <t>ショクイン</t>
    </rPh>
    <rPh sb="39" eb="40">
      <t>カズ</t>
    </rPh>
    <phoneticPr fontId="2"/>
  </si>
  <si>
    <t>問４　令和７年度中に退職した看護職員について、主たる退職理由をお答え下さい。</t>
    <rPh sb="0" eb="1">
      <t>トイ</t>
    </rPh>
    <rPh sb="6" eb="8">
      <t>ネンド</t>
    </rPh>
    <rPh sb="8" eb="9">
      <t>チュウ</t>
    </rPh>
    <rPh sb="10" eb="12">
      <t>タイショク</t>
    </rPh>
    <rPh sb="14" eb="16">
      <t>カンゴ</t>
    </rPh>
    <rPh sb="16" eb="18">
      <t>ショクイン</t>
    </rPh>
    <rPh sb="32" eb="33">
      <t>コタ</t>
    </rPh>
    <rPh sb="34" eb="35">
      <t>クダ</t>
    </rPh>
    <phoneticPr fontId="2"/>
  </si>
  <si>
    <t>問５　令和７年度中に退職した看護職員について、退職後の進路・就職先を把握している人数をお答えください。</t>
    <rPh sb="0" eb="1">
      <t>トイ</t>
    </rPh>
    <rPh sb="6" eb="8">
      <t>ネンド</t>
    </rPh>
    <rPh sb="8" eb="9">
      <t>チュウ</t>
    </rPh>
    <rPh sb="10" eb="12">
      <t>タイショク</t>
    </rPh>
    <rPh sb="14" eb="16">
      <t>カンゴ</t>
    </rPh>
    <rPh sb="16" eb="18">
      <t>ショクイン</t>
    </rPh>
    <rPh sb="23" eb="25">
      <t>タイショク</t>
    </rPh>
    <rPh sb="25" eb="26">
      <t>ゴ</t>
    </rPh>
    <rPh sb="27" eb="29">
      <t>シンロ</t>
    </rPh>
    <rPh sb="32" eb="33">
      <t>サキ</t>
    </rPh>
    <rPh sb="34" eb="36">
      <t>ハアク</t>
    </rPh>
    <rPh sb="40" eb="42">
      <t>ニンズウ</t>
    </rPh>
    <rPh sb="44" eb="45">
      <t>コタ</t>
    </rPh>
    <phoneticPr fontId="2"/>
  </si>
  <si>
    <t>★問７から問10は、令和７年度の経験者採用数について伺います。</t>
    <rPh sb="1" eb="2">
      <t>トイ</t>
    </rPh>
    <rPh sb="5" eb="6">
      <t>トイ</t>
    </rPh>
    <rPh sb="13" eb="15">
      <t>ネンド</t>
    </rPh>
    <rPh sb="16" eb="19">
      <t>ケイケンシャ</t>
    </rPh>
    <rPh sb="19" eb="21">
      <t>サイヨウ</t>
    </rPh>
    <rPh sb="21" eb="22">
      <t>スウ</t>
    </rPh>
    <phoneticPr fontId="2"/>
  </si>
  <si>
    <t>問７　令和７年度の経験者採用数をお答え下さい。</t>
    <rPh sb="0" eb="1">
      <t>トイ</t>
    </rPh>
    <rPh sb="6" eb="7">
      <t>ネン</t>
    </rPh>
    <rPh sb="7" eb="8">
      <t>ド</t>
    </rPh>
    <rPh sb="9" eb="12">
      <t>ケイケンシャ</t>
    </rPh>
    <rPh sb="12" eb="15">
      <t>サイヨウスウ</t>
    </rPh>
    <rPh sb="17" eb="18">
      <t>コタ</t>
    </rPh>
    <rPh sb="19" eb="20">
      <t>クダ</t>
    </rPh>
    <phoneticPr fontId="2"/>
  </si>
  <si>
    <t>※新卒新採用看護職員（以下、新卒者とする）とは、令和７年３月に看護師等国家試験に合格し</t>
    <rPh sb="31" eb="34">
      <t>カンゴシ</t>
    </rPh>
    <rPh sb="34" eb="35">
      <t>トウ</t>
    </rPh>
    <rPh sb="35" eb="37">
      <t>コッカ</t>
    </rPh>
    <rPh sb="37" eb="39">
      <t>シケン</t>
    </rPh>
    <rPh sb="40" eb="42">
      <t>ゴウカク</t>
    </rPh>
    <phoneticPr fontId="2"/>
  </si>
  <si>
    <t>　令和７年４月１日付で採用した職員をいう</t>
    <rPh sb="15" eb="17">
      <t>ショクイン</t>
    </rPh>
    <phoneticPr fontId="2"/>
  </si>
  <si>
    <t>問11　令和７年度の新卒者の採用数をお答え下さい。</t>
    <rPh sb="0" eb="1">
      <t>トイ</t>
    </rPh>
    <rPh sb="7" eb="9">
      <t>ネンド</t>
    </rPh>
    <rPh sb="10" eb="12">
      <t>シンソツ</t>
    </rPh>
    <rPh sb="12" eb="13">
      <t>シャ</t>
    </rPh>
    <rPh sb="14" eb="16">
      <t>サイヨウ</t>
    </rPh>
    <rPh sb="16" eb="17">
      <t>スウ</t>
    </rPh>
    <rPh sb="19" eb="20">
      <t>コタ</t>
    </rPh>
    <rPh sb="21" eb="22">
      <t>クダ</t>
    </rPh>
    <phoneticPr fontId="2"/>
  </si>
  <si>
    <t>※経験者とは、令和６年３月以前に看護師等国家試験に合格し看護師として就業した経験のある職員をいう</t>
    <rPh sb="10" eb="11">
      <t>ネン</t>
    </rPh>
    <rPh sb="13" eb="15">
      <t>イゼン</t>
    </rPh>
    <rPh sb="16" eb="19">
      <t>カンゴシ</t>
    </rPh>
    <rPh sb="19" eb="20">
      <t>トウ</t>
    </rPh>
    <rPh sb="20" eb="22">
      <t>コッカ</t>
    </rPh>
    <rPh sb="22" eb="24">
      <t>シケン</t>
    </rPh>
    <rPh sb="25" eb="27">
      <t>ゴウカク</t>
    </rPh>
    <rPh sb="43" eb="45">
      <t>ショクイン</t>
    </rPh>
    <phoneticPr fontId="2"/>
  </si>
  <si>
    <t>　令和７年度までに研修修了した方の数</t>
    <rPh sb="4" eb="6">
      <t>ネンド</t>
    </rPh>
    <rPh sb="5" eb="6">
      <t>ド</t>
    </rPh>
    <rPh sb="9" eb="11">
      <t>ケンシュウ</t>
    </rPh>
    <rPh sb="11" eb="13">
      <t>シュウリョウ</t>
    </rPh>
    <rPh sb="15" eb="16">
      <t>カタ</t>
    </rPh>
    <rPh sb="17" eb="18">
      <t>カズ</t>
    </rPh>
    <phoneticPr fontId="1"/>
  </si>
  <si>
    <t>R7年度までの修了者人数</t>
    <rPh sb="2" eb="4">
      <t>ネンド</t>
    </rPh>
    <rPh sb="7" eb="10">
      <t>シュウリョウシャ</t>
    </rPh>
    <rPh sb="10" eb="12">
      <t>ニンズウ</t>
    </rPh>
    <phoneticPr fontId="2"/>
  </si>
  <si>
    <r>
      <t>問13　</t>
    </r>
    <r>
      <rPr>
        <b/>
        <u/>
        <sz val="16"/>
        <rFont val="HG丸ｺﾞｼｯｸM-PRO"/>
        <family val="3"/>
        <charset val="128"/>
      </rPr>
      <t>全ての事業所</t>
    </r>
    <r>
      <rPr>
        <b/>
        <sz val="16"/>
        <rFont val="HG丸ｺﾞｼｯｸM-PRO"/>
        <family val="3"/>
        <charset val="128"/>
      </rPr>
      <t>に伺います。今後、新卒者の採用をお考えですか。（プルダウン）</t>
    </r>
    <rPh sb="0" eb="1">
      <t>トイ</t>
    </rPh>
    <rPh sb="4" eb="5">
      <t>スベ</t>
    </rPh>
    <rPh sb="7" eb="9">
      <t>ジギョウ</t>
    </rPh>
    <rPh sb="9" eb="10">
      <t>ショ</t>
    </rPh>
    <rPh sb="11" eb="12">
      <t>ウカガ</t>
    </rPh>
    <rPh sb="16" eb="18">
      <t>コンゴ</t>
    </rPh>
    <rPh sb="19" eb="22">
      <t>シンソツシャ</t>
    </rPh>
    <rPh sb="23" eb="25">
      <t>サイヨウ</t>
    </rPh>
    <rPh sb="27" eb="28">
      <t>カンガ</t>
    </rPh>
    <phoneticPr fontId="2"/>
  </si>
  <si>
    <t>令和８</t>
    <rPh sb="0" eb="2">
      <t>レイワ</t>
    </rPh>
    <phoneticPr fontId="2"/>
  </si>
  <si>
    <t>基礎情報1）開設日</t>
    <rPh sb="0" eb="2">
      <t>キソ</t>
    </rPh>
    <rPh sb="2" eb="4">
      <t>ジョウホウ</t>
    </rPh>
    <rPh sb="6" eb="9">
      <t>カイセツビ</t>
    </rPh>
    <phoneticPr fontId="38"/>
  </si>
  <si>
    <t>設問なし</t>
    <rPh sb="0" eb="2">
      <t>セツモン</t>
    </rPh>
    <phoneticPr fontId="38"/>
  </si>
  <si>
    <t>2）</t>
  </si>
  <si>
    <t>3）</t>
  </si>
  <si>
    <t>4）事業所対応状況</t>
    <rPh sb="2" eb="5">
      <t>ジギョウショ</t>
    </rPh>
    <rPh sb="5" eb="7">
      <t>タイオウ</t>
    </rPh>
    <rPh sb="7" eb="9">
      <t>ジョウキョウ</t>
    </rPh>
    <phoneticPr fontId="38"/>
  </si>
  <si>
    <t>5）加算状況</t>
    <rPh sb="2" eb="4">
      <t>カサン</t>
    </rPh>
    <rPh sb="4" eb="6">
      <t>ジョウキョウ</t>
    </rPh>
    <phoneticPr fontId="38"/>
  </si>
  <si>
    <t>6）</t>
  </si>
  <si>
    <t>問1　R7.4.1職員数　</t>
    <rPh sb="0" eb="1">
      <t>トイ</t>
    </rPh>
    <rPh sb="9" eb="12">
      <t>ショクインスウ</t>
    </rPh>
    <phoneticPr fontId="38"/>
  </si>
  <si>
    <t>看護職以外</t>
    <rPh sb="0" eb="3">
      <t>カンゴショク</t>
    </rPh>
    <rPh sb="3" eb="5">
      <t>イガイ</t>
    </rPh>
    <phoneticPr fontId="38"/>
  </si>
  <si>
    <t>問2　R7.4.1年代別構成</t>
    <rPh sb="0" eb="1">
      <t>トイ</t>
    </rPh>
    <rPh sb="9" eb="12">
      <t>ネンダイベツ</t>
    </rPh>
    <rPh sb="12" eb="14">
      <t>コウセイ</t>
    </rPh>
    <phoneticPr fontId="38"/>
  </si>
  <si>
    <t xml:space="preserve">問3　R7年度退職者数 </t>
    <rPh sb="0" eb="1">
      <t>トイ</t>
    </rPh>
    <rPh sb="5" eb="7">
      <t>ネンド</t>
    </rPh>
    <rPh sb="7" eb="9">
      <t>タイショク</t>
    </rPh>
    <rPh sb="9" eb="10">
      <t>シャ</t>
    </rPh>
    <rPh sb="10" eb="11">
      <t>スウ</t>
    </rPh>
    <phoneticPr fontId="38"/>
  </si>
  <si>
    <t>問4　退職理由</t>
    <rPh sb="0" eb="1">
      <t>トイ</t>
    </rPh>
    <rPh sb="3" eb="5">
      <t>タイショク</t>
    </rPh>
    <rPh sb="5" eb="7">
      <t>リユウ</t>
    </rPh>
    <phoneticPr fontId="38"/>
  </si>
  <si>
    <t>うち管理者の退職理由</t>
    <rPh sb="2" eb="5">
      <t>カンリシャ</t>
    </rPh>
    <rPh sb="6" eb="8">
      <t>タイショク</t>
    </rPh>
    <rPh sb="8" eb="10">
      <t>リユウ</t>
    </rPh>
    <phoneticPr fontId="38"/>
  </si>
  <si>
    <t>問5　退職後の進路</t>
    <rPh sb="0" eb="1">
      <t>トイ</t>
    </rPh>
    <rPh sb="3" eb="6">
      <t>タイショクゴ</t>
    </rPh>
    <rPh sb="7" eb="9">
      <t>シンロ</t>
    </rPh>
    <phoneticPr fontId="38"/>
  </si>
  <si>
    <t>就職先</t>
    <rPh sb="0" eb="2">
      <t>シュウショク</t>
    </rPh>
    <rPh sb="2" eb="3">
      <t>サキ</t>
    </rPh>
    <phoneticPr fontId="38"/>
  </si>
  <si>
    <t>県内就職先内訳</t>
    <rPh sb="0" eb="1">
      <t>ケン</t>
    </rPh>
    <rPh sb="1" eb="2">
      <t>ナイ</t>
    </rPh>
    <rPh sb="2" eb="4">
      <t>シュウショク</t>
    </rPh>
    <rPh sb="4" eb="5">
      <t>サキ</t>
    </rPh>
    <rPh sb="5" eb="7">
      <t>ウチワケ</t>
    </rPh>
    <phoneticPr fontId="38"/>
  </si>
  <si>
    <t>問6　R8.3.31職員数</t>
    <rPh sb="0" eb="1">
      <t>トイ</t>
    </rPh>
    <rPh sb="10" eb="13">
      <t>ショクインスウ</t>
    </rPh>
    <phoneticPr fontId="38"/>
  </si>
  <si>
    <t>問7　R7経験者採用数</t>
    <rPh sb="0" eb="1">
      <t>トイ</t>
    </rPh>
    <rPh sb="5" eb="8">
      <t>ケイケンシャ</t>
    </rPh>
    <rPh sb="8" eb="11">
      <t>サイヨウスウ</t>
    </rPh>
    <phoneticPr fontId="38"/>
  </si>
  <si>
    <t>問8　定年後雇用者</t>
    <rPh sb="0" eb="1">
      <t>トイ</t>
    </rPh>
    <rPh sb="3" eb="6">
      <t>テイネンゴ</t>
    </rPh>
    <rPh sb="6" eb="8">
      <t>コヨウ</t>
    </rPh>
    <rPh sb="8" eb="9">
      <t>シャ</t>
    </rPh>
    <phoneticPr fontId="38"/>
  </si>
  <si>
    <t>問9　R7採用者経験年数</t>
    <rPh sb="0" eb="1">
      <t>トイ</t>
    </rPh>
    <rPh sb="5" eb="8">
      <t>サイヨウシャ</t>
    </rPh>
    <rPh sb="8" eb="10">
      <t>ケイケン</t>
    </rPh>
    <rPh sb="10" eb="12">
      <t>ネンスウ</t>
    </rPh>
    <phoneticPr fontId="38"/>
  </si>
  <si>
    <t>問10　R7採用者直近の就業先</t>
    <rPh sb="0" eb="1">
      <t>トイ</t>
    </rPh>
    <rPh sb="6" eb="9">
      <t>サイヨウシャ</t>
    </rPh>
    <rPh sb="9" eb="11">
      <t>チョッキン</t>
    </rPh>
    <rPh sb="12" eb="14">
      <t>シュウギョウ</t>
    </rPh>
    <rPh sb="14" eb="15">
      <t>サキ</t>
    </rPh>
    <phoneticPr fontId="38"/>
  </si>
  <si>
    <t>問11　R7.4.1新卒採用数</t>
    <rPh sb="0" eb="1">
      <t>トイ</t>
    </rPh>
    <rPh sb="10" eb="12">
      <t>シンソツ</t>
    </rPh>
    <rPh sb="12" eb="15">
      <t>サイヨウスウ</t>
    </rPh>
    <phoneticPr fontId="38"/>
  </si>
  <si>
    <t>問12　新人研修</t>
    <rPh sb="0" eb="1">
      <t>トイ</t>
    </rPh>
    <rPh sb="4" eb="6">
      <t>シンジン</t>
    </rPh>
    <rPh sb="6" eb="8">
      <t>ケンシュウ</t>
    </rPh>
    <phoneticPr fontId="38"/>
  </si>
  <si>
    <t>問13</t>
    <rPh sb="0" eb="1">
      <t>トイ</t>
    </rPh>
    <phoneticPr fontId="38"/>
  </si>
  <si>
    <t>問14　専門看護師13分野</t>
    <rPh sb="0" eb="1">
      <t>トイ</t>
    </rPh>
    <rPh sb="4" eb="6">
      <t>センモン</t>
    </rPh>
    <rPh sb="6" eb="9">
      <t>カンゴシ</t>
    </rPh>
    <rPh sb="11" eb="13">
      <t>ブンヤ</t>
    </rPh>
    <phoneticPr fontId="38"/>
  </si>
  <si>
    <t>問15　認定看護師19分野</t>
    <rPh sb="0" eb="1">
      <t>トイ</t>
    </rPh>
    <rPh sb="4" eb="6">
      <t>ニンテイ</t>
    </rPh>
    <rPh sb="6" eb="9">
      <t>カンゴシ</t>
    </rPh>
    <rPh sb="11" eb="13">
      <t>ブンヤ</t>
    </rPh>
    <phoneticPr fontId="38"/>
  </si>
  <si>
    <t>問16　管理者</t>
    <rPh sb="0" eb="1">
      <t>トイ</t>
    </rPh>
    <rPh sb="4" eb="7">
      <t>カンリシャ</t>
    </rPh>
    <phoneticPr fontId="38"/>
  </si>
  <si>
    <t>問17　NP</t>
    <rPh sb="0" eb="1">
      <t>トイ</t>
    </rPh>
    <phoneticPr fontId="38"/>
  </si>
  <si>
    <t>問18　講習会修了者</t>
    <rPh sb="0" eb="1">
      <t>トイ</t>
    </rPh>
    <rPh sb="4" eb="7">
      <t>コウシュウカイ</t>
    </rPh>
    <rPh sb="7" eb="10">
      <t>シュウリョウシャ</t>
    </rPh>
    <phoneticPr fontId="38"/>
  </si>
  <si>
    <t>問19　特定行為研修</t>
    <rPh sb="0" eb="1">
      <t>トイ</t>
    </rPh>
    <rPh sb="4" eb="6">
      <t>トクテイ</t>
    </rPh>
    <rPh sb="6" eb="8">
      <t>コウイ</t>
    </rPh>
    <rPh sb="8" eb="10">
      <t>ケンシュウ</t>
    </rPh>
    <phoneticPr fontId="38"/>
  </si>
  <si>
    <t>問20</t>
    <rPh sb="0" eb="1">
      <t>トイ</t>
    </rPh>
    <phoneticPr fontId="38"/>
  </si>
  <si>
    <t>区分</t>
    <rPh sb="0" eb="2">
      <t>クブン</t>
    </rPh>
    <phoneticPr fontId="38"/>
  </si>
  <si>
    <t>領域別</t>
    <rPh sb="0" eb="2">
      <t>リョウイキ</t>
    </rPh>
    <rPh sb="2" eb="3">
      <t>ベツ</t>
    </rPh>
    <phoneticPr fontId="38"/>
  </si>
  <si>
    <t>問21</t>
    <rPh sb="0" eb="1">
      <t>トイ</t>
    </rPh>
    <phoneticPr fontId="38"/>
  </si>
  <si>
    <t>問22　理由</t>
    <rPh sb="0" eb="1">
      <t>トイ</t>
    </rPh>
    <rPh sb="4" eb="6">
      <t>リユウ</t>
    </rPh>
    <phoneticPr fontId="38"/>
  </si>
  <si>
    <t>No.</t>
  </si>
  <si>
    <t>受付日</t>
  </si>
  <si>
    <t>回答
有:1
無:0
集計除外：外</t>
    <rPh sb="0" eb="2">
      <t>カイトウ</t>
    </rPh>
    <rPh sb="3" eb="4">
      <t>アリ</t>
    </rPh>
    <rPh sb="7" eb="8">
      <t>ナ</t>
    </rPh>
    <rPh sb="11" eb="13">
      <t>シュウケイ</t>
    </rPh>
    <rPh sb="13" eb="15">
      <t>ジョガイ</t>
    </rPh>
    <rPh sb="16" eb="17">
      <t>ガイ</t>
    </rPh>
    <phoneticPr fontId="50"/>
  </si>
  <si>
    <t>二次医療圏</t>
  </si>
  <si>
    <t>事業者</t>
  </si>
  <si>
    <t>法人種別</t>
    <rPh sb="0" eb="2">
      <t>ホウジン</t>
    </rPh>
    <rPh sb="2" eb="4">
      <t>シュベツ</t>
    </rPh>
    <phoneticPr fontId="38"/>
  </si>
  <si>
    <t>事業所名</t>
  </si>
  <si>
    <t>郵便番号</t>
  </si>
  <si>
    <t>住所</t>
  </si>
  <si>
    <t>電話番号</t>
  </si>
  <si>
    <t>年</t>
  </si>
  <si>
    <t>月</t>
  </si>
  <si>
    <t>日</t>
  </si>
  <si>
    <t>年度</t>
  </si>
  <si>
    <t>年度区分</t>
  </si>
  <si>
    <t>管理者
経験年数</t>
    <rPh sb="0" eb="3">
      <t>カンリシャ</t>
    </rPh>
    <rPh sb="4" eb="6">
      <t>ケイケン</t>
    </rPh>
    <rPh sb="6" eb="8">
      <t>ネンスウ</t>
    </rPh>
    <phoneticPr fontId="38"/>
  </si>
  <si>
    <t>訪問件数</t>
  </si>
  <si>
    <t>①機能強化型
ⅠⅡⅢ
なし：0</t>
    <rPh sb="1" eb="6">
      <t>キノウキョウカガタ</t>
    </rPh>
    <phoneticPr fontId="38"/>
  </si>
  <si>
    <t>②24時間
あり:1
なし:0</t>
    <rPh sb="3" eb="5">
      <t>ジカン</t>
    </rPh>
    <phoneticPr fontId="38"/>
  </si>
  <si>
    <t>②24時間
利用者数</t>
    <rPh sb="3" eb="5">
      <t>ジカン</t>
    </rPh>
    <rPh sb="6" eb="9">
      <t>リヨウシャ</t>
    </rPh>
    <rPh sb="9" eb="10">
      <t>スウ</t>
    </rPh>
    <phoneticPr fontId="38"/>
  </si>
  <si>
    <t>②24時間
訪問件数</t>
    <rPh sb="3" eb="5">
      <t>ジカン</t>
    </rPh>
    <rPh sb="6" eb="8">
      <t>ホウモン</t>
    </rPh>
    <rPh sb="8" eb="10">
      <t>ケンスウ</t>
    </rPh>
    <phoneticPr fontId="38"/>
  </si>
  <si>
    <t>③精神
あり:1
なし:0</t>
    <rPh sb="1" eb="3">
      <t>セイシン</t>
    </rPh>
    <phoneticPr fontId="38"/>
  </si>
  <si>
    <t>③精神
利用者数</t>
    <rPh sb="1" eb="3">
      <t>セイシン</t>
    </rPh>
    <rPh sb="4" eb="7">
      <t>リヨウシャ</t>
    </rPh>
    <rPh sb="7" eb="8">
      <t>スウ</t>
    </rPh>
    <phoneticPr fontId="38"/>
  </si>
  <si>
    <t>③精神
訪問件数</t>
    <rPh sb="1" eb="3">
      <t>セイシン</t>
    </rPh>
    <rPh sb="4" eb="6">
      <t>ホウモン</t>
    </rPh>
    <rPh sb="6" eb="8">
      <t>ケンスウ</t>
    </rPh>
    <phoneticPr fontId="38"/>
  </si>
  <si>
    <t>④小児
あり:1
なし:0</t>
    <rPh sb="1" eb="3">
      <t>ショウニ</t>
    </rPh>
    <phoneticPr fontId="38"/>
  </si>
  <si>
    <t>④小児
利用者数</t>
    <rPh sb="1" eb="3">
      <t>ショウニ</t>
    </rPh>
    <rPh sb="4" eb="7">
      <t>リヨウシャ</t>
    </rPh>
    <rPh sb="7" eb="8">
      <t>スウ</t>
    </rPh>
    <phoneticPr fontId="38"/>
  </si>
  <si>
    <t>④小児
訪問件数</t>
    <rPh sb="1" eb="3">
      <t>ショウニ</t>
    </rPh>
    <rPh sb="4" eb="6">
      <t>ホウモン</t>
    </rPh>
    <rPh sb="6" eb="8">
      <t>ケンスウ</t>
    </rPh>
    <phoneticPr fontId="38"/>
  </si>
  <si>
    <t>④ケア児
あり:1
なし:0</t>
    <rPh sb="3" eb="4">
      <t>ジ</t>
    </rPh>
    <phoneticPr fontId="38"/>
  </si>
  <si>
    <t>④ケア児
利用者数</t>
    <rPh sb="3" eb="4">
      <t>ジ</t>
    </rPh>
    <rPh sb="5" eb="8">
      <t>リヨウシャ</t>
    </rPh>
    <rPh sb="8" eb="9">
      <t>スウ</t>
    </rPh>
    <phoneticPr fontId="38"/>
  </si>
  <si>
    <t>④ケア児
訪問件数</t>
    <rPh sb="3" eb="4">
      <t>ジ</t>
    </rPh>
    <rPh sb="5" eb="7">
      <t>ホウモン</t>
    </rPh>
    <rPh sb="7" eb="9">
      <t>ケンスウ</t>
    </rPh>
    <phoneticPr fontId="38"/>
  </si>
  <si>
    <t>⑤看取り
あり:1
なし:0</t>
    <rPh sb="1" eb="3">
      <t>ミト</t>
    </rPh>
    <phoneticPr fontId="38"/>
  </si>
  <si>
    <t>⑤看取り
利用者数</t>
    <rPh sb="1" eb="3">
      <t>ミト</t>
    </rPh>
    <rPh sb="5" eb="8">
      <t>リヨウシャ</t>
    </rPh>
    <rPh sb="8" eb="9">
      <t>スウ</t>
    </rPh>
    <phoneticPr fontId="38"/>
  </si>
  <si>
    <t>⑤看取り
訪問件数</t>
    <rPh sb="1" eb="3">
      <t>ミト</t>
    </rPh>
    <rPh sb="5" eb="7">
      <t>ホウモン</t>
    </rPh>
    <rPh sb="7" eb="9">
      <t>ケンスウ</t>
    </rPh>
    <phoneticPr fontId="38"/>
  </si>
  <si>
    <t>加算
①緊急訪問
あり：1
なし：0</t>
    <rPh sb="0" eb="2">
      <t>カサン</t>
    </rPh>
    <rPh sb="4" eb="6">
      <t>キンキュウ</t>
    </rPh>
    <rPh sb="6" eb="8">
      <t>ホウモン</t>
    </rPh>
    <phoneticPr fontId="38"/>
  </si>
  <si>
    <t>加算
②ﾀｰﾐﾅﾙ
あり：1
なし：0</t>
    <rPh sb="0" eb="2">
      <t>カサン</t>
    </rPh>
    <phoneticPr fontId="38"/>
  </si>
  <si>
    <t>加算
③ｻｰﾋﾞｽ提供
あり：1
なし：0</t>
    <rPh sb="0" eb="2">
      <t>カサン</t>
    </rPh>
    <rPh sb="9" eb="11">
      <t>テイキョウ</t>
    </rPh>
    <phoneticPr fontId="38"/>
  </si>
  <si>
    <t>加算
④特別管理
あり：1
なし：0</t>
    <rPh sb="0" eb="2">
      <t>カサン</t>
    </rPh>
    <rPh sb="4" eb="6">
      <t>トクベツ</t>
    </rPh>
    <rPh sb="6" eb="8">
      <t>カンリ</t>
    </rPh>
    <phoneticPr fontId="38"/>
  </si>
  <si>
    <t>加算
⑤看護体制
あり：1
なし：0</t>
    <rPh sb="0" eb="2">
      <t>カサン</t>
    </rPh>
    <rPh sb="4" eb="6">
      <t>カンゴ</t>
    </rPh>
    <rPh sb="6" eb="8">
      <t>タイセイ</t>
    </rPh>
    <phoneticPr fontId="38"/>
  </si>
  <si>
    <t>加算
⑥24時間
あり：1
なし：0</t>
    <rPh sb="0" eb="2">
      <t>カサン</t>
    </rPh>
    <rPh sb="6" eb="8">
      <t>ジカン</t>
    </rPh>
    <phoneticPr fontId="38"/>
  </si>
  <si>
    <t>平均
残業時間</t>
    <rPh sb="0" eb="2">
      <t>ヘイキン</t>
    </rPh>
    <rPh sb="3" eb="5">
      <t>ザンギョウ</t>
    </rPh>
    <rPh sb="5" eb="7">
      <t>ジカン</t>
    </rPh>
    <phoneticPr fontId="38"/>
  </si>
  <si>
    <t>問1
常勤
保男</t>
    <rPh sb="0" eb="1">
      <t>トイ</t>
    </rPh>
    <rPh sb="3" eb="5">
      <t>ジョウキン</t>
    </rPh>
    <rPh sb="6" eb="7">
      <t>ホ</t>
    </rPh>
    <rPh sb="7" eb="8">
      <t>ダン</t>
    </rPh>
    <phoneticPr fontId="38"/>
  </si>
  <si>
    <t>常勤
保女</t>
    <rPh sb="0" eb="2">
      <t>ジョウキン</t>
    </rPh>
    <rPh sb="3" eb="4">
      <t>ホ</t>
    </rPh>
    <rPh sb="4" eb="5">
      <t>ジョ</t>
    </rPh>
    <phoneticPr fontId="38"/>
  </si>
  <si>
    <t>常勤
助</t>
    <rPh sb="0" eb="2">
      <t>ジョウキン</t>
    </rPh>
    <rPh sb="3" eb="4">
      <t>ジョ</t>
    </rPh>
    <phoneticPr fontId="38"/>
  </si>
  <si>
    <t>常勤
看男</t>
    <rPh sb="0" eb="2">
      <t>ジョウキン</t>
    </rPh>
    <rPh sb="3" eb="4">
      <t>カン</t>
    </rPh>
    <rPh sb="4" eb="5">
      <t>ダン</t>
    </rPh>
    <phoneticPr fontId="38"/>
  </si>
  <si>
    <t>常勤
看女</t>
    <rPh sb="0" eb="2">
      <t>ジョウキン</t>
    </rPh>
    <rPh sb="3" eb="4">
      <t>カン</t>
    </rPh>
    <rPh sb="4" eb="5">
      <t>ジョ</t>
    </rPh>
    <phoneticPr fontId="38"/>
  </si>
  <si>
    <t>常勤
准男</t>
    <rPh sb="0" eb="2">
      <t>ジョウキン</t>
    </rPh>
    <rPh sb="3" eb="4">
      <t>ジュン</t>
    </rPh>
    <rPh sb="4" eb="5">
      <t>ダン</t>
    </rPh>
    <phoneticPr fontId="38"/>
  </si>
  <si>
    <t>常勤
准女</t>
    <rPh sb="0" eb="2">
      <t>ジョウキン</t>
    </rPh>
    <rPh sb="3" eb="4">
      <t>ジュン</t>
    </rPh>
    <rPh sb="4" eb="5">
      <t>ジョ</t>
    </rPh>
    <phoneticPr fontId="38"/>
  </si>
  <si>
    <t>常勤
男
小計</t>
    <rPh sb="0" eb="2">
      <t>ジョウキン</t>
    </rPh>
    <rPh sb="3" eb="4">
      <t>オトコ</t>
    </rPh>
    <rPh sb="5" eb="7">
      <t>ショウケイ</t>
    </rPh>
    <phoneticPr fontId="38"/>
  </si>
  <si>
    <t>常勤
女
小計</t>
    <rPh sb="0" eb="2">
      <t>ジョウキン</t>
    </rPh>
    <rPh sb="3" eb="4">
      <t>オンナ</t>
    </rPh>
    <rPh sb="5" eb="7">
      <t>ショウケイ</t>
    </rPh>
    <phoneticPr fontId="38"/>
  </si>
  <si>
    <t>常勤
計</t>
    <rPh sb="0" eb="2">
      <t>ジョウキン</t>
    </rPh>
    <rPh sb="3" eb="4">
      <t>ケイ</t>
    </rPh>
    <phoneticPr fontId="38"/>
  </si>
  <si>
    <t>非常勤
保男</t>
    <rPh sb="0" eb="3">
      <t>ヒジョウキン</t>
    </rPh>
    <rPh sb="4" eb="5">
      <t>ホ</t>
    </rPh>
    <rPh sb="5" eb="6">
      <t>ダン</t>
    </rPh>
    <phoneticPr fontId="38"/>
  </si>
  <si>
    <t>非常勤
保女</t>
    <rPh sb="0" eb="3">
      <t>ヒジョウキン</t>
    </rPh>
    <rPh sb="4" eb="5">
      <t>ホ</t>
    </rPh>
    <rPh sb="5" eb="6">
      <t>ジョ</t>
    </rPh>
    <phoneticPr fontId="38"/>
  </si>
  <si>
    <t>非常勤
助</t>
    <rPh sb="0" eb="3">
      <t>ヒジョウキン</t>
    </rPh>
    <rPh sb="4" eb="5">
      <t>ジョ</t>
    </rPh>
    <phoneticPr fontId="38"/>
  </si>
  <si>
    <t>非常勤
看男</t>
    <rPh sb="0" eb="3">
      <t>ヒジョウキン</t>
    </rPh>
    <rPh sb="4" eb="5">
      <t>カン</t>
    </rPh>
    <rPh sb="5" eb="6">
      <t>ダン</t>
    </rPh>
    <phoneticPr fontId="38"/>
  </si>
  <si>
    <t>非常勤
看女</t>
    <rPh sb="0" eb="3">
      <t>ヒジョウキン</t>
    </rPh>
    <rPh sb="4" eb="5">
      <t>カン</t>
    </rPh>
    <rPh sb="5" eb="6">
      <t>ジョ</t>
    </rPh>
    <phoneticPr fontId="38"/>
  </si>
  <si>
    <t>非常勤
准男</t>
    <rPh sb="0" eb="3">
      <t>ヒジョウキン</t>
    </rPh>
    <rPh sb="4" eb="5">
      <t>ジュン</t>
    </rPh>
    <rPh sb="5" eb="6">
      <t>ダン</t>
    </rPh>
    <phoneticPr fontId="38"/>
  </si>
  <si>
    <t>非常勤
准女</t>
    <rPh sb="0" eb="3">
      <t>ヒジョウキン</t>
    </rPh>
    <rPh sb="4" eb="5">
      <t>ジュン</t>
    </rPh>
    <rPh sb="5" eb="6">
      <t>ジョ</t>
    </rPh>
    <phoneticPr fontId="38"/>
  </si>
  <si>
    <t>非常勤
男
小計</t>
    <rPh sb="0" eb="3">
      <t>ヒジョウキン</t>
    </rPh>
    <rPh sb="4" eb="5">
      <t>ダン</t>
    </rPh>
    <rPh sb="6" eb="8">
      <t>ショウケイ</t>
    </rPh>
    <phoneticPr fontId="38"/>
  </si>
  <si>
    <t>非常勤
女
小計</t>
    <rPh sb="0" eb="3">
      <t>ヒジョウキン</t>
    </rPh>
    <rPh sb="4" eb="5">
      <t>ジョ</t>
    </rPh>
    <rPh sb="6" eb="8">
      <t>ショウケイ</t>
    </rPh>
    <phoneticPr fontId="38"/>
  </si>
  <si>
    <t>非常勤
計</t>
    <rPh sb="0" eb="3">
      <t>ヒジョウキン</t>
    </rPh>
    <rPh sb="4" eb="5">
      <t>ケイ</t>
    </rPh>
    <phoneticPr fontId="38"/>
  </si>
  <si>
    <t>看護職員
合計</t>
    <rPh sb="0" eb="2">
      <t>カンゴ</t>
    </rPh>
    <rPh sb="2" eb="4">
      <t>ショクイン</t>
    </rPh>
    <phoneticPr fontId="38"/>
  </si>
  <si>
    <t>常勤換算</t>
  </si>
  <si>
    <t>常勤換算
区分</t>
  </si>
  <si>
    <t>常勤
理学</t>
    <rPh sb="0" eb="2">
      <t>ジョウキン</t>
    </rPh>
    <rPh sb="3" eb="5">
      <t>リガク</t>
    </rPh>
    <phoneticPr fontId="38"/>
  </si>
  <si>
    <t>常勤
作業</t>
    <rPh sb="0" eb="2">
      <t>ジョウキン</t>
    </rPh>
    <rPh sb="3" eb="5">
      <t>サギョウ</t>
    </rPh>
    <phoneticPr fontId="38"/>
  </si>
  <si>
    <t>常勤
言語</t>
    <rPh sb="0" eb="2">
      <t>ジョウキン</t>
    </rPh>
    <rPh sb="3" eb="5">
      <t>ゲンゴ</t>
    </rPh>
    <phoneticPr fontId="38"/>
  </si>
  <si>
    <t>常勤
精神</t>
    <rPh sb="0" eb="2">
      <t>ジョウキン</t>
    </rPh>
    <rPh sb="3" eb="5">
      <t>セイシン</t>
    </rPh>
    <phoneticPr fontId="38"/>
  </si>
  <si>
    <t>常勤
介護</t>
    <rPh sb="0" eb="2">
      <t>ジョウキン</t>
    </rPh>
    <rPh sb="3" eb="5">
      <t>カイゴ</t>
    </rPh>
    <phoneticPr fontId="38"/>
  </si>
  <si>
    <t>常勤
ｹｱﾏﾈ</t>
    <rPh sb="0" eb="2">
      <t>ジョウキン</t>
    </rPh>
    <phoneticPr fontId="38"/>
  </si>
  <si>
    <t>常勤
事務</t>
    <rPh sb="0" eb="2">
      <t>ジョウキン</t>
    </rPh>
    <rPh sb="3" eb="5">
      <t>ジム</t>
    </rPh>
    <phoneticPr fontId="38"/>
  </si>
  <si>
    <t>常勤
その他</t>
    <rPh sb="0" eb="2">
      <t>ジョウキン</t>
    </rPh>
    <rPh sb="5" eb="6">
      <t>ホカ</t>
    </rPh>
    <phoneticPr fontId="38"/>
  </si>
  <si>
    <t>その他
コメント</t>
    <rPh sb="2" eb="3">
      <t>ホカ</t>
    </rPh>
    <phoneticPr fontId="38"/>
  </si>
  <si>
    <t>看護以外
常勤
小計</t>
    <rPh sb="0" eb="2">
      <t>カンゴ</t>
    </rPh>
    <rPh sb="2" eb="4">
      <t>イガイ</t>
    </rPh>
    <rPh sb="5" eb="7">
      <t>ジョウキン</t>
    </rPh>
    <rPh sb="8" eb="10">
      <t>ショウケイ</t>
    </rPh>
    <phoneticPr fontId="38"/>
  </si>
  <si>
    <t>非常勤
理学</t>
    <rPh sb="0" eb="3">
      <t>ヒジョウキン</t>
    </rPh>
    <rPh sb="4" eb="6">
      <t>リガク</t>
    </rPh>
    <phoneticPr fontId="38"/>
  </si>
  <si>
    <t>非常勤
作業</t>
    <rPh sb="0" eb="3">
      <t>ヒジョウキン</t>
    </rPh>
    <rPh sb="4" eb="6">
      <t>サギョウ</t>
    </rPh>
    <phoneticPr fontId="38"/>
  </si>
  <si>
    <t>非常勤
言語</t>
    <rPh sb="0" eb="3">
      <t>ヒジョウキン</t>
    </rPh>
    <rPh sb="4" eb="6">
      <t>ゲンゴ</t>
    </rPh>
    <phoneticPr fontId="38"/>
  </si>
  <si>
    <t>非常勤
精神</t>
    <rPh sb="0" eb="3">
      <t>ヒジョウキン</t>
    </rPh>
    <rPh sb="4" eb="6">
      <t>セイシン</t>
    </rPh>
    <phoneticPr fontId="38"/>
  </si>
  <si>
    <t>非常勤
介護</t>
    <rPh sb="0" eb="3">
      <t>ヒジョウキン</t>
    </rPh>
    <rPh sb="4" eb="6">
      <t>カイゴ</t>
    </rPh>
    <phoneticPr fontId="38"/>
  </si>
  <si>
    <t>非常勤
ｹｱﾏﾈ</t>
    <rPh sb="0" eb="3">
      <t>ヒジョウキン</t>
    </rPh>
    <phoneticPr fontId="38"/>
  </si>
  <si>
    <t>非常勤
事務</t>
    <rPh sb="0" eb="3">
      <t>ヒジョウキン</t>
    </rPh>
    <rPh sb="4" eb="6">
      <t>ジム</t>
    </rPh>
    <phoneticPr fontId="38"/>
  </si>
  <si>
    <t>非常勤
その他</t>
    <rPh sb="0" eb="3">
      <t>ヒジョウキン</t>
    </rPh>
    <rPh sb="6" eb="7">
      <t>ホカ</t>
    </rPh>
    <phoneticPr fontId="38"/>
  </si>
  <si>
    <t>看護以外
非常勤
小計</t>
    <rPh sb="0" eb="2">
      <t>カンゴ</t>
    </rPh>
    <rPh sb="2" eb="4">
      <t>イガイ</t>
    </rPh>
    <rPh sb="5" eb="8">
      <t>ヒジョウキン</t>
    </rPh>
    <rPh sb="9" eb="11">
      <t>ショウケイ</t>
    </rPh>
    <phoneticPr fontId="38"/>
  </si>
  <si>
    <t>非看護
合計</t>
    <rPh sb="0" eb="1">
      <t>ヒ</t>
    </rPh>
    <rPh sb="1" eb="3">
      <t>カンゴ</t>
    </rPh>
    <rPh sb="4" eb="6">
      <t>ゴウケイ</t>
    </rPh>
    <phoneticPr fontId="38"/>
  </si>
  <si>
    <t>問2
20代</t>
    <rPh sb="0" eb="1">
      <t>トイ</t>
    </rPh>
    <rPh sb="5" eb="6">
      <t>ダイ</t>
    </rPh>
    <phoneticPr fontId="38"/>
  </si>
  <si>
    <t>30代</t>
  </si>
  <si>
    <t>40代</t>
  </si>
  <si>
    <t>50代</t>
  </si>
  <si>
    <t>60代</t>
  </si>
  <si>
    <t>70代</t>
  </si>
  <si>
    <t>問3
退職
常勤
保</t>
    <rPh sb="0" eb="1">
      <t>トイ</t>
    </rPh>
    <rPh sb="3" eb="5">
      <t>タイショク</t>
    </rPh>
    <rPh sb="6" eb="8">
      <t>ジョウキン</t>
    </rPh>
    <rPh sb="9" eb="10">
      <t>ホ</t>
    </rPh>
    <phoneticPr fontId="38"/>
  </si>
  <si>
    <t>常勤
看</t>
    <rPh sb="0" eb="2">
      <t>ジョウキン</t>
    </rPh>
    <rPh sb="3" eb="4">
      <t>カン</t>
    </rPh>
    <phoneticPr fontId="38"/>
  </si>
  <si>
    <t>常勤
准</t>
    <rPh sb="0" eb="2">
      <t>ジョウキン</t>
    </rPh>
    <rPh sb="3" eb="4">
      <t>ジュン</t>
    </rPh>
    <phoneticPr fontId="38"/>
  </si>
  <si>
    <t>うち
管理者</t>
    <rPh sb="3" eb="6">
      <t>カンリシャ</t>
    </rPh>
    <phoneticPr fontId="38"/>
  </si>
  <si>
    <t>退職者
常勤
小計</t>
    <rPh sb="0" eb="2">
      <t>タイショク</t>
    </rPh>
    <rPh sb="2" eb="3">
      <t>シャ</t>
    </rPh>
    <rPh sb="4" eb="6">
      <t>ジョウキン</t>
    </rPh>
    <rPh sb="7" eb="9">
      <t>ショウケイ</t>
    </rPh>
    <phoneticPr fontId="38"/>
  </si>
  <si>
    <t>非常勤
保</t>
    <rPh sb="0" eb="3">
      <t>ヒジョウキン</t>
    </rPh>
    <rPh sb="4" eb="5">
      <t>ホ</t>
    </rPh>
    <phoneticPr fontId="38"/>
  </si>
  <si>
    <t>非常勤
看</t>
    <rPh sb="0" eb="3">
      <t>ヒジョウキン</t>
    </rPh>
    <rPh sb="4" eb="5">
      <t>カン</t>
    </rPh>
    <phoneticPr fontId="38"/>
  </si>
  <si>
    <t>非常勤
准</t>
    <rPh sb="0" eb="3">
      <t>ヒジョウキン</t>
    </rPh>
    <rPh sb="4" eb="5">
      <t>ジュン</t>
    </rPh>
    <phoneticPr fontId="38"/>
  </si>
  <si>
    <t>退職者
非常勤
小計</t>
    <rPh sb="0" eb="2">
      <t>タイショク</t>
    </rPh>
    <rPh sb="2" eb="3">
      <t>シャ</t>
    </rPh>
    <rPh sb="4" eb="7">
      <t>ヒジョウキン</t>
    </rPh>
    <rPh sb="8" eb="10">
      <t>ショウケイ</t>
    </rPh>
    <phoneticPr fontId="38"/>
  </si>
  <si>
    <t>問4理由
①定年</t>
    <rPh sb="0" eb="1">
      <t>トイ</t>
    </rPh>
    <rPh sb="2" eb="4">
      <t>リユウ</t>
    </rPh>
    <rPh sb="6" eb="8">
      <t>テイネン</t>
    </rPh>
    <phoneticPr fontId="38"/>
  </si>
  <si>
    <t>②結婚</t>
    <rPh sb="1" eb="3">
      <t>ケッコン</t>
    </rPh>
    <phoneticPr fontId="38"/>
  </si>
  <si>
    <t>③妊娠出産子育て</t>
    <rPh sb="1" eb="7">
      <t>ニンシンシュッサンコソダ</t>
    </rPh>
    <phoneticPr fontId="38"/>
  </si>
  <si>
    <t>④進学</t>
    <rPh sb="1" eb="3">
      <t>シンガク</t>
    </rPh>
    <phoneticPr fontId="38"/>
  </si>
  <si>
    <t>⑤身体不調</t>
    <rPh sb="1" eb="3">
      <t>シンタイ</t>
    </rPh>
    <rPh sb="3" eb="5">
      <t>フチョウ</t>
    </rPh>
    <phoneticPr fontId="38"/>
  </si>
  <si>
    <t>⑥ﾒﾝﾀﾙ不調</t>
    <rPh sb="5" eb="7">
      <t>フチョウ</t>
    </rPh>
    <phoneticPr fontId="38"/>
  </si>
  <si>
    <t>⑦家族介護</t>
    <rPh sb="1" eb="3">
      <t>カゾク</t>
    </rPh>
    <rPh sb="3" eb="5">
      <t>カイゴ</t>
    </rPh>
    <phoneticPr fontId="38"/>
  </si>
  <si>
    <t>⑧転居</t>
    <rPh sb="1" eb="3">
      <t>テンキョ</t>
    </rPh>
    <phoneticPr fontId="38"/>
  </si>
  <si>
    <t>⑨教育</t>
    <rPh sb="1" eb="3">
      <t>キョウイク</t>
    </rPh>
    <phoneticPr fontId="38"/>
  </si>
  <si>
    <t>⑩勤務負担</t>
    <rPh sb="1" eb="3">
      <t>キンム</t>
    </rPh>
    <rPh sb="3" eb="5">
      <t>フタン</t>
    </rPh>
    <phoneticPr fontId="38"/>
  </si>
  <si>
    <t>⑪給与</t>
    <rPh sb="1" eb="3">
      <t>キュウヨ</t>
    </rPh>
    <phoneticPr fontId="38"/>
  </si>
  <si>
    <t>⑫人間関係</t>
    <rPh sb="1" eb="5">
      <t>ニンゲンカンケイ</t>
    </rPh>
    <phoneticPr fontId="38"/>
  </si>
  <si>
    <t>⑬その他</t>
    <rPh sb="3" eb="4">
      <t>ホカ</t>
    </rPh>
    <phoneticPr fontId="38"/>
  </si>
  <si>
    <t>⑭不明</t>
    <rPh sb="1" eb="3">
      <t>フメイ</t>
    </rPh>
    <phoneticPr fontId="38"/>
  </si>
  <si>
    <t>問4
管理者
①定年</t>
    <rPh sb="0" eb="1">
      <t>トイ</t>
    </rPh>
    <rPh sb="3" eb="6">
      <t>カンリシャ</t>
    </rPh>
    <rPh sb="8" eb="10">
      <t>テイネン</t>
    </rPh>
    <phoneticPr fontId="38"/>
  </si>
  <si>
    <t>管理者
合計</t>
    <rPh sb="0" eb="3">
      <t>カンリシャ</t>
    </rPh>
    <rPh sb="4" eb="6">
      <t>ゴウケイ</t>
    </rPh>
    <phoneticPr fontId="38"/>
  </si>
  <si>
    <t>①看護職以外</t>
    <rPh sb="1" eb="4">
      <t>カンゴショク</t>
    </rPh>
    <rPh sb="4" eb="6">
      <t>イガイ</t>
    </rPh>
    <phoneticPr fontId="38"/>
  </si>
  <si>
    <t>②看護職</t>
    <rPh sb="1" eb="4">
      <t>カンゴショク</t>
    </rPh>
    <phoneticPr fontId="38"/>
  </si>
  <si>
    <t>③不明</t>
    <rPh sb="1" eb="3">
      <t>フメイ</t>
    </rPh>
    <phoneticPr fontId="38"/>
  </si>
  <si>
    <t>①県内</t>
    <rPh sb="1" eb="2">
      <t>ケン</t>
    </rPh>
    <rPh sb="2" eb="3">
      <t>ナイ</t>
    </rPh>
    <phoneticPr fontId="38"/>
  </si>
  <si>
    <t>②県外</t>
    <rPh sb="1" eb="3">
      <t>ケンガイ</t>
    </rPh>
    <phoneticPr fontId="38"/>
  </si>
  <si>
    <t>③未定</t>
    <rPh sb="1" eb="3">
      <t>ミテイ</t>
    </rPh>
    <phoneticPr fontId="38"/>
  </si>
  <si>
    <t>④不明</t>
    <rPh sb="1" eb="3">
      <t>フメイ</t>
    </rPh>
    <phoneticPr fontId="38"/>
  </si>
  <si>
    <t>①病院・診療所</t>
    <rPh sb="1" eb="3">
      <t>ビョウイン</t>
    </rPh>
    <rPh sb="4" eb="7">
      <t>シンリョウジョ</t>
    </rPh>
    <phoneticPr fontId="38"/>
  </si>
  <si>
    <t>②訪看ST</t>
    <rPh sb="1" eb="3">
      <t>ホウカン</t>
    </rPh>
    <phoneticPr fontId="38"/>
  </si>
  <si>
    <t>③老健等</t>
    <rPh sb="1" eb="3">
      <t>ロウケン</t>
    </rPh>
    <rPh sb="3" eb="4">
      <t>トウ</t>
    </rPh>
    <phoneticPr fontId="38"/>
  </si>
  <si>
    <t>④その他</t>
    <rPh sb="3" eb="4">
      <t>ホカ</t>
    </rPh>
    <phoneticPr fontId="38"/>
  </si>
  <si>
    <t>⑤不明</t>
    <rPh sb="1" eb="3">
      <t>フメイ</t>
    </rPh>
    <phoneticPr fontId="38"/>
  </si>
  <si>
    <t>県内就職先
合計</t>
    <rPh sb="0" eb="2">
      <t>ケンナイ</t>
    </rPh>
    <rPh sb="2" eb="4">
      <t>シュウショク</t>
    </rPh>
    <rPh sb="4" eb="5">
      <t>サキ</t>
    </rPh>
    <rPh sb="6" eb="8">
      <t>ゴウケイ</t>
    </rPh>
    <phoneticPr fontId="38"/>
  </si>
  <si>
    <t>問6
年度末
常勤
保</t>
    <rPh sb="0" eb="1">
      <t>トイ</t>
    </rPh>
    <rPh sb="3" eb="5">
      <t>ネンド</t>
    </rPh>
    <rPh sb="5" eb="6">
      <t>マツ</t>
    </rPh>
    <rPh sb="7" eb="9">
      <t>ジョウキン</t>
    </rPh>
    <rPh sb="10" eb="11">
      <t>ホ</t>
    </rPh>
    <phoneticPr fontId="38"/>
  </si>
  <si>
    <t>常勤
小計</t>
    <rPh sb="0" eb="2">
      <t>ジョウキン</t>
    </rPh>
    <rPh sb="3" eb="5">
      <t>ショウケイ</t>
    </rPh>
    <phoneticPr fontId="38"/>
  </si>
  <si>
    <t>非常勤
小計</t>
    <rPh sb="0" eb="3">
      <t>ヒジョウキン</t>
    </rPh>
    <rPh sb="4" eb="6">
      <t>ショウケイ</t>
    </rPh>
    <phoneticPr fontId="38"/>
  </si>
  <si>
    <t>問7
経験者
常勤
保</t>
    <rPh sb="0" eb="1">
      <t>トイ</t>
    </rPh>
    <rPh sb="3" eb="6">
      <t>ケイケンシャ</t>
    </rPh>
    <rPh sb="7" eb="9">
      <t>ジョウキン</t>
    </rPh>
    <rPh sb="10" eb="11">
      <t>ホ</t>
    </rPh>
    <phoneticPr fontId="38"/>
  </si>
  <si>
    <t>問8
定年後
常勤
保</t>
    <rPh sb="0" eb="1">
      <t>トイ</t>
    </rPh>
    <rPh sb="3" eb="6">
      <t>テイネンゴ</t>
    </rPh>
    <rPh sb="7" eb="9">
      <t>ジョウキン</t>
    </rPh>
    <rPh sb="10" eb="11">
      <t>ホ</t>
    </rPh>
    <phoneticPr fontId="38"/>
  </si>
  <si>
    <t>問9
経験
常勤
1年未</t>
    <rPh sb="0" eb="1">
      <t>トイ</t>
    </rPh>
    <rPh sb="3" eb="5">
      <t>ケイケン</t>
    </rPh>
    <rPh sb="6" eb="8">
      <t>ジョウキン</t>
    </rPh>
    <phoneticPr fontId="38"/>
  </si>
  <si>
    <t>常勤
1~5</t>
    <rPh sb="0" eb="2">
      <t>ジョウキン</t>
    </rPh>
    <phoneticPr fontId="38"/>
  </si>
  <si>
    <t>常勤
5~10</t>
    <rPh sb="0" eb="2">
      <t>ジョウキン</t>
    </rPh>
    <phoneticPr fontId="38"/>
  </si>
  <si>
    <t>常勤
10以上</t>
    <rPh sb="0" eb="2">
      <t>ジョウキン</t>
    </rPh>
    <rPh sb="5" eb="7">
      <t>イジョウ</t>
    </rPh>
    <phoneticPr fontId="38"/>
  </si>
  <si>
    <t>非常勤
1年未</t>
    <rPh sb="0" eb="3">
      <t>ヒジョウキン</t>
    </rPh>
    <rPh sb="5" eb="6">
      <t>ネン</t>
    </rPh>
    <rPh sb="6" eb="7">
      <t>ミ</t>
    </rPh>
    <phoneticPr fontId="38"/>
  </si>
  <si>
    <t>非常勤
1~5</t>
    <rPh sb="0" eb="3">
      <t>ヒジョウキン</t>
    </rPh>
    <phoneticPr fontId="38"/>
  </si>
  <si>
    <t>非常勤
5~10</t>
    <rPh sb="0" eb="3">
      <t>ヒジョウキン</t>
    </rPh>
    <phoneticPr fontId="38"/>
  </si>
  <si>
    <t>非常勤
10以上</t>
    <rPh sb="0" eb="3">
      <t>ヒジョウキン</t>
    </rPh>
    <rPh sb="6" eb="8">
      <t>イジョウ</t>
    </rPh>
    <phoneticPr fontId="38"/>
  </si>
  <si>
    <t>問10
直前
①訪看ST</t>
    <rPh sb="0" eb="1">
      <t>トイ</t>
    </rPh>
    <rPh sb="4" eb="6">
      <t>チョクゼン</t>
    </rPh>
    <rPh sb="8" eb="10">
      <t>ホウカン</t>
    </rPh>
    <phoneticPr fontId="38"/>
  </si>
  <si>
    <t>②病院</t>
    <rPh sb="1" eb="3">
      <t>ビョウイン</t>
    </rPh>
    <phoneticPr fontId="38"/>
  </si>
  <si>
    <t>③診療所</t>
    <rPh sb="1" eb="4">
      <t>シンリョウジョ</t>
    </rPh>
    <phoneticPr fontId="38"/>
  </si>
  <si>
    <t>④高齢者</t>
    <rPh sb="1" eb="4">
      <t>コウレイシャ</t>
    </rPh>
    <phoneticPr fontId="38"/>
  </si>
  <si>
    <t>⑤養成所</t>
    <rPh sb="1" eb="4">
      <t>ヨウセイジョ</t>
    </rPh>
    <phoneticPr fontId="38"/>
  </si>
  <si>
    <t>⑥離職中</t>
    <rPh sb="1" eb="3">
      <t>リショク</t>
    </rPh>
    <rPh sb="3" eb="4">
      <t>チュウ</t>
    </rPh>
    <phoneticPr fontId="38"/>
  </si>
  <si>
    <t>⑦その他</t>
    <rPh sb="3" eb="4">
      <t>ホカ</t>
    </rPh>
    <phoneticPr fontId="38"/>
  </si>
  <si>
    <t>問11
新卒採用
保健師</t>
    <rPh sb="0" eb="1">
      <t>トイ</t>
    </rPh>
    <rPh sb="4" eb="6">
      <t>シンソツ</t>
    </rPh>
    <rPh sb="6" eb="8">
      <t>サイヨウ</t>
    </rPh>
    <rPh sb="9" eb="12">
      <t>ホケンシ</t>
    </rPh>
    <phoneticPr fontId="38"/>
  </si>
  <si>
    <t>助産師</t>
    <rPh sb="0" eb="2">
      <t>ジョサン</t>
    </rPh>
    <rPh sb="2" eb="3">
      <t>シ</t>
    </rPh>
    <phoneticPr fontId="38"/>
  </si>
  <si>
    <t>看護師</t>
    <rPh sb="0" eb="3">
      <t>カンゴシ</t>
    </rPh>
    <phoneticPr fontId="38"/>
  </si>
  <si>
    <t>准看護師</t>
    <rPh sb="0" eb="4">
      <t>ジュンカンゴシ</t>
    </rPh>
    <phoneticPr fontId="38"/>
  </si>
  <si>
    <t>問12
研修
①自施設</t>
    <rPh sb="0" eb="1">
      <t>トイ</t>
    </rPh>
    <rPh sb="4" eb="6">
      <t>ケンシュウ</t>
    </rPh>
    <rPh sb="8" eb="9">
      <t>ジ</t>
    </rPh>
    <rPh sb="9" eb="11">
      <t>シセツ</t>
    </rPh>
    <phoneticPr fontId="38"/>
  </si>
  <si>
    <t>②一部外部</t>
    <rPh sb="1" eb="3">
      <t>イチブ</t>
    </rPh>
    <rPh sb="3" eb="5">
      <t>ガイブ</t>
    </rPh>
    <phoneticPr fontId="38"/>
  </si>
  <si>
    <t>③外部</t>
    <rPh sb="1" eb="3">
      <t>ガイブ</t>
    </rPh>
    <phoneticPr fontId="38"/>
  </si>
  <si>
    <t>④していない</t>
  </si>
  <si>
    <t>問13
採用検討
あり:1
なし:0</t>
    <rPh sb="0" eb="1">
      <t>トイ</t>
    </rPh>
    <rPh sb="4" eb="6">
      <t>サイヨウ</t>
    </rPh>
    <rPh sb="6" eb="8">
      <t>ケントウ</t>
    </rPh>
    <phoneticPr fontId="38"/>
  </si>
  <si>
    <t>問14
専門
いる:1
いない:0</t>
    <rPh sb="0" eb="1">
      <t>トイ</t>
    </rPh>
    <rPh sb="4" eb="6">
      <t>センモン</t>
    </rPh>
    <phoneticPr fontId="38"/>
  </si>
  <si>
    <t>①がん</t>
  </si>
  <si>
    <t>②精神</t>
    <rPh sb="1" eb="3">
      <t>セイシン</t>
    </rPh>
    <phoneticPr fontId="38"/>
  </si>
  <si>
    <t>③地域</t>
    <rPh sb="1" eb="3">
      <t>チイキ</t>
    </rPh>
    <phoneticPr fontId="38"/>
  </si>
  <si>
    <t>④老人</t>
    <rPh sb="1" eb="3">
      <t>ロウジン</t>
    </rPh>
    <phoneticPr fontId="38"/>
  </si>
  <si>
    <t>⑤小児</t>
    <rPh sb="1" eb="3">
      <t>ショウニ</t>
    </rPh>
    <phoneticPr fontId="38"/>
  </si>
  <si>
    <t>⑥母性</t>
    <rPh sb="1" eb="3">
      <t>ボセイ</t>
    </rPh>
    <phoneticPr fontId="38"/>
  </si>
  <si>
    <t>⑦慢性</t>
    <rPh sb="1" eb="3">
      <t>マンセイ</t>
    </rPh>
    <phoneticPr fontId="38"/>
  </si>
  <si>
    <t>⑧急性</t>
    <rPh sb="1" eb="3">
      <t>キュウセイ</t>
    </rPh>
    <phoneticPr fontId="38"/>
  </si>
  <si>
    <t>⑨感染症</t>
    <rPh sb="1" eb="4">
      <t>カンセンショウ</t>
    </rPh>
    <phoneticPr fontId="38"/>
  </si>
  <si>
    <t>⑩家族</t>
    <rPh sb="1" eb="3">
      <t>カゾク</t>
    </rPh>
    <phoneticPr fontId="38"/>
  </si>
  <si>
    <t>⑪在宅</t>
    <rPh sb="1" eb="3">
      <t>ザイタク</t>
    </rPh>
    <phoneticPr fontId="38"/>
  </si>
  <si>
    <t>⑫遺伝</t>
    <rPh sb="1" eb="3">
      <t>イデン</t>
    </rPh>
    <phoneticPr fontId="38"/>
  </si>
  <si>
    <t>⑬災害</t>
    <rPh sb="1" eb="3">
      <t>サイガイ</t>
    </rPh>
    <phoneticPr fontId="38"/>
  </si>
  <si>
    <t>問15
認定
いる:1
いない:0</t>
    <rPh sb="0" eb="1">
      <t>トイ</t>
    </rPh>
    <rPh sb="4" eb="6">
      <t>ニンテイ</t>
    </rPh>
    <phoneticPr fontId="38"/>
  </si>
  <si>
    <t>①感染</t>
    <rPh sb="1" eb="3">
      <t>カンセン</t>
    </rPh>
    <phoneticPr fontId="38"/>
  </si>
  <si>
    <t>②がん放射線</t>
    <rPh sb="3" eb="6">
      <t>ホウシャセン</t>
    </rPh>
    <phoneticPr fontId="38"/>
  </si>
  <si>
    <t>③がん薬物</t>
    <rPh sb="3" eb="5">
      <t>ヤクブツ</t>
    </rPh>
    <phoneticPr fontId="38"/>
  </si>
  <si>
    <t>④緩和ケア</t>
    <rPh sb="1" eb="3">
      <t>カンワ</t>
    </rPh>
    <phoneticPr fontId="38"/>
  </si>
  <si>
    <t>⑤クリティカル</t>
  </si>
  <si>
    <t>⑥呼吸器</t>
    <rPh sb="1" eb="4">
      <t>コキュウキ</t>
    </rPh>
    <phoneticPr fontId="38"/>
  </si>
  <si>
    <t>⑦在宅</t>
    <rPh sb="1" eb="3">
      <t>ザイタク</t>
    </rPh>
    <phoneticPr fontId="38"/>
  </si>
  <si>
    <t>⑧手術</t>
    <rPh sb="1" eb="3">
      <t>シュジュツ</t>
    </rPh>
    <phoneticPr fontId="38"/>
  </si>
  <si>
    <t>⑨小児</t>
    <rPh sb="1" eb="3">
      <t>ショウニ</t>
    </rPh>
    <phoneticPr fontId="38"/>
  </si>
  <si>
    <t>⑩新生児</t>
    <rPh sb="1" eb="4">
      <t>シンセイジ</t>
    </rPh>
    <phoneticPr fontId="38"/>
  </si>
  <si>
    <t>⑪心不全</t>
    <rPh sb="1" eb="4">
      <t>シンフゼン</t>
    </rPh>
    <phoneticPr fontId="38"/>
  </si>
  <si>
    <t>⑫腎不全</t>
    <rPh sb="1" eb="4">
      <t>ジンフゼン</t>
    </rPh>
    <phoneticPr fontId="38"/>
  </si>
  <si>
    <t>⑬生殖</t>
    <rPh sb="1" eb="3">
      <t>セイショク</t>
    </rPh>
    <phoneticPr fontId="38"/>
  </si>
  <si>
    <t>⑭嚥下</t>
    <rPh sb="1" eb="3">
      <t>エンゲ</t>
    </rPh>
    <phoneticPr fontId="38"/>
  </si>
  <si>
    <t>⑮糖尿病</t>
    <rPh sb="1" eb="4">
      <t>トウニョウビョウ</t>
    </rPh>
    <phoneticPr fontId="38"/>
  </si>
  <si>
    <t>⑯乳がん</t>
    <rPh sb="1" eb="2">
      <t>ニュウ</t>
    </rPh>
    <phoneticPr fontId="38"/>
  </si>
  <si>
    <t>⑰認知症</t>
    <rPh sb="1" eb="4">
      <t>ニンチショウ</t>
    </rPh>
    <phoneticPr fontId="38"/>
  </si>
  <si>
    <t>⑱脳卒中</t>
    <rPh sb="1" eb="4">
      <t>ノウソッチュウ</t>
    </rPh>
    <phoneticPr fontId="38"/>
  </si>
  <si>
    <t>⑲皮膚排泄</t>
    <rPh sb="1" eb="3">
      <t>ヒフ</t>
    </rPh>
    <rPh sb="3" eb="5">
      <t>ハイセツ</t>
    </rPh>
    <phoneticPr fontId="38"/>
  </si>
  <si>
    <t>問16
管理者
いる:1
いない:0</t>
    <rPh sb="0" eb="1">
      <t>トイ</t>
    </rPh>
    <rPh sb="4" eb="7">
      <t>カンリシャ</t>
    </rPh>
    <phoneticPr fontId="38"/>
  </si>
  <si>
    <t>人数</t>
  </si>
  <si>
    <t>問17
NP
いる:1
いない:0</t>
    <rPh sb="0" eb="1">
      <t>トイ</t>
    </rPh>
    <phoneticPr fontId="38"/>
  </si>
  <si>
    <t>問18
いる:1
いない:0</t>
    <rPh sb="0" eb="1">
      <t>トイ</t>
    </rPh>
    <phoneticPr fontId="38"/>
  </si>
  <si>
    <t>専任教員</t>
    <rPh sb="0" eb="2">
      <t>センニン</t>
    </rPh>
    <rPh sb="2" eb="4">
      <t>キョウイン</t>
    </rPh>
    <phoneticPr fontId="38"/>
  </si>
  <si>
    <t>実習指導者</t>
    <rPh sb="0" eb="2">
      <t>ジッシュウ</t>
    </rPh>
    <rPh sb="2" eb="5">
      <t>シドウシャ</t>
    </rPh>
    <phoneticPr fontId="38"/>
  </si>
  <si>
    <t>問19
特定行為
いる:1
いない:0</t>
    <rPh sb="0" eb="1">
      <t>トイ</t>
    </rPh>
    <rPh sb="4" eb="6">
      <t>トクテイ</t>
    </rPh>
    <rPh sb="6" eb="8">
      <t>コウイ</t>
    </rPh>
    <phoneticPr fontId="38"/>
  </si>
  <si>
    <t>修了者人数</t>
    <rPh sb="0" eb="2">
      <t>シュウリョウ</t>
    </rPh>
    <rPh sb="2" eb="3">
      <t>シャ</t>
    </rPh>
    <rPh sb="3" eb="5">
      <t>ニンズウ</t>
    </rPh>
    <phoneticPr fontId="38"/>
  </si>
  <si>
    <t>①</t>
  </si>
  <si>
    <t>②</t>
  </si>
  <si>
    <t>③</t>
  </si>
  <si>
    <t>④</t>
  </si>
  <si>
    <t>⑤</t>
  </si>
  <si>
    <t>⑥</t>
  </si>
  <si>
    <t>⑦</t>
  </si>
  <si>
    <t>⑧</t>
  </si>
  <si>
    <t>⑨</t>
  </si>
  <si>
    <t>⑩</t>
  </si>
  <si>
    <t>⑪</t>
  </si>
  <si>
    <t>⑫</t>
  </si>
  <si>
    <t>⑬</t>
  </si>
  <si>
    <t>⑭</t>
  </si>
  <si>
    <t>⑮</t>
  </si>
  <si>
    <t>⑯</t>
  </si>
  <si>
    <t>⑰</t>
  </si>
  <si>
    <t>⑱　　</t>
  </si>
  <si>
    <t>⑲</t>
  </si>
  <si>
    <t xml:space="preserve">⑳ </t>
  </si>
  <si>
    <t>㉑</t>
  </si>
  <si>
    <t>①在宅慢性期</t>
    <rPh sb="1" eb="3">
      <t>ザイタク</t>
    </rPh>
    <rPh sb="3" eb="6">
      <t>マンセイキ</t>
    </rPh>
    <phoneticPr fontId="38"/>
  </si>
  <si>
    <t>②術後管理</t>
    <rPh sb="1" eb="3">
      <t>ジュツゴ</t>
    </rPh>
    <rPh sb="3" eb="5">
      <t>カンリ</t>
    </rPh>
    <phoneticPr fontId="38"/>
  </si>
  <si>
    <t>③術中麻酔</t>
    <rPh sb="1" eb="3">
      <t>ジュッチュウ</t>
    </rPh>
    <rPh sb="3" eb="5">
      <t>マスイ</t>
    </rPh>
    <phoneticPr fontId="38"/>
  </si>
  <si>
    <t>④救急</t>
    <rPh sb="1" eb="3">
      <t>キュウキュウ</t>
    </rPh>
    <phoneticPr fontId="38"/>
  </si>
  <si>
    <t>⑤外科基本</t>
    <rPh sb="1" eb="3">
      <t>ゲカ</t>
    </rPh>
    <rPh sb="3" eb="5">
      <t>キホン</t>
    </rPh>
    <phoneticPr fontId="38"/>
  </si>
  <si>
    <t>⑥集中</t>
    <rPh sb="1" eb="3">
      <t>シュウチュウ</t>
    </rPh>
    <phoneticPr fontId="38"/>
  </si>
  <si>
    <t>問21
補助利用
あり:1
なし:0</t>
    <rPh sb="0" eb="1">
      <t>トイ</t>
    </rPh>
    <rPh sb="4" eb="6">
      <t>ホジョ</t>
    </rPh>
    <rPh sb="6" eb="8">
      <t>リヨウ</t>
    </rPh>
    <phoneticPr fontId="38"/>
  </si>
  <si>
    <t>問22
理由①
情報収集</t>
    <rPh sb="0" eb="1">
      <t>トイ</t>
    </rPh>
    <rPh sb="4" eb="6">
      <t>リユウ</t>
    </rPh>
    <rPh sb="8" eb="10">
      <t>ジョウホウ</t>
    </rPh>
    <rPh sb="10" eb="12">
      <t>シュウシュウ</t>
    </rPh>
    <phoneticPr fontId="38"/>
  </si>
  <si>
    <t>理由②
医師等の理解</t>
    <rPh sb="0" eb="2">
      <t>リユウ</t>
    </rPh>
    <rPh sb="4" eb="6">
      <t>イシ</t>
    </rPh>
    <rPh sb="6" eb="7">
      <t>トウ</t>
    </rPh>
    <rPh sb="8" eb="10">
      <t>リカイ</t>
    </rPh>
    <phoneticPr fontId="38"/>
  </si>
  <si>
    <t>理由③
人員不足</t>
    <rPh sb="0" eb="2">
      <t>リユウ</t>
    </rPh>
    <rPh sb="4" eb="6">
      <t>ジンイン</t>
    </rPh>
    <rPh sb="6" eb="8">
      <t>ブソク</t>
    </rPh>
    <phoneticPr fontId="38"/>
  </si>
  <si>
    <t>理由④
希望なし</t>
    <rPh sb="0" eb="2">
      <t>リユウ</t>
    </rPh>
    <rPh sb="4" eb="6">
      <t>キボウ</t>
    </rPh>
    <phoneticPr fontId="38"/>
  </si>
  <si>
    <t>理由⑤
配置しない</t>
    <rPh sb="0" eb="2">
      <t>リユウ</t>
    </rPh>
    <rPh sb="4" eb="6">
      <t>ハイチ</t>
    </rPh>
    <phoneticPr fontId="38"/>
  </si>
  <si>
    <t>理由⑥
高額</t>
    <rPh sb="0" eb="2">
      <t>リユウ</t>
    </rPh>
    <rPh sb="4" eb="6">
      <t>コウガク</t>
    </rPh>
    <phoneticPr fontId="38"/>
  </si>
  <si>
    <t>理由⑦
補助あれば</t>
    <rPh sb="0" eb="2">
      <t>リユウ</t>
    </rPh>
    <rPh sb="4" eb="6">
      <t>ホジョ</t>
    </rPh>
    <phoneticPr fontId="38"/>
  </si>
  <si>
    <t>理由⑧
その他</t>
    <rPh sb="0" eb="2">
      <t>リユウ</t>
    </rPh>
    <rPh sb="6" eb="7">
      <t>ホカ</t>
    </rPh>
    <phoneticPr fontId="38"/>
  </si>
  <si>
    <t>⑧コメント</t>
  </si>
  <si>
    <t>判定：</t>
    <rPh sb="0" eb="2">
      <t>ハンテイ</t>
    </rPh>
    <phoneticPr fontId="2"/>
  </si>
  <si>
    <t>×残数：</t>
    <rPh sb="1" eb="3">
      <t>ザンスウ</t>
    </rPh>
    <phoneticPr fontId="2"/>
  </si>
  <si>
    <t>ワークシート</t>
    <phoneticPr fontId="2"/>
  </si>
  <si>
    <t>大問</t>
    <rPh sb="0" eb="2">
      <t>ダイモン</t>
    </rPh>
    <phoneticPr fontId="2"/>
  </si>
  <si>
    <t>中問</t>
    <rPh sb="0" eb="1">
      <t>チュウ</t>
    </rPh>
    <rPh sb="1" eb="2">
      <t>モン</t>
    </rPh>
    <phoneticPr fontId="2"/>
  </si>
  <si>
    <t>小問</t>
    <rPh sb="0" eb="1">
      <t>ショウ</t>
    </rPh>
    <rPh sb="1" eb="2">
      <t>トイ</t>
    </rPh>
    <phoneticPr fontId="2"/>
  </si>
  <si>
    <t>内容</t>
    <rPh sb="0" eb="2">
      <t>ナイヨウ</t>
    </rPh>
    <phoneticPr fontId="2"/>
  </si>
  <si>
    <t>判定</t>
    <rPh sb="0" eb="2">
      <t>ハンテイ</t>
    </rPh>
    <phoneticPr fontId="2"/>
  </si>
  <si>
    <t>備考</t>
    <rPh sb="0" eb="2">
      <t>ビコウ</t>
    </rPh>
    <phoneticPr fontId="2"/>
  </si>
  <si>
    <t>1枚目</t>
    <rPh sb="1" eb="3">
      <t>マイメ</t>
    </rPh>
    <phoneticPr fontId="2"/>
  </si>
  <si>
    <t>基礎情報</t>
    <rPh sb="0" eb="2">
      <t>キソ</t>
    </rPh>
    <rPh sb="2" eb="4">
      <t>ジョウホウ</t>
    </rPh>
    <phoneticPr fontId="2"/>
  </si>
  <si>
    <t>問1</t>
    <rPh sb="0" eb="1">
      <t>トイ</t>
    </rPh>
    <phoneticPr fontId="2"/>
  </si>
  <si>
    <t>2枚目</t>
    <rPh sb="1" eb="3">
      <t>マイメ</t>
    </rPh>
    <phoneticPr fontId="2"/>
  </si>
  <si>
    <t>問2</t>
    <rPh sb="0" eb="1">
      <t>トイ</t>
    </rPh>
    <phoneticPr fontId="2"/>
  </si>
  <si>
    <t>問3</t>
    <rPh sb="0" eb="1">
      <t>トイ</t>
    </rPh>
    <phoneticPr fontId="2"/>
  </si>
  <si>
    <t>問4</t>
    <rPh sb="0" eb="1">
      <t>トイ</t>
    </rPh>
    <phoneticPr fontId="2"/>
  </si>
  <si>
    <t>3枚目</t>
    <rPh sb="1" eb="3">
      <t>マイメ</t>
    </rPh>
    <phoneticPr fontId="2"/>
  </si>
  <si>
    <t>問5</t>
    <rPh sb="0" eb="1">
      <t>トイ</t>
    </rPh>
    <phoneticPr fontId="2"/>
  </si>
  <si>
    <t>4枚目</t>
    <rPh sb="1" eb="3">
      <t>マイメ</t>
    </rPh>
    <phoneticPr fontId="2"/>
  </si>
  <si>
    <t>④</t>
    <phoneticPr fontId="2"/>
  </si>
  <si>
    <t>施設名記入</t>
    <rPh sb="0" eb="2">
      <t>シセツ</t>
    </rPh>
    <rPh sb="2" eb="3">
      <t>メイ</t>
    </rPh>
    <rPh sb="3" eb="5">
      <t>キニュウ</t>
    </rPh>
    <phoneticPr fontId="2"/>
  </si>
  <si>
    <t>1枚目</t>
    <rPh sb="1" eb="3">
      <t>マイメ</t>
    </rPh>
    <phoneticPr fontId="2"/>
  </si>
  <si>
    <t>基礎1</t>
    <rPh sb="0" eb="2">
      <t>キソ</t>
    </rPh>
    <phoneticPr fontId="2"/>
  </si>
  <si>
    <t>基礎2</t>
    <phoneticPr fontId="2"/>
  </si>
  <si>
    <t>基礎3</t>
    <phoneticPr fontId="2"/>
  </si>
  <si>
    <t>基礎4</t>
    <phoneticPr fontId="2"/>
  </si>
  <si>
    <t>1</t>
    <phoneticPr fontId="2"/>
  </si>
  <si>
    <t>2</t>
    <phoneticPr fontId="2"/>
  </si>
  <si>
    <t>○.○年と表示（○年○ヶ月と入力していない）</t>
    <rPh sb="3" eb="4">
      <t>ネン</t>
    </rPh>
    <rPh sb="5" eb="7">
      <t>ヒョウジ</t>
    </rPh>
    <rPh sb="9" eb="10">
      <t>ネン</t>
    </rPh>
    <rPh sb="12" eb="13">
      <t>ゲツ</t>
    </rPh>
    <rPh sb="14" eb="16">
      <t>ニュウリョク</t>
    </rPh>
    <phoneticPr fontId="2"/>
  </si>
  <si>
    <t>○年○ヶ月と入力していたら×</t>
    <phoneticPr fontId="2"/>
  </si>
  <si>
    <t>4</t>
    <phoneticPr fontId="2"/>
  </si>
  <si>
    <t>②</t>
    <phoneticPr fontId="2"/>
  </si>
  <si>
    <t>「している」のに人数なし</t>
    <rPh sb="8" eb="10">
      <t>ニンズウ</t>
    </rPh>
    <phoneticPr fontId="2"/>
  </si>
  <si>
    <t>③</t>
    <phoneticPr fontId="2"/>
  </si>
  <si>
    <t>④</t>
    <phoneticPr fontId="2"/>
  </si>
  <si>
    <t>⑤</t>
    <phoneticPr fontId="2"/>
  </si>
  <si>
    <t>「している」のに人数なし※④ケア児</t>
    <rPh sb="8" eb="10">
      <t>ニンズウ</t>
    </rPh>
    <rPh sb="16" eb="17">
      <t>ジ</t>
    </rPh>
    <phoneticPr fontId="2"/>
  </si>
  <si>
    <t>基礎5</t>
    <rPh sb="0" eb="2">
      <t>キソ</t>
    </rPh>
    <phoneticPr fontId="2"/>
  </si>
  <si>
    <t>基礎6</t>
    <rPh sb="0" eb="2">
      <t>キソ</t>
    </rPh>
    <phoneticPr fontId="2"/>
  </si>
  <si>
    <t>2枚目</t>
    <rPh sb="1" eb="3">
      <t>マイメ</t>
    </rPh>
    <phoneticPr fontId="2"/>
  </si>
  <si>
    <t>問1</t>
    <rPh sb="0" eb="1">
      <t>トイ</t>
    </rPh>
    <phoneticPr fontId="2"/>
  </si>
  <si>
    <t>平成18年以前（18年を含む）</t>
    <rPh sb="0" eb="2">
      <t>ヘイセイ</t>
    </rPh>
    <rPh sb="4" eb="5">
      <t>ネン</t>
    </rPh>
    <rPh sb="5" eb="7">
      <t>イゼン</t>
    </rPh>
    <rPh sb="10" eb="11">
      <t>ネン</t>
    </rPh>
    <rPh sb="12" eb="13">
      <t>フク</t>
    </rPh>
    <phoneticPr fontId="38"/>
  </si>
  <si>
    <t>平成19年</t>
    <rPh sb="0" eb="2">
      <t>ヘイセイ</t>
    </rPh>
    <rPh sb="4" eb="5">
      <t>ネン</t>
    </rPh>
    <phoneticPr fontId="38"/>
  </si>
  <si>
    <t>平成20年</t>
    <rPh sb="0" eb="2">
      <t>ヘイセイ</t>
    </rPh>
    <rPh sb="4" eb="5">
      <t>ネン</t>
    </rPh>
    <phoneticPr fontId="38"/>
  </si>
  <si>
    <t>平成21年</t>
    <rPh sb="0" eb="2">
      <t>ヘイセイ</t>
    </rPh>
    <rPh sb="4" eb="5">
      <t>ネン</t>
    </rPh>
    <phoneticPr fontId="38"/>
  </si>
  <si>
    <t>平成22年</t>
    <rPh sb="0" eb="2">
      <t>ヘイセイ</t>
    </rPh>
    <rPh sb="4" eb="5">
      <t>ネン</t>
    </rPh>
    <phoneticPr fontId="38"/>
  </si>
  <si>
    <t>平成23年</t>
    <rPh sb="0" eb="2">
      <t>ヘイセイ</t>
    </rPh>
    <rPh sb="4" eb="5">
      <t>ネン</t>
    </rPh>
    <phoneticPr fontId="38"/>
  </si>
  <si>
    <t>平成24年</t>
    <rPh sb="0" eb="2">
      <t>ヘイセイ</t>
    </rPh>
    <rPh sb="4" eb="5">
      <t>ネン</t>
    </rPh>
    <phoneticPr fontId="38"/>
  </si>
  <si>
    <t>平成25年</t>
    <rPh sb="0" eb="2">
      <t>ヘイセイ</t>
    </rPh>
    <rPh sb="4" eb="5">
      <t>ネン</t>
    </rPh>
    <phoneticPr fontId="38"/>
  </si>
  <si>
    <t>平成26年</t>
    <rPh sb="0" eb="2">
      <t>ヘイセイ</t>
    </rPh>
    <rPh sb="4" eb="5">
      <t>ネン</t>
    </rPh>
    <phoneticPr fontId="38"/>
  </si>
  <si>
    <t>平成27年</t>
    <rPh sb="0" eb="2">
      <t>ヘイセイ</t>
    </rPh>
    <rPh sb="4" eb="5">
      <t>ネン</t>
    </rPh>
    <phoneticPr fontId="38"/>
  </si>
  <si>
    <t>平成28年</t>
    <rPh sb="0" eb="2">
      <t>ヘイセイ</t>
    </rPh>
    <rPh sb="4" eb="5">
      <t>ネン</t>
    </rPh>
    <phoneticPr fontId="38"/>
  </si>
  <si>
    <t>平成29年</t>
    <rPh sb="0" eb="2">
      <t>ヘイセイ</t>
    </rPh>
    <rPh sb="4" eb="5">
      <t>ネン</t>
    </rPh>
    <phoneticPr fontId="38"/>
  </si>
  <si>
    <t>平成30年</t>
    <rPh sb="0" eb="2">
      <t>ヘイセイ</t>
    </rPh>
    <rPh sb="4" eb="5">
      <t>ネン</t>
    </rPh>
    <phoneticPr fontId="38"/>
  </si>
  <si>
    <t>平成31/令和元年</t>
    <rPh sb="0" eb="2">
      <t>ヘイセイ</t>
    </rPh>
    <rPh sb="5" eb="7">
      <t>レイワ</t>
    </rPh>
    <rPh sb="7" eb="9">
      <t>ガンネン</t>
    </rPh>
    <phoneticPr fontId="38"/>
  </si>
  <si>
    <t>令和２年</t>
    <rPh sb="0" eb="2">
      <t>レイワ</t>
    </rPh>
    <rPh sb="3" eb="4">
      <t>ネン</t>
    </rPh>
    <phoneticPr fontId="38"/>
  </si>
  <si>
    <t>令和３年</t>
    <rPh sb="0" eb="2">
      <t>レイワ</t>
    </rPh>
    <rPh sb="3" eb="4">
      <t>ネン</t>
    </rPh>
    <phoneticPr fontId="38"/>
  </si>
  <si>
    <t>令和４年</t>
    <rPh sb="0" eb="2">
      <t>レイワ</t>
    </rPh>
    <rPh sb="3" eb="4">
      <t>ネン</t>
    </rPh>
    <phoneticPr fontId="38"/>
  </si>
  <si>
    <t>令和５年</t>
    <rPh sb="0" eb="2">
      <t>レイワ</t>
    </rPh>
    <rPh sb="3" eb="4">
      <t>ネン</t>
    </rPh>
    <phoneticPr fontId="38"/>
  </si>
  <si>
    <t>令和６年</t>
    <rPh sb="0" eb="2">
      <t>レイワ</t>
    </rPh>
    <rPh sb="3" eb="4">
      <t>ネン</t>
    </rPh>
    <phoneticPr fontId="38"/>
  </si>
  <si>
    <t>令和７年</t>
    <rPh sb="0" eb="2">
      <t>レイワ</t>
    </rPh>
    <rPh sb="3" eb="4">
      <t>ネン</t>
    </rPh>
    <phoneticPr fontId="38"/>
  </si>
  <si>
    <t>令和８年</t>
    <rPh sb="0" eb="2">
      <t>レイワ</t>
    </rPh>
    <rPh sb="3" eb="4">
      <t>ネン</t>
    </rPh>
    <phoneticPr fontId="38"/>
  </si>
  <si>
    <t>手入力</t>
    <rPh sb="0" eb="3">
      <t>テニュウリョク</t>
    </rPh>
    <phoneticPr fontId="2"/>
  </si>
  <si>
    <t>令和8年度以降</t>
    <rPh sb="0" eb="2">
      <t>レイワ</t>
    </rPh>
    <rPh sb="3" eb="5">
      <t>ネンド</t>
    </rPh>
    <rPh sb="5" eb="7">
      <t>イコウ</t>
    </rPh>
    <phoneticPr fontId="38"/>
  </si>
  <si>
    <t>令和6,7年度</t>
    <rPh sb="0" eb="2">
      <t>レイワ</t>
    </rPh>
    <rPh sb="5" eb="7">
      <t>ネンド</t>
    </rPh>
    <phoneticPr fontId="38"/>
  </si>
  <si>
    <t>令和4,5年度</t>
    <rPh sb="0" eb="2">
      <t>レイワ</t>
    </rPh>
    <rPh sb="5" eb="7">
      <t>ネンド</t>
    </rPh>
    <phoneticPr fontId="38"/>
  </si>
  <si>
    <t>平成29~令和3年度</t>
    <rPh sb="0" eb="2">
      <t>ヘイセイ</t>
    </rPh>
    <rPh sb="5" eb="7">
      <t>レイワ</t>
    </rPh>
    <rPh sb="8" eb="10">
      <t>ネンド</t>
    </rPh>
    <phoneticPr fontId="38"/>
  </si>
  <si>
    <t>平成28年度以前</t>
    <rPh sb="0" eb="2">
      <t>ヘイセイ</t>
    </rPh>
    <rPh sb="4" eb="6">
      <t>ネンド</t>
    </rPh>
    <rPh sb="6" eb="8">
      <t>イゼン</t>
    </rPh>
    <phoneticPr fontId="38"/>
  </si>
  <si>
    <t>~2.5人未</t>
    <rPh sb="4" eb="5">
      <t>ニン</t>
    </rPh>
    <rPh sb="5" eb="6">
      <t>ミ</t>
    </rPh>
    <phoneticPr fontId="38"/>
  </si>
  <si>
    <t>2.5~3人未</t>
    <rPh sb="5" eb="6">
      <t>ニン</t>
    </rPh>
    <rPh sb="6" eb="7">
      <t>ミ</t>
    </rPh>
    <phoneticPr fontId="38"/>
  </si>
  <si>
    <t>3~5人未</t>
    <rPh sb="3" eb="4">
      <t>ニン</t>
    </rPh>
    <rPh sb="4" eb="5">
      <t>ミ</t>
    </rPh>
    <phoneticPr fontId="38"/>
  </si>
  <si>
    <t>5~10人未</t>
    <rPh sb="4" eb="5">
      <t>ニン</t>
    </rPh>
    <rPh sb="5" eb="6">
      <t>ミ</t>
    </rPh>
    <phoneticPr fontId="38"/>
  </si>
  <si>
    <t>10人~</t>
    <rPh sb="2" eb="3">
      <t>ニン</t>
    </rPh>
    <phoneticPr fontId="38"/>
  </si>
  <si>
    <t>横浜</t>
    <rPh sb="0" eb="2">
      <t>ヨコハマ</t>
    </rPh>
    <phoneticPr fontId="38"/>
  </si>
  <si>
    <t>川崎</t>
    <rPh sb="0" eb="2">
      <t>カワサキ</t>
    </rPh>
    <phoneticPr fontId="38"/>
  </si>
  <si>
    <t>相模原</t>
    <rPh sb="0" eb="3">
      <t>サガミハラ</t>
    </rPh>
    <phoneticPr fontId="38"/>
  </si>
  <si>
    <t>横須賀・三浦</t>
    <rPh sb="0" eb="3">
      <t>ヨコスカ</t>
    </rPh>
    <rPh sb="4" eb="6">
      <t>ミウラ</t>
    </rPh>
    <phoneticPr fontId="38"/>
  </si>
  <si>
    <t>湘南東部</t>
    <rPh sb="0" eb="4">
      <t>ショウナントウブ</t>
    </rPh>
    <phoneticPr fontId="38"/>
  </si>
  <si>
    <t>湘南西部</t>
    <rPh sb="0" eb="4">
      <t>ショウナンセイブ</t>
    </rPh>
    <phoneticPr fontId="38"/>
  </si>
  <si>
    <t>県央</t>
    <rPh sb="0" eb="2">
      <t>ケンオウ</t>
    </rPh>
    <phoneticPr fontId="38"/>
  </si>
  <si>
    <t>県西</t>
    <rPh sb="0" eb="2">
      <t>ケンセイ</t>
    </rPh>
    <phoneticPr fontId="38"/>
  </si>
  <si>
    <t>「非表示・リンク」ワークシートのセルN4【年度】</t>
    <rPh sb="1" eb="4">
      <t>ヒヒョウジ</t>
    </rPh>
    <rPh sb="21" eb="23">
      <t>ネンド</t>
    </rPh>
    <phoneticPr fontId="2"/>
  </si>
  <si>
    <t>リンク</t>
    <phoneticPr fontId="2"/>
  </si>
  <si>
    <t>「非表示・リンク」ワークシートのセルO4【年度区分】</t>
    <rPh sb="1" eb="4">
      <t>ヒヒョウジ</t>
    </rPh>
    <rPh sb="21" eb="23">
      <t>ネンド</t>
    </rPh>
    <rPh sb="23" eb="25">
      <t>クブン</t>
    </rPh>
    <phoneticPr fontId="2"/>
  </si>
  <si>
    <t>④小児とケア児の人数に齟齬</t>
    <rPh sb="1" eb="3">
      <t>ショウニ</t>
    </rPh>
    <rPh sb="6" eb="7">
      <t>ジ</t>
    </rPh>
    <rPh sb="8" eb="10">
      <t>ニンズウ</t>
    </rPh>
    <rPh sb="11" eb="13">
      <t>ソゴ</t>
    </rPh>
    <phoneticPr fontId="2"/>
  </si>
  <si>
    <t>小児＜ケア児だったら×</t>
    <rPh sb="0" eb="2">
      <t>ショウニ</t>
    </rPh>
    <rPh sb="5" eb="6">
      <t>ジ</t>
    </rPh>
    <phoneticPr fontId="2"/>
  </si>
  <si>
    <t>看護職員表に人数あるが、常勤換算数が0</t>
    <rPh sb="0" eb="5">
      <t>カンゴショクインヒョウ</t>
    </rPh>
    <rPh sb="6" eb="8">
      <t>ニンズウ</t>
    </rPh>
    <rPh sb="12" eb="17">
      <t>ジョウキンカンザンスウ</t>
    </rPh>
    <phoneticPr fontId="2"/>
  </si>
  <si>
    <t>手入力</t>
    <rPh sb="0" eb="3">
      <t>テニュウリョク</t>
    </rPh>
    <phoneticPr fontId="2"/>
  </si>
  <si>
    <t>「非表示・リンク」ワークシートのセルBK4【常勤換算数】</t>
    <rPh sb="1" eb="4">
      <t>ヒヒョウジ</t>
    </rPh>
    <rPh sb="22" eb="24">
      <t>ジョウキン</t>
    </rPh>
    <rPh sb="24" eb="27">
      <t>カンザンスウ</t>
    </rPh>
    <phoneticPr fontId="2"/>
  </si>
  <si>
    <t>「非表示・リンク」ワークシートのセルBK4が「手入力」と表示していたら、BJ4の値に合わせてプルダウン選択</t>
    <rPh sb="23" eb="26">
      <t>テニュウリョク</t>
    </rPh>
    <rPh sb="28" eb="30">
      <t>ヒョウジ</t>
    </rPh>
    <rPh sb="40" eb="41">
      <t>アタイ</t>
    </rPh>
    <rPh sb="42" eb="43">
      <t>ア</t>
    </rPh>
    <rPh sb="51" eb="53">
      <t>センタク</t>
    </rPh>
    <phoneticPr fontId="2"/>
  </si>
  <si>
    <t>月が「1～3月」／年度が「平成18年以前」の場合は、手作業でプルダウン選択</t>
    <rPh sb="0" eb="1">
      <t>ツキ</t>
    </rPh>
    <rPh sb="6" eb="7">
      <t>ガツ</t>
    </rPh>
    <rPh sb="9" eb="11">
      <t>ネンド</t>
    </rPh>
    <rPh sb="13" eb="15">
      <t>ヘイセイ</t>
    </rPh>
    <rPh sb="17" eb="18">
      <t>ネン</t>
    </rPh>
    <rPh sb="18" eb="20">
      <t>イゼン</t>
    </rPh>
    <rPh sb="22" eb="24">
      <t>バアイ</t>
    </rPh>
    <rPh sb="26" eb="29">
      <t>テサギョウ</t>
    </rPh>
    <rPh sb="35" eb="37">
      <t>センタク</t>
    </rPh>
    <phoneticPr fontId="2"/>
  </si>
  <si>
    <t>その他職種、表の値とコメント</t>
    <rPh sb="2" eb="3">
      <t>タ</t>
    </rPh>
    <rPh sb="3" eb="5">
      <t>ショクシュ</t>
    </rPh>
    <rPh sb="6" eb="7">
      <t>ヒョウ</t>
    </rPh>
    <rPh sb="8" eb="9">
      <t>アタイ</t>
    </rPh>
    <phoneticPr fontId="2"/>
  </si>
  <si>
    <t>問2</t>
    <rPh sb="0" eb="1">
      <t>トイ</t>
    </rPh>
    <phoneticPr fontId="2"/>
  </si>
  <si>
    <t>問1と問2の看護職員数合計</t>
    <rPh sb="0" eb="1">
      <t>トイ</t>
    </rPh>
    <rPh sb="3" eb="4">
      <t>トイ</t>
    </rPh>
    <rPh sb="6" eb="11">
      <t>カンゴショクインスウ</t>
    </rPh>
    <rPh sb="11" eb="13">
      <t>ゴウケイ</t>
    </rPh>
    <phoneticPr fontId="2"/>
  </si>
  <si>
    <t>問3</t>
    <rPh sb="0" eb="1">
      <t>トイ</t>
    </rPh>
    <phoneticPr fontId="2"/>
  </si>
  <si>
    <t>問4</t>
    <rPh sb="0" eb="1">
      <t>トイ</t>
    </rPh>
    <phoneticPr fontId="2"/>
  </si>
  <si>
    <t>全退職者と管理者の値に整合性あり</t>
    <rPh sb="0" eb="4">
      <t>ゼンタイショクシャ</t>
    </rPh>
    <rPh sb="5" eb="8">
      <t>カンリシャ</t>
    </rPh>
    <rPh sb="9" eb="10">
      <t>アタイ</t>
    </rPh>
    <rPh sb="11" eb="14">
      <t>セイゴウセイ</t>
    </rPh>
    <phoneticPr fontId="2"/>
  </si>
  <si>
    <t>全退職者＜管理者の場合×</t>
    <rPh sb="0" eb="3">
      <t>ゼンタイショク</t>
    </rPh>
    <rPh sb="3" eb="4">
      <t>シャ</t>
    </rPh>
    <rPh sb="5" eb="8">
      <t>カンリシャ</t>
    </rPh>
    <rPh sb="9" eb="11">
      <t>バアイ</t>
    </rPh>
    <phoneticPr fontId="2"/>
  </si>
  <si>
    <t>問5</t>
    <rPh sb="0" eb="1">
      <t>トイ</t>
    </rPh>
    <phoneticPr fontId="2"/>
  </si>
  <si>
    <t>①</t>
    <phoneticPr fontId="2"/>
  </si>
  <si>
    <t>問3／問5A／問5B-1の3つの数値が合っている</t>
    <rPh sb="0" eb="1">
      <t>トイ</t>
    </rPh>
    <rPh sb="3" eb="4">
      <t>トイ</t>
    </rPh>
    <rPh sb="7" eb="8">
      <t>トイ</t>
    </rPh>
    <rPh sb="16" eb="18">
      <t>スウチ</t>
    </rPh>
    <rPh sb="19" eb="20">
      <t>ア</t>
    </rPh>
    <phoneticPr fontId="2"/>
  </si>
  <si>
    <t>B-1①とB-2合計が一致</t>
    <rPh sb="8" eb="10">
      <t>ゴウケイ</t>
    </rPh>
    <rPh sb="11" eb="13">
      <t>イッチ</t>
    </rPh>
    <phoneticPr fontId="2"/>
  </si>
  <si>
    <t>問6</t>
    <rPh sb="0" eb="1">
      <t>トイ</t>
    </rPh>
    <phoneticPr fontId="2"/>
  </si>
  <si>
    <t>3枚目</t>
    <rPh sb="1" eb="3">
      <t>マイメ</t>
    </rPh>
    <phoneticPr fontId="2"/>
  </si>
  <si>
    <t>問7</t>
    <rPh sb="0" eb="1">
      <t>トイ</t>
    </rPh>
    <phoneticPr fontId="2"/>
  </si>
  <si>
    <t>問8</t>
    <rPh sb="0" eb="1">
      <t>トイ</t>
    </rPh>
    <phoneticPr fontId="2"/>
  </si>
  <si>
    <t>問9</t>
    <rPh sb="0" eb="1">
      <t>トイ</t>
    </rPh>
    <phoneticPr fontId="2"/>
  </si>
  <si>
    <t>問10</t>
    <rPh sb="0" eb="1">
      <t>トイ</t>
    </rPh>
    <phoneticPr fontId="2"/>
  </si>
  <si>
    <t>問10</t>
    <rPh sb="0" eb="1">
      <t>トイ</t>
    </rPh>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</si>
  <si>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</si>
  <si>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</si>
  <si>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</si>
  <si>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</si>
  <si>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</si>
  <si>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</si>
  <si>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</si>
  <si>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</si>
  <si>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</si>
  <si>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</si>
  <si>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</si>
  <si>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</si>
  <si>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</si>
  <si>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退職人数と管理職の整合性</t>
    <rPh sb="0" eb="2">
      <t>タイショク</t>
    </rPh>
    <rPh sb="2" eb="4">
      <t>ニンズウ</t>
    </rPh>
    <rPh sb="5" eb="8">
      <t>カンリショク</t>
    </rPh>
    <rPh sb="9" eb="12">
      <t>セイゴウセイ</t>
    </rPh>
    <phoneticPr fontId="2"/>
  </si>
  <si>
    <t>退職人数と管理職の整合性</t>
    <rPh sb="0" eb="2">
      <t>ショクニン</t>
    </rPh>
    <rPh sb="1" eb="3">
      <t>ニンズウ</t>
    </rPh>
    <rPh sb="4" eb="7">
      <t>カンリショク</t>
    </rPh>
    <rPh sb="8" eb="11">
      <t>セイゴウセイ</t>
    </rPh>
    <phoneticPr fontId="2"/>
  </si>
  <si>
    <t>B</t>
    <phoneticPr fontId="2"/>
  </si>
  <si>
    <t>人数とコメントの整合性</t>
    <rPh sb="0" eb="2">
      <t>ニンズウ</t>
    </rPh>
    <rPh sb="8" eb="11">
      <t>セイゴウセイ</t>
    </rPh>
    <phoneticPr fontId="2"/>
  </si>
  <si>
    <t>3枚目問7の合計数と一致</t>
    <rPh sb="1" eb="3">
      <t>マイメ</t>
    </rPh>
    <rPh sb="3" eb="4">
      <t>トイ</t>
    </rPh>
    <rPh sb="6" eb="9">
      <t>ゴウケイスウ</t>
    </rPh>
    <rPh sb="10" eb="12">
      <t>イッチ</t>
    </rPh>
    <phoneticPr fontId="2"/>
  </si>
  <si>
    <t>問11</t>
    <rPh sb="0" eb="1">
      <t>トイ</t>
    </rPh>
    <phoneticPr fontId="2"/>
  </si>
  <si>
    <t>問7合計＜問8合計になっていない</t>
    <rPh sb="0" eb="1">
      <t>トイ</t>
    </rPh>
    <rPh sb="2" eb="4">
      <t>ゴウケイ</t>
    </rPh>
    <rPh sb="5" eb="6">
      <t>トイ</t>
    </rPh>
    <rPh sb="7" eb="9">
      <t>ゴウケイ</t>
    </rPh>
    <phoneticPr fontId="2"/>
  </si>
  <si>
    <t>施設に問い合わせて確認をし、回答を修正するか、修正した調査票の再送付を依頼</t>
    <phoneticPr fontId="2"/>
  </si>
  <si>
    <t>問7＝問9＝問10になっている</t>
    <rPh sb="0" eb="1">
      <t>トイ</t>
    </rPh>
    <rPh sb="3" eb="4">
      <t>トイ</t>
    </rPh>
    <rPh sb="6" eb="7">
      <t>トイ</t>
    </rPh>
    <phoneticPr fontId="2"/>
  </si>
  <si>
    <t>問12</t>
    <rPh sb="0" eb="1">
      <t>トイ</t>
    </rPh>
    <phoneticPr fontId="2"/>
  </si>
  <si>
    <t>問12</t>
    <rPh sb="0" eb="1">
      <t>トイ</t>
    </rPh>
    <phoneticPr fontId="2"/>
  </si>
  <si>
    <t>問11合計との整合性</t>
    <rPh sb="0" eb="1">
      <t>トイ</t>
    </rPh>
    <rPh sb="3" eb="5">
      <t>ゴウケイ</t>
    </rPh>
    <rPh sb="7" eb="10">
      <t>セイゴウセイ</t>
    </rPh>
    <phoneticPr fontId="2"/>
  </si>
  <si>
    <t>問13</t>
    <rPh sb="0" eb="1">
      <t>トイ</t>
    </rPh>
    <phoneticPr fontId="2"/>
  </si>
  <si>
    <t>未入力または重複入力</t>
    <rPh sb="0" eb="3">
      <t>ミニュウリョク</t>
    </rPh>
    <rPh sb="6" eb="8">
      <t>チョウフク</t>
    </rPh>
    <rPh sb="8" eb="10">
      <t>ニュウリョク</t>
    </rPh>
    <phoneticPr fontId="2"/>
  </si>
  <si>
    <t>問13</t>
    <rPh sb="0" eb="1">
      <t>トイ</t>
    </rPh>
    <phoneticPr fontId="2"/>
  </si>
  <si>
    <t>4枚目</t>
    <rPh sb="1" eb="3">
      <t>マイメ</t>
    </rPh>
    <phoneticPr fontId="2"/>
  </si>
  <si>
    <t>問14</t>
    <rPh sb="0" eb="1">
      <t>トイ</t>
    </rPh>
    <phoneticPr fontId="2"/>
  </si>
  <si>
    <t>問14</t>
    <rPh sb="0" eb="1">
      <t>トイ</t>
    </rPh>
    <phoneticPr fontId="2"/>
  </si>
  <si>
    <t>資格者「いる」「いない」選択と表人数の整合性</t>
    <rPh sb="0" eb="3">
      <t>シカクシャ</t>
    </rPh>
    <rPh sb="12" eb="14">
      <t>センタク</t>
    </rPh>
    <rPh sb="15" eb="16">
      <t>ヒョウ</t>
    </rPh>
    <rPh sb="16" eb="18">
      <t>ニンズウ</t>
    </rPh>
    <rPh sb="19" eb="22">
      <t>セイゴウセイ</t>
    </rPh>
    <phoneticPr fontId="2"/>
  </si>
  <si>
    <t>問15</t>
    <rPh sb="0" eb="1">
      <t>トイ</t>
    </rPh>
    <phoneticPr fontId="2"/>
  </si>
  <si>
    <t>問15</t>
    <rPh sb="0" eb="1">
      <t>トイ</t>
    </rPh>
    <phoneticPr fontId="2"/>
  </si>
  <si>
    <t>問16</t>
    <rPh sb="0" eb="1">
      <t>トイ</t>
    </rPh>
    <phoneticPr fontId="2"/>
  </si>
  <si>
    <t>問16</t>
    <rPh sb="0" eb="1">
      <t>トイ</t>
    </rPh>
    <phoneticPr fontId="2"/>
  </si>
  <si>
    <t>問17</t>
    <rPh sb="0" eb="1">
      <t>トイ</t>
    </rPh>
    <phoneticPr fontId="2"/>
  </si>
  <si>
    <t>問17</t>
    <rPh sb="0" eb="1">
      <t>トイ</t>
    </rPh>
    <phoneticPr fontId="2"/>
  </si>
  <si>
    <t>問18</t>
    <rPh sb="0" eb="1">
      <t>トイ</t>
    </rPh>
    <phoneticPr fontId="2"/>
  </si>
  <si>
    <t>問18</t>
    <rPh sb="0" eb="1">
      <t>トイ</t>
    </rPh>
    <phoneticPr fontId="2"/>
  </si>
  <si>
    <t>NP「いる」「いない」選択と表人数の整合性</t>
    <rPh sb="11" eb="13">
      <t>センタク</t>
    </rPh>
    <rPh sb="14" eb="15">
      <t>ヒョウ</t>
    </rPh>
    <rPh sb="15" eb="17">
      <t>ニンズウ</t>
    </rPh>
    <rPh sb="18" eb="21">
      <t>セイゴウセイ</t>
    </rPh>
    <phoneticPr fontId="2"/>
  </si>
  <si>
    <t>修了者「いる」「いない」選択と表人数の整合性</t>
    <rPh sb="0" eb="3">
      <t>シュウリョウシャ</t>
    </rPh>
    <rPh sb="12" eb="14">
      <t>センタク</t>
    </rPh>
    <rPh sb="15" eb="16">
      <t>ヒョウ</t>
    </rPh>
    <rPh sb="16" eb="18">
      <t>ニンズウ</t>
    </rPh>
    <rPh sb="19" eb="22">
      <t>セイゴウセイ</t>
    </rPh>
    <phoneticPr fontId="2"/>
  </si>
  <si>
    <t>問19</t>
    <rPh sb="0" eb="1">
      <t>トイ</t>
    </rPh>
    <phoneticPr fontId="2"/>
  </si>
  <si>
    <t>問20</t>
    <rPh sb="0" eb="1">
      <t>トイ</t>
    </rPh>
    <phoneticPr fontId="2"/>
  </si>
  <si>
    <t>5枚目</t>
    <rPh sb="1" eb="3">
      <t>マイメ</t>
    </rPh>
    <phoneticPr fontId="2"/>
  </si>
  <si>
    <t>問19</t>
    <rPh sb="0" eb="1">
      <t>トイ</t>
    </rPh>
    <phoneticPr fontId="2"/>
  </si>
  <si>
    <t>問20</t>
    <rPh sb="0" eb="1">
      <t>トイ</t>
    </rPh>
    <phoneticPr fontId="2"/>
  </si>
  <si>
    <t>研修修了者「いる」選択＆表人数あり</t>
    <rPh sb="0" eb="5">
      <t>ケンシュウシュウリョウシャ</t>
    </rPh>
    <rPh sb="9" eb="11">
      <t>センタク</t>
    </rPh>
    <rPh sb="12" eb="15">
      <t>ヒョウニンズウ</t>
    </rPh>
    <phoneticPr fontId="2"/>
  </si>
  <si>
    <t>研修修了者「いない」選択＆表人数なし</t>
    <rPh sb="0" eb="5">
      <t>ケンシュウシュウリョウシャ</t>
    </rPh>
    <rPh sb="10" eb="12">
      <t>センタク</t>
    </rPh>
    <rPh sb="13" eb="16">
      <t>ヒョウニンズウ</t>
    </rPh>
    <phoneticPr fontId="2"/>
  </si>
  <si>
    <t>問21</t>
    <rPh sb="0" eb="1">
      <t>トイ</t>
    </rPh>
    <phoneticPr fontId="2"/>
  </si>
  <si>
    <t>5枚目問19との整合性</t>
    <rPh sb="1" eb="3">
      <t>マイメ</t>
    </rPh>
    <rPh sb="3" eb="4">
      <t>トイ</t>
    </rPh>
    <rPh sb="8" eb="11">
      <t>セイゴウセイ</t>
    </rPh>
    <phoneticPr fontId="2"/>
  </si>
  <si>
    <t>問22</t>
    <rPh sb="0" eb="1">
      <t>トイ</t>
    </rPh>
    <phoneticPr fontId="2"/>
  </si>
  <si>
    <t>問21</t>
    <rPh sb="0" eb="1">
      <t>トイ</t>
    </rPh>
    <phoneticPr fontId="2"/>
  </si>
  <si>
    <t>問22</t>
    <rPh sb="0" eb="1">
      <t>トイ</t>
    </rPh>
    <phoneticPr fontId="2"/>
  </si>
  <si>
    <t>5枚目問19との整合性</t>
    <phoneticPr fontId="2"/>
  </si>
  <si>
    <t>⑧</t>
    <phoneticPr fontId="2"/>
  </si>
  <si>
    <t>その他を選択の上コメント記載あり</t>
    <rPh sb="2" eb="3">
      <t>タ</t>
    </rPh>
    <rPh sb="4" eb="6">
      <t>センタク</t>
    </rPh>
    <rPh sb="7" eb="8">
      <t>ウエ</t>
    </rPh>
    <rPh sb="12" eb="14">
      <t>キサイ</t>
    </rPh>
    <phoneticPr fontId="2"/>
  </si>
  <si>
    <t>5枚目</t>
    <rPh sb="1" eb="3">
      <t>マイメ</t>
    </rPh>
    <phoneticPr fontId="2"/>
  </si>
  <si>
    <t>「非表示・リンク」ワークシートのセルO4が「手入力」と表示していたら、N4の値に合わせてプルダウン選択</t>
    <rPh sb="22" eb="25">
      <t>テニュウリョク</t>
    </rPh>
    <rPh sb="27" eb="29">
      <t>ヒョウジ</t>
    </rPh>
    <rPh sb="38" eb="39">
      <t>アタイ</t>
    </rPh>
    <rPh sb="40" eb="41">
      <t>ア</t>
    </rPh>
    <rPh sb="49" eb="51">
      <t>センタク</t>
    </rPh>
    <phoneticPr fontId="2"/>
  </si>
  <si>
    <t>時間／看護職員一人当たり平均（10進法）</t>
    <rPh sb="0" eb="2">
      <t>ジカン</t>
    </rPh>
    <rPh sb="3" eb="5">
      <t>カンゴ</t>
    </rPh>
    <rPh sb="5" eb="7">
      <t>ショクイン</t>
    </rPh>
    <rPh sb="7" eb="9">
      <t>ヒトリ</t>
    </rPh>
    <rPh sb="9" eb="10">
      <t>ア</t>
    </rPh>
    <rPh sb="12" eb="14">
      <t>ヘイキン</t>
    </rPh>
    <rPh sb="17" eb="19">
      <t>シンホウ</t>
    </rPh>
    <phoneticPr fontId="2"/>
  </si>
  <si>
    <t>例：1時間30分の場合 → 1.5時間</t>
    <rPh sb="3" eb="5">
      <t>ジカン</t>
    </rPh>
    <rPh sb="7" eb="8">
      <t>フン</t>
    </rPh>
    <rPh sb="9" eb="11">
      <t>バアイ</t>
    </rPh>
    <rPh sb="17" eb="19">
      <t>ジカン</t>
    </rPh>
    <phoneticPr fontId="2"/>
  </si>
  <si>
    <t>１年より短い期間は小数で表してください</t>
    <phoneticPr fontId="2"/>
  </si>
  <si>
    <t>例：２年８ヶ月 → ２.７年（２+８/１２ 小数第２ 位四捨五入）</t>
    <phoneticPr fontId="2"/>
  </si>
  <si>
    <t>基礎情報３●令和７年９月（１ヶ月間）の訪問件数をお答えください。</t>
    <rPh sb="2" eb="4">
      <t>ジョウホウ</t>
    </rPh>
    <rPh sb="9" eb="10">
      <t>ネン</t>
    </rPh>
    <rPh sb="11" eb="12">
      <t>ガツ</t>
    </rPh>
    <rPh sb="15" eb="16">
      <t>ゲツ</t>
    </rPh>
    <rPh sb="16" eb="17">
      <t>カン</t>
    </rPh>
    <rPh sb="19" eb="21">
      <t>ホウモン</t>
    </rPh>
    <rPh sb="21" eb="23">
      <t>ケンスウ</t>
    </rPh>
    <rPh sb="25" eb="26">
      <t>コタ</t>
    </rPh>
    <phoneticPr fontId="2"/>
  </si>
  <si>
    <t>◎提出期限　令和８年６月12日（金）</t>
    <rPh sb="1" eb="3">
      <t>テイシュツ</t>
    </rPh>
    <rPh sb="3" eb="5">
      <t>キゲン</t>
    </rPh>
    <rPh sb="9" eb="10">
      <t>ネン</t>
    </rPh>
    <rPh sb="11" eb="12">
      <t>ガツ</t>
    </rPh>
    <rPh sb="14" eb="15">
      <t>ニチ</t>
    </rPh>
    <rPh sb="16" eb="17">
      <t>キン</t>
    </rPh>
    <phoneticPr fontId="2"/>
  </si>
  <si>
    <t>https://dshinsei.e-kanagawa.lg.jp/140007-u/offer/offerList_detail?tempSeq=124835</t>
    <phoneticPr fontId="2"/>
  </si>
  <si>
    <r>
      <t xml:space="preserve"> *¹ </t>
    </r>
    <r>
      <rPr>
        <sz val="12"/>
        <rFont val="ＭＳ Ｐゴシック"/>
        <family val="3"/>
        <charset val="128"/>
      </rPr>
      <t>医療的ケア児を含む18歳未満の利用者
　  （医療的ケア児で18歳以上の高校生を含む）</t>
    </r>
    <r>
      <rPr>
        <sz val="16"/>
        <rFont val="ＭＳ Ｐゴシック"/>
        <family val="3"/>
        <charset val="128"/>
      </rPr>
      <t xml:space="preserve">
 *² </t>
    </r>
    <r>
      <rPr>
        <sz val="12"/>
        <rFont val="ＭＳ Ｐゴシック"/>
        <family val="3"/>
        <charset val="128"/>
      </rPr>
      <t>恒常的に医療的ケアが必要な18歳未満の児童
      および18歳以上の高校生</t>
    </r>
    <r>
      <rPr>
        <sz val="16"/>
        <rFont val="ＭＳ Ｐゴシック"/>
        <family val="3"/>
        <charset val="128"/>
      </rPr>
      <t xml:space="preserve">
 *³ </t>
    </r>
    <r>
      <rPr>
        <sz val="12"/>
        <rFont val="ＭＳ Ｐゴシック"/>
        <family val="3"/>
        <charset val="128"/>
      </rPr>
      <t>加算に関わらず在宅で看取りをした利用者</t>
    </r>
    <rPh sb="4" eb="7">
      <t>イリョウテキ</t>
    </rPh>
    <rPh sb="9" eb="10">
      <t>ジ</t>
    </rPh>
    <rPh sb="11" eb="12">
      <t>フク</t>
    </rPh>
    <rPh sb="15" eb="16">
      <t>サイ</t>
    </rPh>
    <rPh sb="16" eb="18">
      <t>ミマン</t>
    </rPh>
    <rPh sb="19" eb="22">
      <t>リヨウシャ</t>
    </rPh>
    <rPh sb="27" eb="30">
      <t>イリョウテキ</t>
    </rPh>
    <rPh sb="32" eb="33">
      <t>ジ</t>
    </rPh>
    <rPh sb="36" eb="39">
      <t>サイイジョウ</t>
    </rPh>
    <rPh sb="40" eb="43">
      <t>コウコウセイ</t>
    </rPh>
    <rPh sb="44" eb="45">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</si>
</sst>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
    <numFmt numFmtId="178" formatCode="0.0_);[Red]\(0.0\)"/>
    <numFmt numFmtId="179" formatCode="0.0"/>
    <numFmt numFmtId="180" formatCode="#,##0_ ;[Red]\-#,##0\ "/>
    <numFmt numFmtId="181" formatCode="m/d;@"/>
    <numFmt numFmtId="182" formatCode="0_);[Red]\(0\)"/>
  </numFmts>
  <fonts count="60">
    <font>
      <sz val="12"/>
      <name val="ＭＳ 明朝"/>
      <family val="1"/>
      <charset val="128"/>
    </font>
    <font>
      <sz val="12"/>
      <name val="ＭＳ 明朝"/>
      <family val="1"/>
      <charset val="128"/>
    </font>
    <font>
      <sz val="6"/>
      <name val="ＭＳ 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4"/>
      <name val="ＭＳ Ｐゴシック"/>
      <family val="3"/>
      <charset val="128"/>
    </font>
    <font>
      <sz val="9"/>
      <color rgb="FF000000"/>
      <name val="Meiryo UI"/>
      <family val="3"/>
      <charset val="128"/>
    </font>
    <font>
      <b/>
      <sz val="16"/>
      <name val="HG丸ｺﾞｼｯｸM-PRO"/>
      <family val="3"/>
      <charset val="128"/>
    </font>
    <font>
      <sz val="16"/>
      <name val="HG丸ｺﾞｼｯｸM-PRO"/>
      <family val="3"/>
      <charset val="128"/>
    </font>
    <font>
      <sz val="16"/>
      <name val="ＭＳ Ｐゴシック"/>
      <family val="3"/>
      <charset val="128"/>
    </font>
    <font>
      <sz val="12"/>
      <name val="ＭＳ Ｐゴシック"/>
      <family val="3"/>
      <charset val="128"/>
    </font>
    <font>
      <u/>
      <sz val="12"/>
      <color theme="10"/>
      <name val="ＭＳ 明朝"/>
      <family val="1"/>
      <charset val="128"/>
    </font>
    <font>
      <b/>
      <sz val="16"/>
      <name val="ＭＳ Ｐゴシック"/>
      <family val="3"/>
      <charset val="128"/>
    </font>
    <font>
      <b/>
      <sz val="20"/>
      <name val="HG丸ｺﾞｼｯｸM-PRO"/>
      <family val="3"/>
      <charset val="128"/>
    </font>
    <font>
      <b/>
      <sz val="16"/>
      <name val="ＭＳ Ｐゴシック"/>
      <family val="3"/>
      <charset val="128"/>
      <scheme val="minor"/>
    </font>
    <font>
      <sz val="16"/>
      <name val="ＭＳ Ｐゴシック"/>
      <family val="3"/>
      <charset val="128"/>
      <scheme val="minor"/>
    </font>
    <font>
      <b/>
      <u/>
      <sz val="14"/>
      <name val="ＭＳ Ｐゴシック"/>
      <family val="3"/>
      <charset val="128"/>
      <scheme val="minor"/>
    </font>
    <font>
      <sz val="14"/>
      <name val="ＭＳ Ｐゴシック"/>
      <family val="3"/>
      <charset val="128"/>
      <scheme val="minor"/>
    </font>
    <font>
      <u/>
      <sz val="16"/>
      <name val="ＭＳ Ｐゴシック"/>
      <family val="3"/>
      <charset val="128"/>
      <scheme val="minor"/>
    </font>
    <font>
      <sz val="12"/>
      <name val="ＭＳ Ｐゴシック"/>
      <family val="3"/>
      <charset val="128"/>
      <scheme val="minor"/>
    </font>
    <font>
      <sz val="18"/>
      <name val="ＭＳ Ｐゴシック"/>
      <family val="3"/>
      <charset val="128"/>
      <scheme val="minor"/>
    </font>
    <font>
      <sz val="6"/>
      <name val="ＭＳ 明朝"/>
      <family val="2"/>
      <charset val="128"/>
    </font>
    <font>
      <sz val="11"/>
      <name val="ＭＳ Ｐゴシック"/>
      <family val="3"/>
      <charset val="128"/>
      <scheme val="minor"/>
    </font>
    <font>
      <b/>
      <sz val="14"/>
      <name val="ＭＳ Ｐゴシック"/>
      <family val="3"/>
      <charset val="128"/>
    </font>
    <font>
      <b/>
      <u/>
      <sz val="16"/>
      <name val="ＭＳ Ｐゴシック"/>
      <family val="3"/>
      <charset val="128"/>
    </font>
    <font>
      <b/>
      <sz val="20"/>
      <name val="ＭＳ Ｐゴシック"/>
      <family val="3"/>
      <charset val="128"/>
      <scheme val="minor"/>
    </font>
    <font>
      <sz val="20"/>
      <name val="ＭＳ Ｐゴシック"/>
      <family val="3"/>
      <charset val="128"/>
      <scheme val="minor"/>
    </font>
    <font>
      <b/>
      <sz val="24"/>
      <name val="ＭＳ Ｐゴシック"/>
      <family val="3"/>
      <charset val="128"/>
      <scheme val="minor"/>
    </font>
    <font>
      <b/>
      <u/>
      <sz val="16"/>
      <name val="HG丸ｺﾞｼｯｸM-PRO"/>
      <family val="3"/>
      <charset val="128"/>
    </font>
    <font>
      <sz val="10"/>
      <name val="ＭＳ Ｐゴシック"/>
      <family val="3"/>
      <charset val="128"/>
      <scheme val="minor"/>
    </font>
    <font>
      <sz val="16"/>
      <color rgb="FFFF0000"/>
      <name val="ＭＳ Ｐゴシック"/>
      <family val="3"/>
      <charset val="128"/>
    </font>
    <font>
      <sz val="12"/>
      <color rgb="FFFF0000"/>
      <name val="ＭＳ Ｐゴシック"/>
      <family val="3"/>
      <charset val="128"/>
    </font>
    <font>
      <sz val="12"/>
      <color theme="1"/>
      <name val="ＭＳ 明朝"/>
      <family val="2"/>
      <charset val="128"/>
    </font>
    <font>
      <b/>
      <sz val="9"/>
      <name val="ＭＳ Ｐゴシック"/>
      <family val="3"/>
      <charset val="128"/>
    </font>
    <font>
      <b/>
      <sz val="9"/>
      <name val="MS P ゴシック"/>
      <family val="3"/>
      <charset val="128"/>
    </font>
    <font>
      <sz val="9"/>
      <name val="MS P ゴシック"/>
      <family val="3"/>
      <charset val="128"/>
    </font>
    <font>
      <sz val="10"/>
      <color theme="1"/>
      <name val="Meiryo UI"/>
      <family val="3"/>
      <charset val="128"/>
    </font>
    <font>
      <sz val="10"/>
      <name val="Meiryo UI"/>
      <family val="3"/>
      <charset val="128"/>
    </font>
    <font>
      <sz val="10"/>
      <color rgb="FFFF0000"/>
      <name val="Meiryo UI"/>
      <family val="3"/>
      <charset val="128"/>
    </font>
    <font>
      <b/>
      <sz val="9"/>
      <name val="Meiryo UI"/>
      <family val="3"/>
      <charset val="128"/>
    </font>
    <font>
      <sz val="12"/>
      <name val="Meiryo UI"/>
      <family val="3"/>
      <charset val="128"/>
    </font>
    <font>
      <sz val="10"/>
      <color theme="0"/>
      <name val="Meiryo UI"/>
      <family val="3"/>
      <charset val="128"/>
    </font>
    <font>
      <u/>
      <sz val="10"/>
      <color theme="10"/>
      <name val="Meiryo UI"/>
      <family val="3"/>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59996337778862885"/>
        <bgColor indexed="64"/>
      </patternFill>
    </fill>
    <fill>
      <patternFill patternType="solid">
        <fgColor theme="9" tint="0.7999511703848384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3"/>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6">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xf numFmtId="0" fontId="20" fillId="4" borderId="0" applyNumberFormat="0" applyBorder="0" applyAlignment="0" applyProtection="0">
      <alignment vertical="center"/>
    </xf>
    <xf numFmtId="38" fontId="1" fillId="0" borderId="0" applyFont="0" applyFill="0" applyBorder="0" applyAlignment="0" applyProtection="0">
      <alignment vertical="center"/>
    </xf>
    <xf numFmtId="0" fontId="28" fillId="0" borderId="0" applyNumberFormat="0" applyFill="0" applyBorder="0" applyAlignment="0" applyProtection="0">
      <alignment vertical="center"/>
    </xf>
    <xf numFmtId="0" fontId="49" fillId="0" borderId="0">
      <alignment vertical="center"/>
    </xf>
  </cellStyleXfs>
  <cellXfs count="337">
    <xf numFmtId="0" fontId="0" fillId="0" borderId="0" xfId="0">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horizontal="left" vertical="center"/>
    </xf>
    <xf numFmtId="0" fontId="21" fillId="0" borderId="0" xfId="0" applyFont="1">
      <alignment vertical="center"/>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center" vertical="center"/>
    </xf>
    <xf numFmtId="0" fontId="21" fillId="0" borderId="0" xfId="0" applyFont="1" applyAlignment="1">
      <alignment horizontal="left" vertical="center"/>
    </xf>
    <xf numFmtId="0" fontId="29" fillId="26" borderId="0" xfId="0" applyFont="1" applyFill="1">
      <alignment vertical="center"/>
    </xf>
    <xf numFmtId="0" fontId="25" fillId="0" borderId="0" xfId="0" applyFont="1" applyAlignment="1">
      <alignment horizontal="center" vertical="center"/>
    </xf>
    <xf numFmtId="0" fontId="22" fillId="0" borderId="0" xfId="0" applyFont="1">
      <alignment vertical="center"/>
    </xf>
    <xf numFmtId="0" fontId="29" fillId="0" borderId="0" xfId="0" applyFont="1">
      <alignment vertical="center"/>
    </xf>
    <xf numFmtId="0" fontId="25" fillId="0" borderId="0" xfId="0" applyFont="1" applyAlignment="1">
      <alignment horizontal="right" vertical="center"/>
    </xf>
    <xf numFmtId="1" fontId="25" fillId="0" borderId="0" xfId="0" applyNumberFormat="1" applyFont="1" applyAlignment="1">
      <alignment horizontal="center" vertical="center"/>
    </xf>
    <xf numFmtId="0" fontId="26" fillId="0" borderId="0" xfId="44" applyFont="1">
      <alignment vertical="center"/>
    </xf>
    <xf numFmtId="0" fontId="22" fillId="0" borderId="0" xfId="0" applyFont="1" applyAlignment="1">
      <alignment horizontal="left" vertical="center"/>
    </xf>
    <xf numFmtId="49" fontId="26" fillId="0" borderId="0" xfId="0" applyNumberFormat="1" applyFont="1" applyAlignment="1">
      <alignment horizontal="left" vertical="center"/>
    </xf>
    <xf numFmtId="176" fontId="26" fillId="0" borderId="0" xfId="0" applyNumberFormat="1"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1" fillId="0" borderId="0" xfId="0" applyFont="1" applyAlignment="1">
      <alignment horizontal="left" vertical="center"/>
    </xf>
    <xf numFmtId="0" fontId="32" fillId="0" borderId="0" xfId="0" applyFont="1" applyAlignment="1">
      <alignment horizontal="center" vertical="center"/>
    </xf>
    <xf numFmtId="0" fontId="34" fillId="0" borderId="0" xfId="0" applyFont="1">
      <alignment vertical="center"/>
    </xf>
    <xf numFmtId="0" fontId="35" fillId="0" borderId="0" xfId="0" applyFont="1">
      <alignment vertical="center"/>
    </xf>
    <xf numFmtId="0" fontId="32" fillId="0" borderId="0" xfId="0" applyFont="1" applyAlignment="1">
      <alignment horizontal="left" vertical="center"/>
    </xf>
    <xf numFmtId="0" fontId="31" fillId="0" borderId="0" xfId="0" applyFont="1" applyAlignment="1">
      <alignment horizontal="center" vertical="center"/>
    </xf>
    <xf numFmtId="0" fontId="32" fillId="0" borderId="13" xfId="0" applyFont="1" applyBorder="1">
      <alignment vertical="center"/>
    </xf>
    <xf numFmtId="0" fontId="32" fillId="0" borderId="11" xfId="0" applyFont="1" applyBorder="1">
      <alignment vertical="center"/>
    </xf>
    <xf numFmtId="0" fontId="32" fillId="0" borderId="0" xfId="0" applyFont="1" applyAlignment="1">
      <alignment horizontal="right" vertical="center"/>
    </xf>
    <xf numFmtId="0" fontId="32" fillId="0" borderId="15" xfId="0" applyFont="1" applyBorder="1">
      <alignment vertical="center"/>
    </xf>
    <xf numFmtId="0" fontId="32" fillId="0" borderId="15" xfId="0" applyFont="1" applyBorder="1" applyAlignment="1">
      <alignment horizontal="right" vertical="center"/>
    </xf>
    <xf numFmtId="1" fontId="32" fillId="0" borderId="0" xfId="0" applyNumberFormat="1" applyFont="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center" shrinkToFit="1"/>
    </xf>
    <xf numFmtId="0" fontId="32" fillId="0" borderId="0" xfId="41" applyFont="1"/>
    <xf numFmtId="0" fontId="32" fillId="0" borderId="13" xfId="0" applyFont="1" applyBorder="1" applyAlignment="1">
      <alignment horizontal="left" vertical="center"/>
    </xf>
    <xf numFmtId="0" fontId="32" fillId="0" borderId="0" xfId="0" applyFont="1" applyAlignment="1">
      <alignment vertical="center" shrinkToFit="1"/>
    </xf>
    <xf numFmtId="0" fontId="32" fillId="0" borderId="12" xfId="0" applyFont="1" applyBorder="1">
      <alignment vertical="center"/>
    </xf>
    <xf numFmtId="0" fontId="32" fillId="0" borderId="0" xfId="0" applyFont="1" applyAlignment="1">
      <alignment vertical="top"/>
    </xf>
    <xf numFmtId="0" fontId="32" fillId="0" borderId="20" xfId="0" applyFont="1" applyBorder="1" applyAlignment="1">
      <alignment horizontal="center" vertical="center"/>
    </xf>
    <xf numFmtId="0" fontId="34" fillId="0" borderId="0" xfId="0" applyFont="1" applyAlignment="1">
      <alignment horizontal="left" vertical="center"/>
    </xf>
    <xf numFmtId="0" fontId="37" fillId="0" borderId="0" xfId="0" applyFont="1">
      <alignment vertical="center"/>
    </xf>
    <xf numFmtId="0" fontId="32" fillId="0" borderId="15" xfId="0" applyFont="1" applyBorder="1" applyAlignment="1">
      <alignment horizontal="left" vertical="center" wrapText="1" shrinkToFit="1"/>
    </xf>
    <xf numFmtId="0" fontId="31" fillId="0" borderId="34" xfId="0" applyFont="1" applyBorder="1">
      <alignment vertical="center"/>
    </xf>
    <xf numFmtId="0" fontId="31" fillId="0" borderId="0" xfId="0" applyFont="1" applyAlignment="1">
      <alignment horizontal="right" vertical="center"/>
    </xf>
    <xf numFmtId="0" fontId="25" fillId="0" borderId="0" xfId="0" applyFont="1" applyAlignment="1">
      <alignment vertical="center" shrinkToFit="1"/>
    </xf>
    <xf numFmtId="0" fontId="32" fillId="0" borderId="11" xfId="0" applyFont="1" applyBorder="1" applyAlignment="1">
      <alignment horizontal="left" vertical="center"/>
    </xf>
    <xf numFmtId="0" fontId="32" fillId="0" borderId="35" xfId="0" applyFont="1" applyBorder="1">
      <alignment vertical="center"/>
    </xf>
    <xf numFmtId="0" fontId="32" fillId="0" borderId="12" xfId="0" applyFont="1" applyBorder="1" applyAlignment="1">
      <alignment horizontal="left" vertical="center"/>
    </xf>
    <xf numFmtId="177" fontId="32" fillId="0" borderId="0" xfId="0" applyNumberFormat="1" applyFont="1" applyAlignment="1">
      <alignment horizontal="center" vertical="center"/>
    </xf>
    <xf numFmtId="0" fontId="32" fillId="0" borderId="20" xfId="0" applyFont="1" applyBorder="1">
      <alignment vertical="center"/>
    </xf>
    <xf numFmtId="0" fontId="22" fillId="0" borderId="13" xfId="41" applyFont="1" applyBorder="1" applyAlignment="1">
      <alignment vertical="center"/>
    </xf>
    <xf numFmtId="0" fontId="22" fillId="0" borderId="11" xfId="41" applyFont="1" applyBorder="1" applyAlignment="1">
      <alignment vertical="center"/>
    </xf>
    <xf numFmtId="0" fontId="26" fillId="0" borderId="13" xfId="0" applyFont="1" applyBorder="1" applyAlignment="1">
      <alignment horizontal="left" vertical="center"/>
    </xf>
    <xf numFmtId="0" fontId="26" fillId="0" borderId="33" xfId="0" applyFont="1" applyBorder="1">
      <alignment vertical="center"/>
    </xf>
    <xf numFmtId="0" fontId="26" fillId="0" borderId="12" xfId="0" applyFont="1" applyBorder="1">
      <alignment vertical="center"/>
    </xf>
    <xf numFmtId="0" fontId="32" fillId="0" borderId="10" xfId="0" applyFont="1" applyBorder="1" applyAlignment="1">
      <alignment horizontal="right" vertical="center"/>
    </xf>
    <xf numFmtId="0" fontId="32" fillId="0" borderId="12" xfId="0" applyFont="1" applyBorder="1" applyAlignment="1">
      <alignment horizontal="right" vertical="center"/>
    </xf>
    <xf numFmtId="0" fontId="32" fillId="25" borderId="39" xfId="0" applyFont="1" applyFill="1" applyBorder="1" applyAlignment="1">
      <alignment horizontal="right" vertical="center"/>
    </xf>
    <xf numFmtId="0" fontId="32" fillId="25" borderId="43" xfId="0" applyFont="1" applyFill="1" applyBorder="1" applyAlignment="1">
      <alignment horizontal="right" vertical="center"/>
    </xf>
    <xf numFmtId="0" fontId="36" fillId="24" borderId="17" xfId="0" applyFont="1" applyFill="1" applyBorder="1" applyAlignment="1">
      <alignment horizontal="center" vertical="center" wrapText="1"/>
    </xf>
    <xf numFmtId="0" fontId="39" fillId="24" borderId="17" xfId="0" applyFont="1" applyFill="1" applyBorder="1" applyAlignment="1">
      <alignment horizontal="center" vertical="center" wrapText="1"/>
    </xf>
    <xf numFmtId="1" fontId="32" fillId="0" borderId="21" xfId="0" applyNumberFormat="1" applyFont="1" applyBorder="1">
      <alignment vertical="center"/>
    </xf>
    <xf numFmtId="0" fontId="32" fillId="24" borderId="42" xfId="0" applyFont="1" applyFill="1" applyBorder="1" applyAlignment="1">
      <alignment horizontal="center" vertical="center"/>
    </xf>
    <xf numFmtId="0" fontId="32" fillId="0" borderId="22" xfId="0" applyFont="1" applyBorder="1">
      <alignment vertical="center"/>
    </xf>
    <xf numFmtId="0" fontId="32" fillId="0" borderId="23" xfId="0" applyFont="1" applyBorder="1" applyAlignment="1">
      <alignment horizontal="center" vertical="center"/>
    </xf>
    <xf numFmtId="0" fontId="32" fillId="0" borderId="23" xfId="0" applyFont="1" applyBorder="1">
      <alignment vertical="center"/>
    </xf>
    <xf numFmtId="0" fontId="32" fillId="0" borderId="19" xfId="0" applyFont="1" applyBorder="1">
      <alignment vertical="center"/>
    </xf>
    <xf numFmtId="0" fontId="32" fillId="0" borderId="14" xfId="0" applyFont="1" applyBorder="1" applyAlignment="1">
      <alignment horizontal="center" vertical="center"/>
    </xf>
    <xf numFmtId="0" fontId="32" fillId="0" borderId="14" xfId="0" applyFont="1" applyBorder="1">
      <alignment vertical="center"/>
    </xf>
    <xf numFmtId="0" fontId="32" fillId="0" borderId="11" xfId="0" applyFont="1" applyBorder="1" applyAlignment="1">
      <alignment horizontal="center" vertical="center"/>
    </xf>
    <xf numFmtId="0" fontId="32" fillId="0" borderId="21" xfId="0" applyFont="1" applyBorder="1">
      <alignment vertical="center"/>
    </xf>
    <xf numFmtId="1" fontId="32" fillId="29" borderId="19" xfId="0" applyNumberFormat="1" applyFont="1" applyFill="1" applyBorder="1">
      <alignment vertical="center"/>
    </xf>
    <xf numFmtId="0" fontId="32" fillId="29" borderId="21" xfId="0" applyFont="1" applyFill="1" applyBorder="1" applyAlignment="1">
      <alignment horizontal="right" vertical="center"/>
    </xf>
    <xf numFmtId="0" fontId="32" fillId="28" borderId="21" xfId="0" applyFont="1" applyFill="1" applyBorder="1">
      <alignment vertical="center"/>
    </xf>
    <xf numFmtId="0" fontId="27" fillId="0" borderId="0" xfId="0" applyFont="1">
      <alignment vertical="center"/>
    </xf>
    <xf numFmtId="0" fontId="26" fillId="26" borderId="0" xfId="0" applyFont="1" applyFill="1">
      <alignment vertical="center"/>
    </xf>
    <xf numFmtId="0" fontId="32" fillId="0" borderId="11" xfId="0" applyFont="1" applyBorder="1" applyAlignment="1">
      <alignment horizontal="right" vertical="center"/>
    </xf>
    <xf numFmtId="0" fontId="32" fillId="0" borderId="15" xfId="0" applyFont="1" applyBorder="1" applyAlignment="1">
      <alignment horizontal="left" vertical="center"/>
    </xf>
    <xf numFmtId="0" fontId="32" fillId="0" borderId="18" xfId="0" applyFont="1" applyBorder="1" applyAlignment="1">
      <alignment horizontal="left" vertical="center"/>
    </xf>
    <xf numFmtId="0" fontId="32" fillId="0" borderId="10" xfId="0" applyFont="1" applyBorder="1">
      <alignment vertical="center"/>
    </xf>
    <xf numFmtId="0" fontId="40" fillId="0" borderId="0" xfId="0" applyFont="1">
      <alignment vertical="center"/>
    </xf>
    <xf numFmtId="0" fontId="22" fillId="0" borderId="32" xfId="0" applyFont="1" applyBorder="1">
      <alignment vertical="center"/>
    </xf>
    <xf numFmtId="0" fontId="26" fillId="26" borderId="0" xfId="0" applyFont="1" applyFill="1" applyAlignment="1">
      <alignment horizontal="left" vertical="center"/>
    </xf>
    <xf numFmtId="0" fontId="26" fillId="26" borderId="0" xfId="44" applyFont="1" applyFill="1" applyBorder="1" applyAlignment="1">
      <alignment horizontal="left" vertical="center"/>
    </xf>
    <xf numFmtId="0" fontId="26" fillId="24" borderId="17" xfId="0" applyFont="1" applyFill="1" applyBorder="1" applyAlignment="1">
      <alignment horizontal="center" vertical="center"/>
    </xf>
    <xf numFmtId="0" fontId="26" fillId="0" borderId="11" xfId="0" applyFont="1" applyBorder="1">
      <alignment vertical="center"/>
    </xf>
    <xf numFmtId="0" fontId="21" fillId="0" borderId="11" xfId="0" applyFont="1" applyBorder="1">
      <alignment vertical="center"/>
    </xf>
    <xf numFmtId="0" fontId="21" fillId="0" borderId="63" xfId="0" applyFont="1" applyBorder="1">
      <alignment vertical="center"/>
    </xf>
    <xf numFmtId="0" fontId="21" fillId="0" borderId="63" xfId="0" applyFont="1" applyBorder="1" applyAlignment="1">
      <alignment horizontal="right" vertical="center"/>
    </xf>
    <xf numFmtId="0" fontId="26" fillId="0" borderId="63" xfId="0" applyFont="1" applyBorder="1" applyAlignment="1">
      <alignment horizontal="right" vertical="center"/>
    </xf>
    <xf numFmtId="0" fontId="26" fillId="0" borderId="63" xfId="0" applyFont="1" applyBorder="1">
      <alignment vertical="center"/>
    </xf>
    <xf numFmtId="0" fontId="21" fillId="0" borderId="0" xfId="0" applyFont="1" applyAlignment="1">
      <alignment horizontal="right" vertical="center"/>
    </xf>
    <xf numFmtId="0" fontId="26" fillId="0" borderId="0" xfId="0" applyFont="1" applyAlignment="1">
      <alignment horizontal="right" vertical="center"/>
    </xf>
    <xf numFmtId="0" fontId="26" fillId="0" borderId="0" xfId="0" applyFont="1" applyAlignment="1">
      <alignment horizontal="left" vertical="center" wrapText="1"/>
    </xf>
    <xf numFmtId="0" fontId="27" fillId="0" borderId="0" xfId="0" applyFont="1" applyAlignment="1">
      <alignment vertical="top" wrapText="1"/>
    </xf>
    <xf numFmtId="0" fontId="27" fillId="0" borderId="0" xfId="0" applyFont="1" applyAlignment="1">
      <alignment vertical="center" wrapText="1"/>
    </xf>
    <xf numFmtId="0" fontId="37" fillId="0" borderId="35" xfId="0" applyFont="1" applyBorder="1">
      <alignment vertical="center"/>
    </xf>
    <xf numFmtId="0" fontId="25" fillId="0" borderId="0" xfId="0" applyFont="1" applyAlignment="1">
      <alignment horizontal="center" vertical="center" wrapText="1"/>
    </xf>
    <xf numFmtId="0" fontId="24" fillId="0" borderId="0" xfId="0" applyFont="1" applyAlignment="1">
      <alignment horizontal="left" vertical="center"/>
    </xf>
    <xf numFmtId="0" fontId="32" fillId="24" borderId="17" xfId="0" applyFont="1" applyFill="1" applyBorder="1" applyAlignment="1">
      <alignment horizontal="center" vertical="center"/>
    </xf>
    <xf numFmtId="0" fontId="32" fillId="24" borderId="16" xfId="0" applyFont="1" applyFill="1" applyBorder="1" applyAlignment="1">
      <alignment horizontal="center" vertical="center"/>
    </xf>
    <xf numFmtId="0" fontId="42" fillId="0" borderId="35" xfId="0" applyFont="1" applyBorder="1" applyAlignment="1">
      <alignment horizontal="center" vertical="center"/>
    </xf>
    <xf numFmtId="0" fontId="26" fillId="24" borderId="13" xfId="0" applyFont="1" applyFill="1" applyBorder="1">
      <alignment vertical="center"/>
    </xf>
    <xf numFmtId="0" fontId="22" fillId="24" borderId="11" xfId="0" applyFont="1" applyFill="1" applyBorder="1">
      <alignment vertical="center"/>
    </xf>
    <xf numFmtId="0" fontId="32" fillId="0" borderId="18" xfId="0" applyFont="1" applyBorder="1" applyAlignment="1">
      <alignment horizontal="right" vertical="center"/>
    </xf>
    <xf numFmtId="0" fontId="32" fillId="0" borderId="21" xfId="0" applyFont="1" applyBorder="1" applyAlignment="1">
      <alignment horizontal="right" vertical="center"/>
    </xf>
    <xf numFmtId="0" fontId="46" fillId="24" borderId="17" xfId="0" applyFont="1" applyFill="1" applyBorder="1" applyAlignment="1">
      <alignment horizontal="center" vertical="center" wrapText="1"/>
    </xf>
    <xf numFmtId="0" fontId="29" fillId="0" borderId="0" xfId="0" applyFont="1" applyAlignment="1">
      <alignment horizontal="left" vertical="center"/>
    </xf>
    <xf numFmtId="0" fontId="53" fillId="0" borderId="0" xfId="45" applyFont="1" applyAlignment="1">
      <alignment horizontal="center" vertical="center"/>
    </xf>
    <xf numFmtId="181" fontId="53" fillId="0" borderId="0" xfId="45" applyNumberFormat="1" applyFont="1" applyAlignment="1">
      <alignment horizontal="center" vertical="center"/>
    </xf>
    <xf numFmtId="182" fontId="53" fillId="0" borderId="0" xfId="45" applyNumberFormat="1" applyFont="1" applyAlignment="1">
      <alignment horizontal="center" vertical="center"/>
    </xf>
    <xf numFmtId="0" fontId="54" fillId="0" borderId="0" xfId="45" applyFont="1" applyAlignment="1">
      <alignment horizontal="center" vertical="center" shrinkToFit="1"/>
    </xf>
    <xf numFmtId="0" fontId="54" fillId="0" borderId="0" xfId="45" applyFont="1" applyAlignment="1">
      <alignment horizontal="left" vertical="center"/>
    </xf>
    <xf numFmtId="0" fontId="54" fillId="0" borderId="0" xfId="45" applyFont="1">
      <alignment vertical="center"/>
    </xf>
    <xf numFmtId="0" fontId="54" fillId="0" borderId="0" xfId="45" applyFont="1" applyAlignment="1">
      <alignment horizontal="center" vertical="center"/>
    </xf>
    <xf numFmtId="0" fontId="53" fillId="0" borderId="0" xfId="45" applyFont="1">
      <alignment vertical="center"/>
    </xf>
    <xf numFmtId="0" fontId="53" fillId="0" borderId="0" xfId="45" applyFont="1" applyAlignment="1">
      <alignment horizontal="right" vertical="center"/>
    </xf>
    <xf numFmtId="0" fontId="53" fillId="0" borderId="0" xfId="45" applyFont="1" applyAlignment="1">
      <alignment horizontal="left" vertical="center"/>
    </xf>
    <xf numFmtId="181" fontId="53" fillId="0" borderId="0" xfId="45" applyNumberFormat="1" applyFont="1" applyAlignment="1">
      <alignment horizontal="left" vertical="center"/>
    </xf>
    <xf numFmtId="182" fontId="53" fillId="0" borderId="0" xfId="45" applyNumberFormat="1" applyFont="1" applyAlignment="1">
      <alignment horizontal="left" vertical="center"/>
    </xf>
    <xf numFmtId="0" fontId="55" fillId="0" borderId="0" xfId="45" applyFont="1" applyAlignment="1">
      <alignment horizontal="left" vertical="center"/>
    </xf>
    <xf numFmtId="0" fontId="53" fillId="0" borderId="0" xfId="45" applyFont="1" applyAlignment="1">
      <alignment horizontal="left" vertical="center" wrapText="1"/>
    </xf>
    <xf numFmtId="0" fontId="56" fillId="31" borderId="10" xfId="45" applyFont="1" applyFill="1" applyBorder="1" applyAlignment="1">
      <alignment horizontal="center" vertical="center" wrapText="1"/>
    </xf>
    <xf numFmtId="181" fontId="56" fillId="32" borderId="10" xfId="45" applyNumberFormat="1" applyFont="1" applyFill="1" applyBorder="1" applyAlignment="1">
      <alignment horizontal="center" vertical="center" wrapText="1"/>
    </xf>
    <xf numFmtId="182" fontId="56" fillId="32" borderId="10" xfId="45" applyNumberFormat="1" applyFont="1" applyFill="1" applyBorder="1" applyAlignment="1">
      <alignment horizontal="center" vertical="center" wrapText="1"/>
    </xf>
    <xf numFmtId="0" fontId="56" fillId="31" borderId="10" xfId="45" applyFont="1" applyFill="1" applyBorder="1" applyAlignment="1">
      <alignment horizontal="center" vertical="center" shrinkToFit="1"/>
    </xf>
    <xf numFmtId="0" fontId="56" fillId="32" borderId="10" xfId="45" applyFont="1" applyFill="1" applyBorder="1" applyAlignment="1">
      <alignment horizontal="center" vertical="center" wrapText="1"/>
    </xf>
    <xf numFmtId="0" fontId="56" fillId="0" borderId="0" xfId="45" applyFont="1" applyAlignment="1">
      <alignment horizontal="center" vertical="center" wrapText="1"/>
    </xf>
    <xf numFmtId="0" fontId="53" fillId="0" borderId="21" xfId="45" applyFont="1" applyBorder="1" applyAlignment="1">
      <alignment horizontal="center" vertical="center"/>
    </xf>
    <xf numFmtId="181" fontId="53" fillId="0" borderId="21" xfId="45" applyNumberFormat="1" applyFont="1" applyBorder="1" applyAlignment="1">
      <alignment horizontal="center" vertical="center"/>
    </xf>
    <xf numFmtId="182" fontId="53" fillId="0" borderId="21" xfId="45" applyNumberFormat="1" applyFont="1" applyBorder="1" applyAlignment="1">
      <alignment horizontal="center" vertical="center"/>
    </xf>
    <xf numFmtId="0" fontId="54" fillId="0" borderId="21" xfId="45" applyFont="1" applyBorder="1" applyAlignment="1">
      <alignment horizontal="center" vertical="center" shrinkToFit="1"/>
    </xf>
    <xf numFmtId="0" fontId="54" fillId="0" borderId="21" xfId="45" applyFont="1" applyBorder="1">
      <alignment vertical="center"/>
    </xf>
    <xf numFmtId="0" fontId="54" fillId="0" borderId="21" xfId="45" applyFont="1" applyBorder="1" applyAlignment="1">
      <alignment horizontal="center" vertical="center"/>
    </xf>
    <xf numFmtId="0" fontId="53" fillId="0" borderId="58" xfId="45" applyFont="1" applyBorder="1">
      <alignment vertical="center"/>
    </xf>
    <xf numFmtId="0" fontId="53" fillId="0" borderId="21" xfId="45" applyFont="1" applyBorder="1">
      <alignment vertical="center"/>
    </xf>
    <xf numFmtId="0" fontId="53" fillId="0" borderId="21" xfId="45" applyFont="1" applyBorder="1" applyAlignment="1">
      <alignment horizontal="right" vertical="center" wrapText="1"/>
    </xf>
    <xf numFmtId="0" fontId="53" fillId="0" borderId="21" xfId="45" applyFont="1" applyBorder="1" applyAlignment="1">
      <alignment horizontal="right" vertical="center"/>
    </xf>
    <xf numFmtId="182" fontId="53" fillId="0" borderId="21" xfId="45" applyNumberFormat="1" applyFont="1" applyBorder="1">
      <alignment vertical="center"/>
    </xf>
    <xf numFmtId="0" fontId="22" fillId="33" borderId="28" xfId="0" applyFont="1" applyFill="1" applyBorder="1" applyAlignment="1" applyProtection="1">
      <alignment vertical="center" shrinkToFit="1"/>
      <protection locked="0"/>
    </xf>
    <xf numFmtId="0" fontId="22" fillId="33" borderId="30" xfId="0" applyFont="1" applyFill="1" applyBorder="1" applyAlignment="1" applyProtection="1">
      <alignment vertical="center" shrinkToFit="1"/>
      <protection locked="0"/>
    </xf>
    <xf numFmtId="0" fontId="22" fillId="33" borderId="29" xfId="0" applyFont="1" applyFill="1" applyBorder="1" applyAlignment="1" applyProtection="1">
      <alignment vertical="center" shrinkToFit="1"/>
      <protection locked="0"/>
    </xf>
    <xf numFmtId="0" fontId="27" fillId="33" borderId="28" xfId="0" applyFont="1" applyFill="1" applyBorder="1" applyAlignment="1" applyProtection="1">
      <alignment vertical="center" shrinkToFit="1"/>
      <protection locked="0"/>
    </xf>
    <xf numFmtId="0" fontId="27" fillId="33" borderId="30" xfId="0" applyFont="1" applyFill="1" applyBorder="1" applyAlignment="1" applyProtection="1">
      <alignment vertical="center" shrinkToFit="1"/>
      <protection locked="0"/>
    </xf>
    <xf numFmtId="0" fontId="27" fillId="33" borderId="29" xfId="0" applyFont="1" applyFill="1" applyBorder="1" applyAlignment="1" applyProtection="1">
      <alignment vertical="center" shrinkToFit="1"/>
      <protection locked="0"/>
    </xf>
    <xf numFmtId="0" fontId="32" fillId="33" borderId="37" xfId="0" applyFont="1" applyFill="1" applyBorder="1" applyAlignment="1" applyProtection="1">
      <alignment horizontal="right" vertical="center"/>
      <protection locked="0"/>
    </xf>
    <xf numFmtId="0" fontId="32" fillId="33" borderId="38" xfId="0" applyFont="1" applyFill="1" applyBorder="1" applyAlignment="1" applyProtection="1">
      <alignment horizontal="right" vertical="center"/>
      <protection locked="0"/>
    </xf>
    <xf numFmtId="0" fontId="32" fillId="33" borderId="41" xfId="0" applyFont="1" applyFill="1" applyBorder="1" applyAlignment="1" applyProtection="1">
      <alignment horizontal="right" vertical="center"/>
      <protection locked="0"/>
    </xf>
    <xf numFmtId="0" fontId="32" fillId="33" borderId="42" xfId="0" applyFont="1" applyFill="1" applyBorder="1" applyAlignment="1" applyProtection="1">
      <alignment horizontal="right" vertical="center"/>
      <protection locked="0"/>
    </xf>
    <xf numFmtId="0" fontId="32" fillId="33" borderId="40" xfId="0" applyFont="1" applyFill="1" applyBorder="1" applyAlignment="1" applyProtection="1">
      <alignment horizontal="right" vertical="center"/>
      <protection locked="0"/>
    </xf>
    <xf numFmtId="0" fontId="32" fillId="33" borderId="44" xfId="0" applyFont="1" applyFill="1" applyBorder="1" applyAlignment="1" applyProtection="1">
      <alignment horizontal="right" vertical="center"/>
      <protection locked="0"/>
    </xf>
    <xf numFmtId="0" fontId="32" fillId="33" borderId="45" xfId="0" applyFont="1" applyFill="1" applyBorder="1" applyAlignment="1" applyProtection="1">
      <alignment horizontal="right" vertical="center"/>
      <protection locked="0"/>
    </xf>
    <xf numFmtId="0" fontId="32" fillId="33" borderId="28" xfId="0" applyFont="1" applyFill="1" applyBorder="1" applyAlignment="1" applyProtection="1">
      <alignment horizontal="right" vertical="center"/>
      <protection locked="0"/>
    </xf>
    <xf numFmtId="0" fontId="32" fillId="33" borderId="46" xfId="0" applyFont="1" applyFill="1" applyBorder="1" applyAlignment="1" applyProtection="1">
      <alignment horizontal="right" vertical="center"/>
      <protection locked="0"/>
    </xf>
    <xf numFmtId="0" fontId="32" fillId="33" borderId="29" xfId="0" applyFont="1" applyFill="1" applyBorder="1" applyAlignment="1" applyProtection="1">
      <alignment horizontal="right" vertical="center"/>
      <protection locked="0"/>
    </xf>
    <xf numFmtId="0" fontId="32" fillId="33" borderId="37" xfId="0" applyFont="1" applyFill="1" applyBorder="1" applyProtection="1">
      <alignment vertical="center"/>
      <protection locked="0"/>
    </xf>
    <xf numFmtId="0" fontId="32" fillId="33" borderId="40" xfId="0" applyFont="1" applyFill="1" applyBorder="1" applyProtection="1">
      <alignment vertical="center"/>
      <protection locked="0"/>
    </xf>
    <xf numFmtId="0" fontId="32" fillId="33" borderId="55" xfId="0" applyFont="1" applyFill="1" applyBorder="1" applyProtection="1">
      <alignment vertical="center"/>
      <protection locked="0"/>
    </xf>
    <xf numFmtId="0" fontId="32" fillId="33" borderId="56" xfId="0" applyFont="1" applyFill="1" applyBorder="1" applyProtection="1">
      <alignment vertical="center"/>
      <protection locked="0"/>
    </xf>
    <xf numFmtId="0" fontId="32" fillId="33" borderId="41" xfId="0" applyFont="1" applyFill="1" applyBorder="1" applyProtection="1">
      <alignment vertical="center"/>
      <protection locked="0"/>
    </xf>
    <xf numFmtId="0" fontId="32" fillId="33" borderId="44" xfId="0" applyFont="1" applyFill="1" applyBorder="1" applyProtection="1">
      <alignment vertical="center"/>
      <protection locked="0"/>
    </xf>
    <xf numFmtId="0" fontId="32" fillId="33" borderId="26" xfId="0" applyFont="1" applyFill="1" applyBorder="1" applyProtection="1">
      <alignment vertical="center"/>
      <protection locked="0"/>
    </xf>
    <xf numFmtId="0" fontId="32" fillId="33" borderId="33" xfId="0" applyFont="1" applyFill="1" applyBorder="1" applyProtection="1">
      <alignment vertical="center"/>
      <protection locked="0"/>
    </xf>
    <xf numFmtId="0" fontId="32" fillId="33" borderId="27" xfId="0" applyFont="1" applyFill="1" applyBorder="1" applyProtection="1">
      <alignment vertical="center"/>
      <protection locked="0"/>
    </xf>
    <xf numFmtId="0" fontId="32" fillId="33" borderId="30" xfId="0" applyFont="1" applyFill="1" applyBorder="1" applyAlignment="1" applyProtection="1">
      <alignment horizontal="right" vertical="center"/>
      <protection locked="0"/>
    </xf>
    <xf numFmtId="0" fontId="32" fillId="28" borderId="47" xfId="0" applyFont="1" applyFill="1" applyBorder="1" applyAlignment="1" applyProtection="1">
      <alignment horizontal="right" vertical="center"/>
      <protection locked="0"/>
    </xf>
    <xf numFmtId="0" fontId="32" fillId="33" borderId="57" xfId="0" applyFont="1" applyFill="1" applyBorder="1" applyAlignment="1" applyProtection="1">
      <alignment horizontal="right" vertical="center"/>
      <protection locked="0"/>
    </xf>
    <xf numFmtId="0" fontId="32" fillId="33" borderId="28" xfId="0" applyFont="1" applyFill="1" applyBorder="1" applyProtection="1">
      <alignment vertical="center"/>
      <protection locked="0"/>
    </xf>
    <xf numFmtId="0" fontId="32" fillId="33" borderId="30" xfId="0" applyFont="1" applyFill="1" applyBorder="1" applyProtection="1">
      <alignment vertical="center"/>
      <protection locked="0"/>
    </xf>
    <xf numFmtId="0" fontId="32" fillId="33" borderId="29" xfId="0" applyFont="1" applyFill="1" applyBorder="1" applyProtection="1">
      <alignment vertical="center"/>
      <protection locked="0"/>
    </xf>
    <xf numFmtId="0" fontId="32" fillId="33" borderId="28" xfId="0" applyFont="1" applyFill="1" applyBorder="1" applyAlignment="1" applyProtection="1">
      <alignment horizontal="center" vertical="center"/>
      <protection locked="0"/>
    </xf>
    <xf numFmtId="0" fontId="32" fillId="33" borderId="30" xfId="0" applyFont="1" applyFill="1" applyBorder="1" applyAlignment="1" applyProtection="1">
      <alignment horizontal="center" vertical="center"/>
      <protection locked="0"/>
    </xf>
    <xf numFmtId="0" fontId="32" fillId="33" borderId="29" xfId="0" applyFont="1" applyFill="1" applyBorder="1" applyAlignment="1" applyProtection="1">
      <alignment horizontal="center" vertical="center"/>
      <protection locked="0"/>
    </xf>
    <xf numFmtId="0" fontId="32" fillId="33" borderId="65" xfId="0" applyFont="1" applyFill="1" applyBorder="1" applyProtection="1">
      <alignment vertical="center"/>
      <protection locked="0"/>
    </xf>
    <xf numFmtId="0" fontId="32" fillId="33" borderId="47" xfId="0" applyFont="1" applyFill="1" applyBorder="1" applyProtection="1">
      <alignment vertical="center"/>
      <protection locked="0"/>
    </xf>
    <xf numFmtId="0" fontId="22" fillId="33" borderId="47" xfId="0" applyFont="1" applyFill="1" applyBorder="1" applyProtection="1">
      <alignment vertical="center"/>
      <protection locked="0"/>
    </xf>
    <xf numFmtId="0" fontId="32" fillId="33" borderId="31" xfId="0" applyFont="1" applyFill="1" applyBorder="1" applyAlignment="1" applyProtection="1">
      <alignment horizontal="center" vertical="center"/>
      <protection locked="0"/>
    </xf>
    <xf numFmtId="0" fontId="54" fillId="0" borderId="0" xfId="0" applyFont="1">
      <alignment vertical="center"/>
    </xf>
    <xf numFmtId="0" fontId="57" fillId="0" borderId="0" xfId="0" applyFont="1">
      <alignment vertical="center"/>
    </xf>
    <xf numFmtId="0" fontId="54" fillId="0" borderId="0" xfId="0" applyFont="1" applyAlignment="1">
      <alignment horizontal="right" vertical="center"/>
    </xf>
    <xf numFmtId="0" fontId="54" fillId="0" borderId="0" xfId="0" applyFont="1" applyAlignment="1">
      <alignment horizontal="left" vertical="center"/>
    </xf>
    <xf numFmtId="49" fontId="54" fillId="0" borderId="0" xfId="0" applyNumberFormat="1" applyFont="1">
      <alignment vertical="center"/>
    </xf>
    <xf numFmtId="0" fontId="54" fillId="33" borderId="68" xfId="0" applyFont="1" applyFill="1" applyBorder="1">
      <alignment vertical="center"/>
    </xf>
    <xf numFmtId="0" fontId="54" fillId="33" borderId="69" xfId="0" applyFont="1" applyFill="1" applyBorder="1">
      <alignment vertical="center"/>
    </xf>
    <xf numFmtId="49" fontId="54" fillId="33" borderId="69" xfId="0" applyNumberFormat="1" applyFont="1" applyFill="1" applyBorder="1">
      <alignment vertical="center"/>
    </xf>
    <xf numFmtId="0" fontId="54" fillId="33" borderId="70" xfId="0" applyFont="1" applyFill="1" applyBorder="1">
      <alignment vertical="center"/>
    </xf>
    <xf numFmtId="0" fontId="54" fillId="33" borderId="10" xfId="0" applyFont="1" applyFill="1" applyBorder="1">
      <alignment vertical="center"/>
    </xf>
    <xf numFmtId="0" fontId="54" fillId="0" borderId="68" xfId="0" applyFont="1" applyBorder="1">
      <alignment vertical="center"/>
    </xf>
    <xf numFmtId="0" fontId="54" fillId="0" borderId="69" xfId="0" applyFont="1" applyBorder="1">
      <alignment vertical="center"/>
    </xf>
    <xf numFmtId="49" fontId="54" fillId="0" borderId="69" xfId="0" applyNumberFormat="1" applyFont="1" applyBorder="1">
      <alignment vertical="center"/>
    </xf>
    <xf numFmtId="0" fontId="54" fillId="0" borderId="70" xfId="0" applyFont="1" applyBorder="1">
      <alignment vertical="center"/>
    </xf>
    <xf numFmtId="0" fontId="54" fillId="0" borderId="10" xfId="0" applyFont="1" applyBorder="1">
      <alignment vertical="center"/>
    </xf>
    <xf numFmtId="179" fontId="53" fillId="0" borderId="21" xfId="45" applyNumberFormat="1" applyFont="1" applyBorder="1">
      <alignment vertical="center"/>
    </xf>
    <xf numFmtId="0" fontId="53" fillId="24" borderId="0" xfId="45" applyFont="1" applyFill="1" applyAlignment="1">
      <alignment horizontal="center" vertical="center"/>
    </xf>
    <xf numFmtId="0" fontId="56" fillId="24" borderId="10" xfId="45" applyFont="1" applyFill="1" applyBorder="1" applyAlignment="1">
      <alignment horizontal="center" vertical="center" wrapText="1"/>
    </xf>
    <xf numFmtId="0" fontId="53" fillId="33" borderId="0" xfId="45" applyFont="1" applyFill="1" applyAlignment="1">
      <alignment horizontal="center" vertical="center"/>
    </xf>
    <xf numFmtId="0" fontId="56" fillId="33" borderId="10" xfId="45" applyFont="1" applyFill="1" applyBorder="1" applyAlignment="1">
      <alignment horizontal="center" vertical="center" wrapText="1"/>
    </xf>
    <xf numFmtId="0" fontId="56" fillId="29" borderId="10" xfId="45" applyFont="1" applyFill="1" applyBorder="1" applyAlignment="1">
      <alignment horizontal="center" vertical="center" wrapText="1"/>
    </xf>
    <xf numFmtId="0" fontId="56" fillId="28" borderId="10" xfId="45" applyFont="1" applyFill="1" applyBorder="1" applyAlignment="1">
      <alignment horizontal="center" vertical="center" wrapText="1"/>
    </xf>
    <xf numFmtId="0" fontId="53" fillId="34" borderId="0" xfId="45" applyFont="1" applyFill="1" applyAlignment="1">
      <alignment horizontal="center" vertical="center"/>
    </xf>
    <xf numFmtId="0" fontId="56" fillId="34" borderId="10" xfId="45" applyFont="1" applyFill="1" applyBorder="1" applyAlignment="1">
      <alignment horizontal="center" vertical="center" wrapText="1"/>
    </xf>
    <xf numFmtId="0" fontId="53" fillId="30" borderId="21" xfId="45" applyFont="1" applyFill="1" applyBorder="1" applyAlignment="1">
      <alignment horizontal="center" vertical="center"/>
    </xf>
    <xf numFmtId="0" fontId="53" fillId="30" borderId="21" xfId="45" applyFont="1" applyFill="1" applyBorder="1">
      <alignment vertical="center"/>
    </xf>
    <xf numFmtId="0" fontId="56" fillId="36" borderId="10" xfId="45" applyFont="1" applyFill="1" applyBorder="1" applyAlignment="1">
      <alignment horizontal="center" vertical="center" wrapText="1"/>
    </xf>
    <xf numFmtId="0" fontId="56" fillId="37" borderId="10" xfId="45" applyFont="1" applyFill="1" applyBorder="1" applyAlignment="1">
      <alignment horizontal="center" vertical="center" wrapText="1"/>
    </xf>
    <xf numFmtId="0" fontId="56" fillId="38" borderId="10" xfId="45" applyFont="1" applyFill="1" applyBorder="1" applyAlignment="1">
      <alignment horizontal="center" vertical="center" wrapText="1"/>
    </xf>
    <xf numFmtId="1" fontId="53" fillId="0" borderId="21" xfId="45" applyNumberFormat="1" applyFont="1" applyBorder="1">
      <alignment vertical="center"/>
    </xf>
    <xf numFmtId="0" fontId="56" fillId="27" borderId="10" xfId="45" applyFont="1" applyFill="1" applyBorder="1" applyAlignment="1">
      <alignment horizontal="center" vertical="center" wrapText="1"/>
    </xf>
    <xf numFmtId="0" fontId="53" fillId="27" borderId="0" xfId="45" applyFont="1" applyFill="1" applyAlignment="1">
      <alignment horizontal="center" vertical="center" wrapText="1"/>
    </xf>
    <xf numFmtId="0" fontId="53" fillId="36" borderId="0" xfId="45" applyFont="1" applyFill="1" applyAlignment="1">
      <alignment horizontal="center" vertical="center"/>
    </xf>
    <xf numFmtId="0" fontId="53" fillId="38" borderId="0" xfId="45" applyFont="1" applyFill="1" applyAlignment="1">
      <alignment horizontal="center" vertical="center"/>
    </xf>
    <xf numFmtId="0" fontId="59" fillId="0" borderId="0" xfId="44" applyFont="1">
      <alignment vertical="center"/>
    </xf>
    <xf numFmtId="179" fontId="26" fillId="0" borderId="0" xfId="43" applyNumberFormat="1" applyFont="1" applyFill="1" applyBorder="1" applyAlignment="1" applyProtection="1">
      <alignment horizontal="right" vertical="center"/>
      <protection locked="0"/>
    </xf>
    <xf numFmtId="0" fontId="26" fillId="0" borderId="0" xfId="0" applyFont="1" applyFill="1">
      <alignment vertical="center"/>
    </xf>
    <xf numFmtId="0" fontId="28" fillId="0" borderId="0" xfId="44" applyFill="1" applyBorder="1" applyAlignment="1">
      <alignment vertical="center"/>
    </xf>
    <xf numFmtId="0" fontId="47" fillId="0" borderId="0" xfId="0" applyFont="1" applyFill="1">
      <alignment vertical="center"/>
    </xf>
    <xf numFmtId="0" fontId="48" fillId="0" borderId="0" xfId="0" applyFont="1" applyFill="1">
      <alignment vertical="center"/>
    </xf>
    <xf numFmtId="0" fontId="26" fillId="0" borderId="0" xfId="0" applyFont="1" applyAlignment="1">
      <alignment horizontal="left" vertical="center" wrapText="1"/>
    </xf>
    <xf numFmtId="0" fontId="26" fillId="33" borderId="22" xfId="43" applyNumberFormat="1" applyFont="1" applyFill="1" applyBorder="1" applyAlignment="1" applyProtection="1">
      <alignment horizontal="right" vertical="center"/>
      <protection locked="0"/>
    </xf>
    <xf numFmtId="0" fontId="26" fillId="33" borderId="24" xfId="43" applyNumberFormat="1" applyFont="1" applyFill="1" applyBorder="1" applyAlignment="1" applyProtection="1">
      <alignment horizontal="right" vertical="center"/>
      <protection locked="0"/>
    </xf>
    <xf numFmtId="0" fontId="27" fillId="24" borderId="17" xfId="0" applyFont="1" applyFill="1" applyBorder="1" applyAlignment="1">
      <alignment horizontal="center" vertical="center"/>
    </xf>
    <xf numFmtId="0" fontId="26" fillId="25" borderId="64" xfId="0" applyFont="1" applyFill="1" applyBorder="1" applyAlignment="1">
      <alignment horizontal="center" vertical="center"/>
    </xf>
    <xf numFmtId="0" fontId="26" fillId="25" borderId="43" xfId="0" applyFont="1" applyFill="1" applyBorder="1" applyAlignment="1">
      <alignment horizontal="center" vertical="center"/>
    </xf>
    <xf numFmtId="179" fontId="26" fillId="33" borderId="22" xfId="0" applyNumberFormat="1" applyFont="1" applyFill="1" applyBorder="1" applyAlignment="1" applyProtection="1">
      <alignment horizontal="right" vertical="center"/>
      <protection locked="0"/>
    </xf>
    <xf numFmtId="179" fontId="26" fillId="33" borderId="24" xfId="0" applyNumberFormat="1" applyFont="1" applyFill="1" applyBorder="1" applyAlignment="1" applyProtection="1">
      <alignment horizontal="right" vertical="center"/>
      <protection locked="0"/>
    </xf>
    <xf numFmtId="0" fontId="26" fillId="24" borderId="13" xfId="0" applyFont="1" applyFill="1" applyBorder="1" applyAlignment="1">
      <alignment horizontal="center" vertical="center"/>
    </xf>
    <xf numFmtId="0" fontId="26" fillId="24" borderId="11" xfId="0" applyFont="1" applyFill="1" applyBorder="1" applyAlignment="1">
      <alignment horizontal="center" vertical="center"/>
    </xf>
    <xf numFmtId="0" fontId="26" fillId="24" borderId="12" xfId="0" applyFont="1" applyFill="1" applyBorder="1" applyAlignment="1">
      <alignment horizontal="center" vertical="center"/>
    </xf>
    <xf numFmtId="180" fontId="26" fillId="33" borderId="41" xfId="0" applyNumberFormat="1" applyFont="1" applyFill="1" applyBorder="1" applyAlignment="1" applyProtection="1">
      <alignment horizontal="right" vertical="center"/>
      <protection locked="0"/>
    </xf>
    <xf numFmtId="180" fontId="26" fillId="33" borderId="42" xfId="0" applyNumberFormat="1" applyFont="1" applyFill="1" applyBorder="1" applyAlignment="1" applyProtection="1">
      <alignment horizontal="right" vertical="center"/>
      <protection locked="0"/>
    </xf>
    <xf numFmtId="180" fontId="26" fillId="33" borderId="44" xfId="0" applyNumberFormat="1" applyFont="1" applyFill="1" applyBorder="1" applyAlignment="1" applyProtection="1">
      <alignment horizontal="right" vertical="center"/>
      <protection locked="0"/>
    </xf>
    <xf numFmtId="180" fontId="26" fillId="33" borderId="55" xfId="0" applyNumberFormat="1" applyFont="1" applyFill="1" applyBorder="1" applyAlignment="1" applyProtection="1">
      <alignment horizontal="right" vertical="center"/>
      <protection locked="0"/>
    </xf>
    <xf numFmtId="180" fontId="26" fillId="33" borderId="10" xfId="0" applyNumberFormat="1" applyFont="1" applyFill="1" applyBorder="1" applyAlignment="1" applyProtection="1">
      <alignment horizontal="right" vertical="center"/>
      <protection locked="0"/>
    </xf>
    <xf numFmtId="180" fontId="26" fillId="33" borderId="56" xfId="0" applyNumberFormat="1" applyFont="1" applyFill="1" applyBorder="1" applyAlignment="1" applyProtection="1">
      <alignment horizontal="right" vertical="center"/>
      <protection locked="0"/>
    </xf>
    <xf numFmtId="180" fontId="26" fillId="33" borderId="37" xfId="0" applyNumberFormat="1" applyFont="1" applyFill="1" applyBorder="1" applyAlignment="1" applyProtection="1">
      <alignment horizontal="right" vertical="center"/>
      <protection locked="0"/>
    </xf>
    <xf numFmtId="180" fontId="26" fillId="33" borderId="38" xfId="0" applyNumberFormat="1" applyFont="1" applyFill="1" applyBorder="1" applyAlignment="1" applyProtection="1">
      <alignment horizontal="right" vertical="center"/>
      <protection locked="0"/>
    </xf>
    <xf numFmtId="180" fontId="26" fillId="33" borderId="40" xfId="0" applyNumberFormat="1" applyFont="1" applyFill="1" applyBorder="1" applyAlignment="1" applyProtection="1">
      <alignment horizontal="right" vertical="center"/>
      <protection locked="0"/>
    </xf>
    <xf numFmtId="0" fontId="30" fillId="0" borderId="0" xfId="0" applyFont="1" applyAlignment="1">
      <alignment horizontal="center" vertical="center"/>
    </xf>
    <xf numFmtId="179" fontId="26" fillId="33" borderId="22" xfId="43" applyNumberFormat="1" applyFont="1" applyFill="1" applyBorder="1" applyAlignment="1" applyProtection="1">
      <alignment horizontal="right" vertical="center"/>
      <protection locked="0"/>
    </xf>
    <xf numFmtId="179" fontId="26" fillId="33" borderId="24" xfId="43" applyNumberFormat="1" applyFont="1" applyFill="1" applyBorder="1" applyAlignment="1" applyProtection="1">
      <alignment horizontal="right" vertical="center"/>
      <protection locked="0"/>
    </xf>
    <xf numFmtId="0" fontId="26" fillId="24" borderId="62" xfId="0" applyFont="1" applyFill="1" applyBorder="1" applyAlignment="1">
      <alignment horizontal="center" vertical="center"/>
    </xf>
    <xf numFmtId="0" fontId="26" fillId="33" borderId="22" xfId="0" applyFont="1" applyFill="1" applyBorder="1" applyAlignment="1" applyProtection="1">
      <alignment horizontal="center" vertical="center"/>
      <protection locked="0"/>
    </xf>
    <xf numFmtId="0" fontId="26" fillId="33" borderId="23" xfId="0" applyFont="1" applyFill="1" applyBorder="1" applyAlignment="1" applyProtection="1">
      <alignment horizontal="center" vertical="center"/>
      <protection locked="0"/>
    </xf>
    <xf numFmtId="0" fontId="26" fillId="33" borderId="24" xfId="0" applyFont="1" applyFill="1" applyBorder="1" applyAlignment="1" applyProtection="1">
      <alignment horizontal="center" vertical="center"/>
      <protection locked="0"/>
    </xf>
    <xf numFmtId="49" fontId="26" fillId="33" borderId="22" xfId="0" applyNumberFormat="1" applyFont="1" applyFill="1" applyBorder="1" applyAlignment="1" applyProtection="1">
      <alignment horizontal="right" vertical="center" shrinkToFit="1"/>
      <protection locked="0"/>
    </xf>
    <xf numFmtId="49" fontId="26" fillId="33" borderId="24" xfId="0" applyNumberFormat="1" applyFont="1" applyFill="1" applyBorder="1" applyAlignment="1" applyProtection="1">
      <alignment horizontal="right" vertical="center" shrinkToFit="1"/>
      <protection locked="0"/>
    </xf>
    <xf numFmtId="0" fontId="26" fillId="33" borderId="22" xfId="0" applyFont="1" applyFill="1" applyBorder="1" applyAlignment="1" applyProtection="1">
      <alignment horizontal="right" vertical="center"/>
      <protection locked="0"/>
    </xf>
    <xf numFmtId="0" fontId="26" fillId="33" borderId="24" xfId="0" applyFont="1" applyFill="1" applyBorder="1" applyAlignment="1" applyProtection="1">
      <alignment horizontal="right" vertical="center"/>
      <protection locked="0"/>
    </xf>
    <xf numFmtId="0" fontId="29" fillId="0" borderId="10" xfId="0" applyFont="1" applyBorder="1" applyAlignment="1">
      <alignment horizontal="center" vertical="center"/>
    </xf>
    <xf numFmtId="0" fontId="29" fillId="0" borderId="17" xfId="0" applyFont="1" applyBorder="1" applyAlignment="1">
      <alignment horizontal="center" vertical="center"/>
    </xf>
    <xf numFmtId="0" fontId="32" fillId="0" borderId="13" xfId="0" applyFont="1" applyBorder="1" applyAlignment="1">
      <alignment horizontal="right" vertical="center"/>
    </xf>
    <xf numFmtId="0" fontId="32" fillId="0" borderId="12" xfId="0" applyFont="1" applyBorder="1" applyAlignment="1">
      <alignment horizontal="right" vertical="center"/>
    </xf>
    <xf numFmtId="0" fontId="32" fillId="0" borderId="13" xfId="0" applyFont="1" applyBorder="1" applyAlignment="1">
      <alignment horizontal="center" vertical="center"/>
    </xf>
    <xf numFmtId="0" fontId="32" fillId="0" borderId="11" xfId="0" applyFont="1" applyBorder="1" applyAlignment="1">
      <alignment horizontal="center" vertical="center"/>
    </xf>
    <xf numFmtId="0" fontId="32" fillId="25" borderId="53" xfId="0" applyFont="1" applyFill="1" applyBorder="1" applyAlignment="1">
      <alignment horizontal="right" vertical="center"/>
    </xf>
    <xf numFmtId="0" fontId="32" fillId="25" borderId="54" xfId="0" applyFont="1" applyFill="1" applyBorder="1" applyAlignment="1">
      <alignment horizontal="right" vertical="center"/>
    </xf>
    <xf numFmtId="0" fontId="32" fillId="33" borderId="46" xfId="0" applyFont="1" applyFill="1" applyBorder="1" applyAlignment="1" applyProtection="1">
      <alignment horizontal="right" vertical="center"/>
      <protection locked="0"/>
    </xf>
    <xf numFmtId="0" fontId="32" fillId="33" borderId="52" xfId="0" applyFont="1" applyFill="1" applyBorder="1" applyAlignment="1" applyProtection="1">
      <alignment horizontal="right" vertical="center"/>
      <protection locked="0"/>
    </xf>
    <xf numFmtId="0" fontId="32" fillId="24" borderId="16" xfId="0" applyFont="1" applyFill="1" applyBorder="1" applyAlignment="1">
      <alignment horizontal="center" vertical="center"/>
    </xf>
    <xf numFmtId="0" fontId="32" fillId="24" borderId="18" xfId="0" applyFont="1" applyFill="1" applyBorder="1" applyAlignment="1">
      <alignment horizontal="center" vertical="center"/>
    </xf>
    <xf numFmtId="0" fontId="32" fillId="33" borderId="45" xfId="0" applyFont="1" applyFill="1" applyBorder="1" applyAlignment="1" applyProtection="1">
      <alignment horizontal="right" vertical="center"/>
      <protection locked="0"/>
    </xf>
    <xf numFmtId="0" fontId="32" fillId="33" borderId="50" xfId="0" applyFont="1" applyFill="1" applyBorder="1" applyAlignment="1" applyProtection="1">
      <alignment horizontal="right" vertical="center"/>
      <protection locked="0"/>
    </xf>
    <xf numFmtId="0" fontId="32" fillId="24" borderId="13" xfId="0" applyFont="1" applyFill="1" applyBorder="1" applyAlignment="1">
      <alignment horizontal="center" vertical="center"/>
    </xf>
    <xf numFmtId="0" fontId="32" fillId="24" borderId="12" xfId="0" applyFont="1" applyFill="1" applyBorder="1" applyAlignment="1">
      <alignment horizontal="center" vertical="center"/>
    </xf>
    <xf numFmtId="0" fontId="32" fillId="33" borderId="26" xfId="0" applyFont="1" applyFill="1" applyBorder="1" applyAlignment="1" applyProtection="1">
      <alignment horizontal="right" vertical="center"/>
      <protection locked="0"/>
    </xf>
    <xf numFmtId="0" fontId="32" fillId="33" borderId="27" xfId="0" applyFont="1" applyFill="1" applyBorder="1" applyAlignment="1" applyProtection="1">
      <alignment horizontal="right" vertical="center"/>
      <protection locked="0"/>
    </xf>
    <xf numFmtId="0" fontId="32" fillId="0" borderId="11" xfId="0" applyFont="1" applyBorder="1" applyAlignment="1">
      <alignment horizontal="right" vertical="center"/>
    </xf>
    <xf numFmtId="0" fontId="32" fillId="33" borderId="51" xfId="0" applyFont="1" applyFill="1" applyBorder="1" applyAlignment="1" applyProtection="1">
      <alignment horizontal="right" vertical="center"/>
      <protection locked="0"/>
    </xf>
    <xf numFmtId="0" fontId="32" fillId="33" borderId="59" xfId="0" applyFont="1" applyFill="1" applyBorder="1" applyAlignment="1" applyProtection="1">
      <alignment horizontal="right" vertical="center"/>
      <protection locked="0"/>
    </xf>
    <xf numFmtId="0" fontId="32" fillId="0" borderId="17" xfId="0" applyFont="1" applyBorder="1" applyAlignment="1">
      <alignment horizontal="right" vertical="center"/>
    </xf>
    <xf numFmtId="0" fontId="32" fillId="0" borderId="21" xfId="0" applyFont="1" applyBorder="1" applyAlignment="1">
      <alignment horizontal="right" vertical="center"/>
    </xf>
    <xf numFmtId="0" fontId="22" fillId="0" borderId="33" xfId="41" applyFont="1" applyBorder="1" applyAlignment="1">
      <alignment horizontal="left" vertical="center" wrapText="1"/>
    </xf>
    <xf numFmtId="0" fontId="22" fillId="0" borderId="11" xfId="41" applyFont="1" applyBorder="1" applyAlignment="1">
      <alignment horizontal="left" vertical="center" wrapText="1"/>
    </xf>
    <xf numFmtId="0" fontId="22" fillId="0" borderId="62" xfId="41" applyFont="1" applyBorder="1" applyAlignment="1">
      <alignment horizontal="left" vertical="center" wrapText="1"/>
    </xf>
    <xf numFmtId="0" fontId="32" fillId="24" borderId="17" xfId="0" applyFont="1" applyFill="1" applyBorder="1" applyAlignment="1">
      <alignment horizontal="center" vertical="center"/>
    </xf>
    <xf numFmtId="0" fontId="32" fillId="24" borderId="21" xfId="0" applyFont="1" applyFill="1" applyBorder="1" applyAlignment="1">
      <alignment horizontal="center" vertical="center"/>
    </xf>
    <xf numFmtId="0" fontId="32" fillId="33" borderId="22" xfId="0" applyFont="1" applyFill="1" applyBorder="1" applyAlignment="1" applyProtection="1">
      <alignment horizontal="left" vertical="center"/>
      <protection locked="0"/>
    </xf>
    <xf numFmtId="0" fontId="32" fillId="33" borderId="23" xfId="0" applyFont="1" applyFill="1" applyBorder="1" applyAlignment="1" applyProtection="1">
      <alignment horizontal="left" vertical="center"/>
      <protection locked="0"/>
    </xf>
    <xf numFmtId="0" fontId="32" fillId="33" borderId="24" xfId="0" applyFont="1" applyFill="1" applyBorder="1" applyAlignment="1" applyProtection="1">
      <alignment horizontal="left" vertical="center"/>
      <protection locked="0"/>
    </xf>
    <xf numFmtId="0" fontId="42" fillId="0" borderId="35" xfId="0" applyFont="1" applyBorder="1" applyAlignment="1">
      <alignment horizontal="center" vertical="center"/>
    </xf>
    <xf numFmtId="0" fontId="43" fillId="0" borderId="35" xfId="0" applyFont="1" applyBorder="1" applyAlignment="1">
      <alignment horizontal="center" vertical="center"/>
    </xf>
    <xf numFmtId="0" fontId="43" fillId="0" borderId="36" xfId="0" applyFont="1" applyBorder="1" applyAlignment="1">
      <alignment horizontal="center" vertical="center"/>
    </xf>
    <xf numFmtId="178" fontId="44" fillId="33" borderId="22" xfId="0" applyNumberFormat="1" applyFont="1" applyFill="1" applyBorder="1" applyAlignment="1" applyProtection="1">
      <alignment horizontal="right" vertical="center"/>
      <protection locked="0"/>
    </xf>
    <xf numFmtId="178" fontId="44" fillId="33" borderId="23" xfId="0" applyNumberFormat="1" applyFont="1" applyFill="1" applyBorder="1" applyAlignment="1" applyProtection="1">
      <alignment horizontal="right" vertical="center"/>
      <protection locked="0"/>
    </xf>
    <xf numFmtId="178" fontId="44" fillId="33" borderId="24" xfId="0" applyNumberFormat="1" applyFont="1" applyFill="1" applyBorder="1" applyAlignment="1" applyProtection="1">
      <alignment horizontal="right" vertical="center"/>
      <protection locked="0"/>
    </xf>
    <xf numFmtId="0" fontId="32" fillId="27" borderId="17" xfId="0" applyFont="1" applyFill="1" applyBorder="1" applyAlignment="1">
      <alignment horizontal="right" vertical="center"/>
    </xf>
    <xf numFmtId="0" fontId="32" fillId="27" borderId="21" xfId="0" applyFont="1" applyFill="1" applyBorder="1" applyAlignment="1">
      <alignment horizontal="right" vertical="center"/>
    </xf>
    <xf numFmtId="0" fontId="32" fillId="24" borderId="11" xfId="0" applyFont="1" applyFill="1" applyBorder="1" applyAlignment="1">
      <alignment horizontal="center" vertical="center"/>
    </xf>
    <xf numFmtId="0" fontId="32" fillId="27" borderId="11" xfId="0" applyFont="1" applyFill="1" applyBorder="1" applyAlignment="1">
      <alignment horizontal="right" vertical="center"/>
    </xf>
    <xf numFmtId="0" fontId="32" fillId="27" borderId="12" xfId="0" applyFont="1" applyFill="1" applyBorder="1" applyAlignment="1">
      <alignment horizontal="right" vertical="center"/>
    </xf>
    <xf numFmtId="0" fontId="32" fillId="29" borderId="13" xfId="0" applyFont="1" applyFill="1" applyBorder="1" applyAlignment="1">
      <alignment horizontal="right" vertical="center"/>
    </xf>
    <xf numFmtId="0" fontId="32" fillId="29" borderId="12" xfId="0" applyFont="1" applyFill="1" applyBorder="1" applyAlignment="1">
      <alignment horizontal="right" vertical="center"/>
    </xf>
    <xf numFmtId="0" fontId="32" fillId="33" borderId="49" xfId="0" applyFont="1" applyFill="1" applyBorder="1" applyAlignment="1" applyProtection="1">
      <alignment horizontal="right" vertical="center"/>
      <protection locked="0"/>
    </xf>
    <xf numFmtId="0" fontId="32" fillId="33" borderId="24" xfId="0" applyFont="1" applyFill="1" applyBorder="1" applyAlignment="1" applyProtection="1">
      <alignment horizontal="right" vertical="center"/>
      <protection locked="0"/>
    </xf>
    <xf numFmtId="0" fontId="32" fillId="33" borderId="22" xfId="0" applyFont="1" applyFill="1" applyBorder="1" applyAlignment="1" applyProtection="1">
      <alignment horizontal="right" vertical="center"/>
      <protection locked="0"/>
    </xf>
    <xf numFmtId="0" fontId="32" fillId="33" borderId="48" xfId="0" applyFont="1" applyFill="1" applyBorder="1" applyAlignment="1" applyProtection="1">
      <alignment horizontal="right" vertical="center"/>
      <protection locked="0"/>
    </xf>
    <xf numFmtId="0" fontId="32" fillId="27" borderId="19" xfId="0" applyFont="1" applyFill="1" applyBorder="1" applyAlignment="1">
      <alignment horizontal="right" vertical="center"/>
    </xf>
    <xf numFmtId="0" fontId="32" fillId="27" borderId="58" xfId="0" applyFont="1" applyFill="1" applyBorder="1" applyAlignment="1">
      <alignment horizontal="right" vertical="center"/>
    </xf>
    <xf numFmtId="0" fontId="32" fillId="27" borderId="13" xfId="0" applyFont="1" applyFill="1" applyBorder="1" applyAlignment="1">
      <alignment horizontal="right" vertical="center"/>
    </xf>
    <xf numFmtId="0" fontId="36" fillId="24" borderId="16" xfId="0" applyFont="1" applyFill="1" applyBorder="1" applyAlignment="1">
      <alignment horizontal="center" vertical="center"/>
    </xf>
    <xf numFmtId="0" fontId="36" fillId="24" borderId="18" xfId="0" applyFont="1" applyFill="1" applyBorder="1" applyAlignment="1">
      <alignment horizontal="center" vertical="center"/>
    </xf>
    <xf numFmtId="0" fontId="32" fillId="33" borderId="37" xfId="0" applyFont="1" applyFill="1" applyBorder="1" applyAlignment="1" applyProtection="1">
      <alignment horizontal="right" vertical="center"/>
      <protection locked="0"/>
    </xf>
    <xf numFmtId="0" fontId="32" fillId="33" borderId="40" xfId="0" applyFont="1" applyFill="1" applyBorder="1" applyAlignment="1" applyProtection="1">
      <alignment horizontal="right" vertical="center"/>
      <protection locked="0"/>
    </xf>
    <xf numFmtId="0" fontId="32" fillId="33" borderId="55" xfId="0" applyFont="1" applyFill="1" applyBorder="1" applyAlignment="1" applyProtection="1">
      <alignment horizontal="right" vertical="center"/>
      <protection locked="0"/>
    </xf>
    <xf numFmtId="0" fontId="32" fillId="33" borderId="56" xfId="0" applyFont="1" applyFill="1" applyBorder="1" applyAlignment="1" applyProtection="1">
      <alignment horizontal="right" vertical="center"/>
      <protection locked="0"/>
    </xf>
    <xf numFmtId="0" fontId="32" fillId="33" borderId="66" xfId="0" applyFont="1" applyFill="1" applyBorder="1" applyAlignment="1" applyProtection="1">
      <alignment horizontal="right" vertical="center"/>
      <protection locked="0"/>
    </xf>
    <xf numFmtId="0" fontId="32" fillId="33" borderId="67" xfId="0" applyFont="1" applyFill="1" applyBorder="1" applyAlignment="1" applyProtection="1">
      <alignment horizontal="right" vertical="center"/>
      <protection locked="0"/>
    </xf>
    <xf numFmtId="0" fontId="32" fillId="24" borderId="10" xfId="0" applyFont="1" applyFill="1" applyBorder="1" applyAlignment="1">
      <alignment horizontal="center" vertical="center"/>
    </xf>
    <xf numFmtId="0" fontId="32" fillId="33" borderId="60" xfId="0" applyFont="1" applyFill="1" applyBorder="1" applyAlignment="1" applyProtection="1">
      <alignment horizontal="right" vertical="center"/>
      <protection locked="0"/>
    </xf>
    <xf numFmtId="0" fontId="32" fillId="33" borderId="61" xfId="0" applyFont="1" applyFill="1" applyBorder="1" applyAlignment="1" applyProtection="1">
      <alignment horizontal="right" vertical="center"/>
      <protection locked="0"/>
    </xf>
    <xf numFmtId="0" fontId="32" fillId="33" borderId="25" xfId="0" applyFont="1" applyFill="1" applyBorder="1" applyAlignment="1" applyProtection="1">
      <alignment horizontal="right" vertical="center"/>
      <protection locked="0"/>
    </xf>
    <xf numFmtId="0" fontId="32" fillId="0" borderId="10" xfId="0" applyFont="1" applyBorder="1" applyAlignment="1">
      <alignment horizontal="right" vertical="center"/>
    </xf>
    <xf numFmtId="0" fontId="32" fillId="0" borderId="33" xfId="0" applyFont="1" applyBorder="1" applyAlignment="1">
      <alignment horizontal="left" vertical="center" wrapText="1"/>
    </xf>
    <xf numFmtId="0" fontId="32" fillId="0" borderId="11" xfId="0" applyFont="1" applyBorder="1" applyAlignment="1">
      <alignment horizontal="left" vertical="center" wrapText="1"/>
    </xf>
    <xf numFmtId="0" fontId="32" fillId="0" borderId="62" xfId="0" applyFont="1" applyBorder="1" applyAlignment="1">
      <alignment horizontal="left" vertical="center" wrapText="1"/>
    </xf>
    <xf numFmtId="0" fontId="32" fillId="0" borderId="13" xfId="0" applyFont="1" applyBorder="1" applyAlignment="1">
      <alignment horizontal="left" vertical="center" wrapText="1"/>
    </xf>
    <xf numFmtId="0" fontId="32" fillId="0" borderId="11" xfId="0" applyFont="1" applyBorder="1" applyAlignment="1">
      <alignment horizontal="left" vertical="center"/>
    </xf>
    <xf numFmtId="0" fontId="32" fillId="0" borderId="62" xfId="0" applyFont="1" applyBorder="1" applyAlignment="1">
      <alignment horizontal="left" vertical="center"/>
    </xf>
    <xf numFmtId="0" fontId="53" fillId="40" borderId="0" xfId="45" applyFont="1" applyFill="1" applyAlignment="1">
      <alignment horizontal="center" vertical="center"/>
    </xf>
    <xf numFmtId="0" fontId="53" fillId="24" borderId="14" xfId="45" applyFont="1" applyFill="1" applyBorder="1" applyAlignment="1">
      <alignment horizontal="center" vertical="center"/>
    </xf>
    <xf numFmtId="0" fontId="53" fillId="27" borderId="14" xfId="45" applyFont="1" applyFill="1" applyBorder="1" applyAlignment="1">
      <alignment horizontal="center" vertical="center"/>
    </xf>
    <xf numFmtId="0" fontId="53" fillId="29" borderId="14" xfId="45" applyFont="1" applyFill="1" applyBorder="1" applyAlignment="1">
      <alignment horizontal="center" vertical="center"/>
    </xf>
    <xf numFmtId="0" fontId="53" fillId="28" borderId="14" xfId="45" applyFont="1" applyFill="1" applyBorder="1" applyAlignment="1">
      <alignment horizontal="center" vertical="center"/>
    </xf>
    <xf numFmtId="0" fontId="53" fillId="35" borderId="0" xfId="45" applyFont="1" applyFill="1" applyAlignment="1">
      <alignment horizontal="center" vertical="center"/>
    </xf>
    <xf numFmtId="0" fontId="53" fillId="36" borderId="14" xfId="45" applyFont="1" applyFill="1" applyBorder="1" applyAlignment="1">
      <alignment horizontal="center" vertical="center"/>
    </xf>
    <xf numFmtId="0" fontId="58" fillId="39" borderId="0" xfId="45" applyFont="1" applyFill="1" applyAlignment="1">
      <alignment horizontal="center" vertical="center"/>
    </xf>
    <xf numFmtId="0" fontId="53" fillId="37" borderId="14" xfId="45" applyFont="1" applyFill="1" applyBorder="1" applyAlignment="1">
      <alignment horizontal="center" vertical="center"/>
    </xf>
    <xf numFmtId="0" fontId="53" fillId="38" borderId="14" xfId="45" applyFont="1" applyFill="1" applyBorder="1" applyAlignment="1">
      <alignment horizontal="center" vertical="center"/>
    </xf>
    <xf numFmtId="0" fontId="53" fillId="33" borderId="14" xfId="45" applyFont="1" applyFill="1" applyBorder="1" applyAlignment="1">
      <alignment horizontal="center" vertical="center"/>
    </xf>
    <xf numFmtId="0" fontId="53" fillId="34" borderId="14" xfId="45" applyFont="1" applyFill="1" applyBorder="1" applyAlignment="1">
      <alignment horizontal="center" vertical="center"/>
    </xf>
    <xf numFmtId="0" fontId="53" fillId="41" borderId="0" xfId="45" applyFont="1" applyFill="1" applyAlignment="1">
      <alignment horizontal="center" vertical="center"/>
    </xf>
    <xf numFmtId="0" fontId="58" fillId="42" borderId="0" xfId="45" applyFont="1" applyFill="1" applyAlignment="1">
      <alignment horizontal="center" vertical="center"/>
    </xf>
    <xf numFmtId="49" fontId="57" fillId="0" borderId="0" xfId="0" applyNumberFormat="1" applyFont="1" applyAlignment="1">
      <alignment horizontal="righ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E8835B31-F1FF-4226-A0B1-0ED84F4F45DA}"/>
    <cellStyle name="標準_課程別離職状況２" xfId="41" xr:uid="{00000000-0005-0000-0000-00002B000000}"/>
    <cellStyle name="良い" xfId="42" builtinId="26" customBuiltin="1"/>
  </cellStyles>
  <dxfs count="42">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bgColor rgb="FFFF000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
      <fill>
        <patternFill patternType="lightGray">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10</xdr:col>
      <xdr:colOff>352425</xdr:colOff>
      <xdr:row>21</xdr:row>
      <xdr:rowOff>0</xdr:rowOff>
    </xdr:from>
    <xdr:to>
      <xdr:col>10</xdr:col>
      <xdr:colOff>352425</xdr:colOff>
      <xdr:row>21</xdr:row>
      <xdr:rowOff>257175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7019925" y="6743700"/>
          <a:ext cx="0" cy="2571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34925</xdr:colOff>
      <xdr:row>64</xdr:row>
      <xdr:rowOff>149225</xdr:rowOff>
    </xdr:from>
    <xdr:to>
      <xdr:col>8</xdr:col>
      <xdr:colOff>635000</xdr:colOff>
      <xdr:row>64</xdr:row>
      <xdr:rowOff>152400</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a:off x="5338445" y="16440785"/>
          <a:ext cx="600075" cy="3175"/>
        </a:xfrm>
        <a:prstGeom prst="straightConnector1">
          <a:avLst/>
        </a:prstGeom>
        <a:ln>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5</xdr:row>
      <xdr:rowOff>117475</xdr:rowOff>
    </xdr:from>
    <xdr:to>
      <xdr:col>5</xdr:col>
      <xdr:colOff>438239</xdr:colOff>
      <xdr:row>7</xdr:row>
      <xdr:rowOff>225425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933700" y="1641475"/>
          <a:ext cx="800189" cy="717550"/>
          <a:chOff x="4209962" y="1641475"/>
          <a:chExt cx="838289" cy="717550"/>
        </a:xfrm>
      </xdr:grpSpPr>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a:off x="5044209" y="1641475"/>
            <a:ext cx="0" cy="7175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4209962" y="1652154"/>
            <a:ext cx="838289" cy="5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266700</xdr:colOff>
      <xdr:row>19</xdr:row>
      <xdr:rowOff>133350</xdr:rowOff>
    </xdr:from>
    <xdr:to>
      <xdr:col>5</xdr:col>
      <xdr:colOff>438239</xdr:colOff>
      <xdr:row>21</xdr:row>
      <xdr:rowOff>241300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33700" y="5924550"/>
          <a:ext cx="800189" cy="717550"/>
          <a:chOff x="4209962" y="1641475"/>
          <a:chExt cx="838289" cy="717550"/>
        </a:xfrm>
      </xdr:grpSpPr>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5044209" y="1641475"/>
            <a:ext cx="0" cy="7175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H="1">
            <a:off x="4209962" y="1652154"/>
            <a:ext cx="838289" cy="52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xdr:col>
      <xdr:colOff>28575</xdr:colOff>
      <xdr:row>34</xdr:row>
      <xdr:rowOff>0</xdr:rowOff>
    </xdr:from>
    <xdr:to>
      <xdr:col>7</xdr:col>
      <xdr:colOff>76200</xdr:colOff>
      <xdr:row>35</xdr:row>
      <xdr:rowOff>0</xdr:rowOff>
    </xdr:to>
    <xdr:sp macro="" textlink="">
      <xdr:nvSpPr>
        <xdr:cNvPr id="22529" name="Group Box 1" hidden="1">
          <a:extLst>
            <a:ext uri="{63B3BB69-23CF-44E3-9099-C40C66FF867C}">
              <a14:compatExt xmlns:a14="http://schemas.microsoft.com/office/drawing/2010/main"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xdr:twoCellAnchor>
    <xdr:from>
      <xdr:col>4</xdr:col>
      <xdr:colOff>12700</xdr:colOff>
      <xdr:row>34</xdr:row>
      <xdr:rowOff>139700</xdr:rowOff>
    </xdr:from>
    <xdr:to>
      <xdr:col>5</xdr:col>
      <xdr:colOff>609600</xdr:colOff>
      <xdr:row>34</xdr:row>
      <xdr:rowOff>139700</xdr:rowOff>
    </xdr:to>
    <xdr:cxnSp macro="">
      <xdr:nvCxnSpPr>
        <xdr:cNvPr id="9" name="直線矢印コネクタ 8">
          <a:extLst>
            <a:ext uri="{FF2B5EF4-FFF2-40B4-BE49-F238E27FC236}">
              <a16:creationId xmlns:a16="http://schemas.microsoft.com/office/drawing/2014/main" id="{00000000-0008-0000-0300-000009000000}"/>
            </a:ext>
          </a:extLst>
        </xdr:cNvPr>
        <xdr:cNvCxnSpPr/>
      </xdr:nvCxnSpPr>
      <xdr:spPr>
        <a:xfrm>
          <a:off x="2664460" y="11569700"/>
          <a:ext cx="12217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41</xdr:row>
      <xdr:rowOff>165100</xdr:rowOff>
    </xdr:from>
    <xdr:to>
      <xdr:col>6</xdr:col>
      <xdr:colOff>0</xdr:colOff>
      <xdr:row>41</xdr:row>
      <xdr:rowOff>165100</xdr:rowOff>
    </xdr:to>
    <xdr:cxnSp macro="">
      <xdr:nvCxnSpPr>
        <xdr:cNvPr id="10" name="直線矢印コネクタ 9">
          <a:extLst>
            <a:ext uri="{FF2B5EF4-FFF2-40B4-BE49-F238E27FC236}">
              <a16:creationId xmlns:a16="http://schemas.microsoft.com/office/drawing/2014/main" id="{00000000-0008-0000-0300-00000A000000}"/>
            </a:ext>
          </a:extLst>
        </xdr:cNvPr>
        <xdr:cNvCxnSpPr/>
      </xdr:nvCxnSpPr>
      <xdr:spPr>
        <a:xfrm>
          <a:off x="2677160" y="13728700"/>
          <a:ext cx="12242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47</xdr:row>
      <xdr:rowOff>165100</xdr:rowOff>
    </xdr:from>
    <xdr:to>
      <xdr:col>5</xdr:col>
      <xdr:colOff>596900</xdr:colOff>
      <xdr:row>47</xdr:row>
      <xdr:rowOff>165100</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a:off x="2651760" y="15557500"/>
          <a:ext cx="12217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28575</xdr:colOff>
          <xdr:row>34</xdr:row>
          <xdr:rowOff>0</xdr:rowOff>
        </xdr:from>
        <xdr:to>
          <xdr:col>7</xdr:col>
          <xdr:colOff>76200</xdr:colOff>
          <xdr:row>35</xdr:row>
          <xdr:rowOff>0</xdr:rowOff>
        </xdr:to>
        <xdr:sp macro="" textlink="">
          <xdr:nvSpPr>
            <xdr:cNvPr id="8" name="Group Box 1" hidden="1">
              <a:extLst>
                <a:ext uri="{63B3BB69-23CF-44E3-9099-C40C66FF867C}">
                  <a14:compatExt spid="_x0000_s22529"/>
                </a:ext>
                <a:ext uri="{FF2B5EF4-FFF2-40B4-BE49-F238E27FC236}">
                  <a16:creationId xmlns:a16="http://schemas.microsoft.com/office/drawing/2014/main" id="{00000000-0008-0000-0300-000008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352425</xdr:colOff>
      <xdr:row>8</xdr:row>
      <xdr:rowOff>180975</xdr:rowOff>
    </xdr:from>
    <xdr:to>
      <xdr:col>8</xdr:col>
      <xdr:colOff>828675</xdr:colOff>
      <xdr:row>11</xdr:row>
      <xdr:rowOff>47625</xdr:rowOff>
    </xdr:to>
    <xdr:sp macro="" textlink="">
      <xdr:nvSpPr>
        <xdr:cNvPr id="18439" name="Group Box 7" hidden="1">
          <a:extLst>
            <a:ext uri="{63B3BB69-23CF-44E3-9099-C40C66FF867C}">
              <a14:compatExt xmlns:a14="http://schemas.microsoft.com/office/drawing/2010/main" spid="_x0000_s18439"/>
            </a:ext>
            <a:ext uri="{FF2B5EF4-FFF2-40B4-BE49-F238E27FC236}">
              <a16:creationId xmlns:a16="http://schemas.microsoft.com/office/drawing/2014/main" id="{00000000-0008-0000-0400-0000074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xdr:twoCellAnchor editAs="oneCell">
    <xdr:from>
      <xdr:col>1</xdr:col>
      <xdr:colOff>342900</xdr:colOff>
      <xdr:row>52</xdr:row>
      <xdr:rowOff>66675</xdr:rowOff>
    </xdr:from>
    <xdr:to>
      <xdr:col>8</xdr:col>
      <xdr:colOff>238125</xdr:colOff>
      <xdr:row>54</xdr:row>
      <xdr:rowOff>152400</xdr:rowOff>
    </xdr:to>
    <xdr:sp macro="" textlink="">
      <xdr:nvSpPr>
        <xdr:cNvPr id="18441" name="Group Box 9" hidden="1">
          <a:extLst>
            <a:ext uri="{63B3BB69-23CF-44E3-9099-C40C66FF867C}">
              <a14:compatExt xmlns:a14="http://schemas.microsoft.com/office/drawing/2010/main" spid="_x0000_s18441"/>
            </a:ext>
            <a:ext uri="{FF2B5EF4-FFF2-40B4-BE49-F238E27FC236}">
              <a16:creationId xmlns:a16="http://schemas.microsoft.com/office/drawing/2014/main" id="{00000000-0008-0000-0400-0000094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xdr:twoCellAnchor editAs="oneCell">
    <xdr:from>
      <xdr:col>1</xdr:col>
      <xdr:colOff>342900</xdr:colOff>
      <xdr:row>67</xdr:row>
      <xdr:rowOff>0</xdr:rowOff>
    </xdr:from>
    <xdr:to>
      <xdr:col>7</xdr:col>
      <xdr:colOff>657225</xdr:colOff>
      <xdr:row>69</xdr:row>
      <xdr:rowOff>47625</xdr:rowOff>
    </xdr:to>
    <xdr:sp macro="" textlink="">
      <xdr:nvSpPr>
        <xdr:cNvPr id="18464" name="Group Box 32" hidden="1">
          <a:extLst>
            <a:ext uri="{63B3BB69-23CF-44E3-9099-C40C66FF867C}">
              <a14:compatExt xmlns:a14="http://schemas.microsoft.com/office/drawing/2010/main" spid="_x0000_s18464"/>
            </a:ext>
            <a:ext uri="{FF2B5EF4-FFF2-40B4-BE49-F238E27FC236}">
              <a16:creationId xmlns:a16="http://schemas.microsoft.com/office/drawing/2014/main" id="{00000000-0008-0000-0400-0000204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xdr:twoCellAnchor editAs="oneCell">
    <xdr:from>
      <xdr:col>1</xdr:col>
      <xdr:colOff>66675</xdr:colOff>
      <xdr:row>48</xdr:row>
      <xdr:rowOff>0</xdr:rowOff>
    </xdr:from>
    <xdr:to>
      <xdr:col>6</xdr:col>
      <xdr:colOff>171450</xdr:colOff>
      <xdr:row>49</xdr:row>
      <xdr:rowOff>95250</xdr:rowOff>
    </xdr:to>
    <xdr:sp macro="" textlink="">
      <xdr:nvSpPr>
        <xdr:cNvPr id="18466" name="Group Box 34" hidden="1">
          <a:extLst>
            <a:ext uri="{63B3BB69-23CF-44E3-9099-C40C66FF867C}">
              <a14:compatExt xmlns:a14="http://schemas.microsoft.com/office/drawing/2010/main" spid="_x0000_s18466"/>
            </a:ext>
            <a:ext uri="{FF2B5EF4-FFF2-40B4-BE49-F238E27FC236}">
              <a16:creationId xmlns:a16="http://schemas.microsoft.com/office/drawing/2014/main" id="{00000000-0008-0000-0400-00002248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xdr:twoCellAnchor>
    <xdr:from>
      <xdr:col>0</xdr:col>
      <xdr:colOff>457201</xdr:colOff>
      <xdr:row>1</xdr:row>
      <xdr:rowOff>152400</xdr:rowOff>
    </xdr:from>
    <xdr:to>
      <xdr:col>13</xdr:col>
      <xdr:colOff>47626</xdr:colOff>
      <xdr:row>6</xdr:row>
      <xdr:rowOff>139700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457201" y="428625"/>
          <a:ext cx="10115550" cy="1368425"/>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352425</xdr:colOff>
          <xdr:row>8</xdr:row>
          <xdr:rowOff>180975</xdr:rowOff>
        </xdr:from>
        <xdr:to>
          <xdr:col>8</xdr:col>
          <xdr:colOff>828675</xdr:colOff>
          <xdr:row>11</xdr:row>
          <xdr:rowOff>47625</xdr:rowOff>
        </xdr:to>
        <xdr:sp macro="" textlink="">
          <xdr:nvSpPr>
            <xdr:cNvPr id="3" name="Group Box 7" hidden="1">
              <a:extLst>
                <a:ext uri="{63B3BB69-23CF-44E3-9099-C40C66FF867C}">
                  <a14:compatExt spid="_x0000_s18439"/>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52</xdr:row>
          <xdr:rowOff>66675</xdr:rowOff>
        </xdr:from>
        <xdr:to>
          <xdr:col>8</xdr:col>
          <xdr:colOff>238125</xdr:colOff>
          <xdr:row>54</xdr:row>
          <xdr:rowOff>152400</xdr:rowOff>
        </xdr:to>
        <xdr:sp macro="" textlink="">
          <xdr:nvSpPr>
            <xdr:cNvPr id="4" name="Group Box 9" hidden="1">
              <a:extLst>
                <a:ext uri="{63B3BB69-23CF-44E3-9099-C40C66FF867C}">
                  <a14:compatExt spid="_x0000_s18441"/>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67</xdr:row>
          <xdr:rowOff>0</xdr:rowOff>
        </xdr:from>
        <xdr:to>
          <xdr:col>7</xdr:col>
          <xdr:colOff>657225</xdr:colOff>
          <xdr:row>69</xdr:row>
          <xdr:rowOff>47625</xdr:rowOff>
        </xdr:to>
        <xdr:sp macro="" textlink="">
          <xdr:nvSpPr>
            <xdr:cNvPr id="5" name="Group Box 32" hidden="1">
              <a:extLst>
                <a:ext uri="{63B3BB69-23CF-44E3-9099-C40C66FF867C}">
                  <a14:compatExt spid="_x0000_s18464"/>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0</xdr:rowOff>
        </xdr:from>
        <xdr:to>
          <xdr:col>6</xdr:col>
          <xdr:colOff>171450</xdr:colOff>
          <xdr:row>49</xdr:row>
          <xdr:rowOff>95250</xdr:rowOff>
        </xdr:to>
        <xdr:sp macro="" textlink="">
          <xdr:nvSpPr>
            <xdr:cNvPr id="6" name="Group Box 34" hidden="1">
              <a:extLst>
                <a:ext uri="{63B3BB69-23CF-44E3-9099-C40C66FF867C}">
                  <a14:compatExt spid="_x0000_s18466"/>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27</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hinsei.e-kanagawa.lg.jp/140007-u/offer/offerList_detail?tempSeq=12483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3"/>
  <sheetViews>
    <sheetView tabSelected="1" view="pageBreakPreview" zoomScaleNormal="100" zoomScaleSheetLayoutView="100" workbookViewId="0"/>
  </sheetViews>
  <sheetFormatPr defaultColWidth="8.75" defaultRowHeight="24" customHeight="1"/>
  <cols>
    <col min="1" max="3" width="8.75" style="4"/>
    <col min="4" max="4" width="8.75" style="4" customWidth="1"/>
    <col min="5" max="14" width="8.75" style="4"/>
    <col min="15" max="15" width="15.375" style="4" customWidth="1"/>
    <col min="16" max="23" width="8.75" style="12"/>
    <col min="24" max="16384" width="8.75" style="4"/>
  </cols>
  <sheetData>
    <row r="1" spans="1:15" ht="24" customHeight="1">
      <c r="B1" s="241" t="s">
        <v>305</v>
      </c>
      <c r="C1" s="241"/>
      <c r="D1" s="241"/>
      <c r="E1" s="241"/>
      <c r="F1" s="241"/>
      <c r="G1" s="241"/>
      <c r="H1" s="241"/>
      <c r="I1" s="241"/>
      <c r="J1" s="241"/>
      <c r="K1" s="241"/>
      <c r="L1" s="241"/>
      <c r="M1" s="241"/>
      <c r="N1" s="241"/>
      <c r="O1" s="13"/>
    </row>
    <row r="3" spans="1:15" ht="24" customHeight="1">
      <c r="B3" s="5" t="s">
        <v>282</v>
      </c>
      <c r="C3" s="5"/>
      <c r="D3" s="5"/>
      <c r="E3" s="5"/>
      <c r="F3" s="5"/>
      <c r="G3" s="5"/>
      <c r="H3" s="5"/>
      <c r="I3" s="5"/>
      <c r="J3" s="5"/>
      <c r="K3" s="5"/>
      <c r="L3" s="5"/>
      <c r="M3" s="5"/>
      <c r="N3" s="5"/>
      <c r="O3" s="5"/>
    </row>
    <row r="4" spans="1:15" s="78" customFormat="1" ht="24" customHeight="1">
      <c r="B4" s="87" t="s">
        <v>243</v>
      </c>
      <c r="C4" s="7"/>
      <c r="D4" s="5"/>
      <c r="E4" s="5"/>
      <c r="F4" s="217"/>
      <c r="G4" s="218" t="s">
        <v>774</v>
      </c>
      <c r="H4" s="219"/>
      <c r="I4" s="219"/>
      <c r="J4" s="219"/>
      <c r="K4" s="219"/>
      <c r="L4" s="219"/>
      <c r="M4" s="219"/>
      <c r="N4" s="220"/>
      <c r="O4" s="220"/>
    </row>
    <row r="5" spans="1:15" ht="14.45" customHeight="1">
      <c r="A5" s="8"/>
      <c r="B5" s="79"/>
      <c r="C5" s="7"/>
      <c r="D5" s="16"/>
      <c r="E5" s="5"/>
      <c r="F5" s="5"/>
      <c r="G5" s="5"/>
      <c r="H5" s="5"/>
      <c r="J5" s="6"/>
      <c r="K5" s="6"/>
      <c r="L5" s="6"/>
      <c r="M5" s="5"/>
    </row>
    <row r="6" spans="1:15" ht="24" customHeight="1">
      <c r="A6" s="8"/>
      <c r="B6" s="10" t="s">
        <v>773</v>
      </c>
      <c r="C6" s="7"/>
      <c r="D6" s="16"/>
      <c r="E6" s="5"/>
      <c r="F6" s="5"/>
      <c r="G6" s="5"/>
      <c r="H6" s="5"/>
      <c r="J6" s="6"/>
      <c r="K6" s="6"/>
      <c r="L6" s="6"/>
      <c r="M6" s="5"/>
    </row>
    <row r="7" spans="1:15" ht="15" customHeight="1">
      <c r="A7" s="8"/>
      <c r="B7" s="86"/>
      <c r="C7" s="7"/>
      <c r="D7" s="16"/>
      <c r="E7" s="5"/>
      <c r="F7" s="5"/>
      <c r="G7" s="5"/>
      <c r="H7" s="5"/>
      <c r="J7" s="6"/>
      <c r="K7" s="6"/>
      <c r="L7" s="6"/>
      <c r="M7" s="5"/>
    </row>
    <row r="8" spans="1:15" ht="24" customHeight="1">
      <c r="A8" s="8"/>
      <c r="B8" s="86" t="s">
        <v>294</v>
      </c>
      <c r="C8" s="7"/>
      <c r="D8" s="16"/>
      <c r="E8" s="5"/>
      <c r="F8" s="5"/>
      <c r="G8" s="5"/>
      <c r="H8" s="5"/>
      <c r="J8" s="6"/>
      <c r="K8" s="6"/>
      <c r="L8" s="6"/>
      <c r="M8" s="5"/>
    </row>
    <row r="9" spans="1:15" ht="24" customHeight="1">
      <c r="A9" s="9"/>
      <c r="B9" s="7"/>
      <c r="C9" s="7"/>
      <c r="D9" s="7"/>
      <c r="E9" s="7"/>
      <c r="F9" s="7"/>
      <c r="G9" s="7"/>
      <c r="H9" s="7"/>
      <c r="I9" s="7"/>
      <c r="J9" s="7"/>
      <c r="K9" s="7"/>
      <c r="L9" s="7"/>
      <c r="M9" s="7"/>
      <c r="N9" s="5"/>
      <c r="O9" s="5"/>
    </row>
    <row r="10" spans="1:15" ht="24" customHeight="1" thickBot="1">
      <c r="B10" s="252" t="s">
        <v>244</v>
      </c>
      <c r="C10" s="252"/>
      <c r="D10" s="252"/>
      <c r="E10" s="252"/>
      <c r="F10" s="253"/>
      <c r="G10" s="253"/>
      <c r="H10" s="253"/>
      <c r="I10" s="253"/>
      <c r="J10" s="253"/>
      <c r="K10" s="253"/>
      <c r="L10" s="253"/>
      <c r="M10" s="253"/>
    </row>
    <row r="11" spans="1:15" ht="24" customHeight="1" thickBot="1">
      <c r="B11" s="229" t="s">
        <v>227</v>
      </c>
      <c r="C11" s="230"/>
      <c r="D11" s="230"/>
      <c r="E11" s="244"/>
      <c r="F11" s="245"/>
      <c r="G11" s="246"/>
      <c r="H11" s="246"/>
      <c r="I11" s="246"/>
      <c r="J11" s="246"/>
      <c r="K11" s="246"/>
      <c r="L11" s="246"/>
      <c r="M11" s="247"/>
    </row>
    <row r="12" spans="1:15" ht="24" customHeight="1">
      <c r="B12" s="5"/>
      <c r="C12" s="5"/>
      <c r="D12" s="5"/>
      <c r="E12" s="5"/>
      <c r="F12" s="5"/>
      <c r="G12" s="5"/>
      <c r="H12" s="5"/>
      <c r="I12" s="5"/>
      <c r="J12" s="5"/>
      <c r="K12" s="5"/>
      <c r="L12" s="5"/>
      <c r="M12" s="5"/>
      <c r="N12" s="5"/>
      <c r="O12" s="5"/>
    </row>
    <row r="13" spans="1:15" ht="24" customHeight="1">
      <c r="B13" s="2" t="s">
        <v>10</v>
      </c>
      <c r="C13" s="5"/>
      <c r="D13" s="5"/>
      <c r="E13" s="5"/>
      <c r="F13" s="5"/>
      <c r="G13" s="5"/>
      <c r="H13" s="5"/>
      <c r="I13" s="5"/>
      <c r="J13" s="5"/>
      <c r="K13" s="5"/>
      <c r="L13" s="5"/>
      <c r="M13" s="5"/>
      <c r="N13" s="5"/>
      <c r="O13" s="5"/>
    </row>
    <row r="14" spans="1:15" ht="24" customHeight="1">
      <c r="B14" s="3"/>
      <c r="C14" s="7"/>
      <c r="D14" s="7"/>
      <c r="E14" s="7"/>
      <c r="F14" s="7"/>
      <c r="G14" s="7"/>
      <c r="H14" s="7"/>
      <c r="I14" s="7"/>
      <c r="J14" s="7"/>
      <c r="K14" s="7"/>
      <c r="L14" s="7"/>
      <c r="M14" s="7"/>
      <c r="N14" s="7"/>
      <c r="O14" s="7"/>
    </row>
    <row r="15" spans="1:15" ht="24" customHeight="1">
      <c r="B15" s="3" t="s">
        <v>238</v>
      </c>
      <c r="C15" s="7"/>
      <c r="D15" s="7"/>
      <c r="E15" s="7"/>
      <c r="F15" s="7"/>
      <c r="G15" s="7"/>
      <c r="H15" s="7"/>
      <c r="I15" s="7"/>
      <c r="J15" s="7"/>
      <c r="K15" s="7"/>
      <c r="L15" s="7"/>
      <c r="M15" s="7"/>
      <c r="N15" s="7"/>
      <c r="O15" s="7"/>
    </row>
    <row r="16" spans="1:15" ht="24" customHeight="1" thickBot="1">
      <c r="B16" s="111"/>
      <c r="C16" s="7"/>
      <c r="D16" s="7"/>
      <c r="E16" s="7"/>
      <c r="F16" s="7"/>
      <c r="G16" s="7"/>
      <c r="H16" s="7"/>
      <c r="I16" s="7"/>
      <c r="J16" s="7"/>
      <c r="K16" s="7"/>
      <c r="L16" s="7"/>
      <c r="M16" s="7"/>
      <c r="N16" s="7"/>
      <c r="O16" s="7"/>
    </row>
    <row r="17" spans="2:23" ht="24" customHeight="1" thickBot="1">
      <c r="B17" s="248"/>
      <c r="C17" s="249"/>
      <c r="D17" s="7" t="s">
        <v>11</v>
      </c>
      <c r="E17" s="250"/>
      <c r="F17" s="251"/>
      <c r="G17" s="7" t="s">
        <v>12</v>
      </c>
      <c r="H17" s="250"/>
      <c r="I17" s="251"/>
      <c r="J17" s="7" t="s">
        <v>13</v>
      </c>
      <c r="K17" s="7"/>
      <c r="L17" s="7"/>
      <c r="M17" s="7"/>
      <c r="N17" s="7"/>
      <c r="O17" s="7"/>
      <c r="P17" s="17"/>
    </row>
    <row r="18" spans="2:23" ht="24" customHeight="1">
      <c r="B18" s="5"/>
      <c r="C18" s="18"/>
      <c r="D18" s="7"/>
      <c r="E18" s="7"/>
      <c r="F18" s="7"/>
      <c r="G18" s="7"/>
      <c r="H18" s="7"/>
      <c r="I18" s="7"/>
      <c r="J18" s="7"/>
      <c r="K18" s="7"/>
      <c r="L18" s="7"/>
      <c r="M18" s="7"/>
      <c r="N18" s="7"/>
      <c r="O18" s="7"/>
    </row>
    <row r="19" spans="2:23" ht="24" customHeight="1">
      <c r="B19" s="3" t="s">
        <v>239</v>
      </c>
      <c r="C19" s="18"/>
      <c r="D19" s="7"/>
      <c r="E19" s="7"/>
      <c r="F19" s="7"/>
      <c r="G19" s="7"/>
      <c r="H19" s="7"/>
      <c r="I19" s="7"/>
      <c r="J19" s="7"/>
      <c r="K19" s="7"/>
      <c r="L19" s="7"/>
      <c r="M19" s="7"/>
      <c r="N19" s="7"/>
      <c r="O19" s="7"/>
    </row>
    <row r="20" spans="2:23" ht="24" customHeight="1" thickBot="1">
      <c r="B20" s="5"/>
      <c r="C20" s="18"/>
      <c r="D20" s="7"/>
      <c r="E20" s="7"/>
      <c r="F20" s="7"/>
      <c r="G20" s="7"/>
      <c r="H20" s="7"/>
      <c r="I20" s="7"/>
      <c r="J20" s="7"/>
      <c r="K20" s="7"/>
      <c r="L20" s="7"/>
      <c r="M20" s="7"/>
      <c r="N20" s="7"/>
      <c r="O20" s="7"/>
    </row>
    <row r="21" spans="2:23" ht="24" customHeight="1" thickBot="1">
      <c r="B21" s="242">
        <v>0</v>
      </c>
      <c r="C21" s="243"/>
      <c r="D21" s="7" t="s">
        <v>11</v>
      </c>
      <c r="E21" s="7" t="s">
        <v>770</v>
      </c>
      <c r="F21" s="7"/>
      <c r="G21" s="7"/>
      <c r="H21" s="7"/>
      <c r="I21" s="7"/>
      <c r="J21" s="7"/>
      <c r="K21" s="7"/>
      <c r="L21" s="7"/>
      <c r="M21" s="7"/>
      <c r="N21" s="7"/>
      <c r="O21" s="7"/>
    </row>
    <row r="22" spans="2:23" ht="24" customHeight="1">
      <c r="B22" s="216"/>
      <c r="C22" s="216"/>
      <c r="D22" s="7"/>
      <c r="E22" s="7" t="s">
        <v>771</v>
      </c>
      <c r="F22" s="7"/>
      <c r="G22" s="7"/>
      <c r="H22" s="7"/>
      <c r="I22" s="7"/>
      <c r="J22" s="7"/>
      <c r="K22" s="7"/>
      <c r="L22" s="7"/>
      <c r="M22" s="7"/>
      <c r="N22" s="7"/>
      <c r="O22" s="7"/>
    </row>
    <row r="23" spans="2:23" ht="24" customHeight="1">
      <c r="B23" s="5"/>
      <c r="C23" s="18"/>
      <c r="D23" s="7"/>
      <c r="E23" s="7"/>
      <c r="F23" s="7"/>
      <c r="G23" s="7"/>
      <c r="H23" s="7"/>
      <c r="I23" s="7"/>
      <c r="J23" s="7"/>
      <c r="K23" s="7"/>
      <c r="L23" s="7"/>
      <c r="M23" s="7"/>
      <c r="N23" s="7"/>
      <c r="O23" s="7"/>
    </row>
    <row r="24" spans="2:23" ht="24" customHeight="1">
      <c r="B24" s="3" t="s">
        <v>772</v>
      </c>
      <c r="C24" s="5"/>
      <c r="D24" s="5"/>
      <c r="E24" s="5"/>
      <c r="F24" s="5"/>
      <c r="G24" s="5"/>
      <c r="H24" s="5"/>
      <c r="I24" s="5"/>
      <c r="J24" s="5"/>
      <c r="K24" s="5"/>
      <c r="L24" s="5"/>
      <c r="M24" s="5"/>
    </row>
    <row r="25" spans="2:23" ht="24" customHeight="1" thickBot="1">
      <c r="B25" s="5"/>
      <c r="C25" s="5"/>
      <c r="D25" s="5"/>
      <c r="E25" s="5"/>
      <c r="F25" s="5"/>
      <c r="G25" s="5"/>
      <c r="H25" s="5"/>
      <c r="I25" s="5"/>
      <c r="J25" s="5"/>
      <c r="K25" s="5"/>
      <c r="L25" s="5"/>
      <c r="M25" s="5"/>
      <c r="N25" s="5"/>
      <c r="O25" s="5"/>
    </row>
    <row r="26" spans="2:23" ht="24" customHeight="1" thickBot="1">
      <c r="B26" s="222">
        <v>0</v>
      </c>
      <c r="C26" s="223"/>
      <c r="D26" s="5" t="s">
        <v>40</v>
      </c>
      <c r="E26" s="5"/>
      <c r="F26" s="5"/>
      <c r="G26" s="5"/>
      <c r="H26" s="5"/>
      <c r="I26" s="5"/>
      <c r="J26" s="5"/>
      <c r="N26" s="12"/>
      <c r="O26" s="12"/>
      <c r="V26" s="4"/>
      <c r="W26" s="4"/>
    </row>
    <row r="27" spans="2:23" ht="24" customHeight="1">
      <c r="B27" s="5"/>
      <c r="C27" s="6"/>
      <c r="D27" s="19"/>
      <c r="E27" s="19"/>
      <c r="F27" s="19"/>
      <c r="G27" s="5"/>
      <c r="H27" s="5"/>
      <c r="I27" s="5"/>
      <c r="J27" s="5"/>
      <c r="K27" s="5"/>
      <c r="L27" s="5"/>
      <c r="M27" s="5"/>
      <c r="N27" s="5"/>
      <c r="O27" s="5"/>
    </row>
    <row r="28" spans="2:23" ht="24" customHeight="1">
      <c r="B28" s="2" t="s">
        <v>224</v>
      </c>
      <c r="C28" s="5"/>
      <c r="D28" s="5"/>
      <c r="E28" s="5"/>
      <c r="F28" s="5"/>
      <c r="G28" s="5"/>
      <c r="H28" s="5"/>
      <c r="I28" s="5"/>
      <c r="J28" s="5"/>
      <c r="K28" s="5"/>
      <c r="L28" s="5"/>
      <c r="M28" s="5"/>
    </row>
    <row r="29" spans="2:23" ht="24" customHeight="1">
      <c r="B29" s="2" t="s">
        <v>306</v>
      </c>
      <c r="C29" s="5"/>
      <c r="D29" s="5"/>
      <c r="E29" s="5"/>
      <c r="F29" s="5"/>
      <c r="G29" s="5"/>
      <c r="H29" s="5"/>
      <c r="I29" s="5"/>
      <c r="J29" s="5"/>
      <c r="K29" s="5"/>
      <c r="L29" s="5"/>
      <c r="M29" s="5"/>
      <c r="N29" s="5"/>
      <c r="O29" s="5"/>
    </row>
    <row r="30" spans="2:23" ht="24" customHeight="1">
      <c r="B30" s="5"/>
      <c r="C30" s="5"/>
      <c r="D30" s="5"/>
      <c r="E30" s="5"/>
      <c r="F30" s="5"/>
      <c r="G30" s="5"/>
      <c r="H30" s="5"/>
      <c r="I30" s="5"/>
      <c r="J30" s="5"/>
      <c r="K30" s="5"/>
      <c r="L30" s="5"/>
      <c r="M30" s="5"/>
      <c r="N30" s="5"/>
      <c r="O30" s="5"/>
      <c r="W30" s="4"/>
    </row>
    <row r="31" spans="2:23" ht="24" customHeight="1" thickBot="1">
      <c r="B31" s="88" t="s">
        <v>61</v>
      </c>
      <c r="C31" s="229" t="s">
        <v>207</v>
      </c>
      <c r="D31" s="230"/>
      <c r="E31" s="230"/>
      <c r="F31" s="231"/>
      <c r="G31" s="224" t="s">
        <v>62</v>
      </c>
      <c r="H31" s="224"/>
      <c r="I31" s="224" t="s">
        <v>63</v>
      </c>
      <c r="J31" s="224"/>
    </row>
    <row r="32" spans="2:23" ht="24" customHeight="1" thickBot="1">
      <c r="B32" s="143"/>
      <c r="C32" s="89" t="s">
        <v>101</v>
      </c>
      <c r="D32" s="89"/>
      <c r="E32" s="89"/>
      <c r="F32" s="58"/>
      <c r="G32" s="225"/>
      <c r="H32" s="226"/>
      <c r="I32" s="226"/>
      <c r="J32" s="226"/>
    </row>
    <row r="33" spans="2:23" ht="24" customHeight="1">
      <c r="B33" s="144"/>
      <c r="C33" s="89" t="s">
        <v>97</v>
      </c>
      <c r="D33" s="89"/>
      <c r="E33" s="89"/>
      <c r="F33" s="89"/>
      <c r="G33" s="238">
        <v>0</v>
      </c>
      <c r="H33" s="239"/>
      <c r="I33" s="239">
        <v>0</v>
      </c>
      <c r="J33" s="240"/>
      <c r="K33" s="221" t="s">
        <v>775</v>
      </c>
      <c r="L33" s="221"/>
      <c r="M33" s="221"/>
      <c r="N33" s="221"/>
      <c r="O33" s="221"/>
    </row>
    <row r="34" spans="2:23" ht="24" customHeight="1">
      <c r="B34" s="144"/>
      <c r="C34" s="89" t="s">
        <v>98</v>
      </c>
      <c r="D34" s="89"/>
      <c r="E34" s="89"/>
      <c r="F34" s="89"/>
      <c r="G34" s="235">
        <v>0</v>
      </c>
      <c r="H34" s="236"/>
      <c r="I34" s="236">
        <v>0</v>
      </c>
      <c r="J34" s="237"/>
      <c r="K34" s="221"/>
      <c r="L34" s="221"/>
      <c r="M34" s="221"/>
      <c r="N34" s="221"/>
      <c r="O34" s="221"/>
    </row>
    <row r="35" spans="2:23" ht="23.45" customHeight="1">
      <c r="B35" s="144"/>
      <c r="C35" s="89" t="s">
        <v>99</v>
      </c>
      <c r="D35" s="89"/>
      <c r="E35" s="89"/>
      <c r="F35" s="89"/>
      <c r="G35" s="235">
        <v>0</v>
      </c>
      <c r="H35" s="236"/>
      <c r="I35" s="236">
        <v>0</v>
      </c>
      <c r="J35" s="237"/>
      <c r="K35" s="221"/>
      <c r="L35" s="221"/>
      <c r="M35" s="221"/>
      <c r="N35" s="221"/>
      <c r="O35" s="221"/>
    </row>
    <row r="36" spans="2:23" ht="24" customHeight="1">
      <c r="B36" s="144"/>
      <c r="C36" s="90" t="s">
        <v>208</v>
      </c>
      <c r="D36" s="90"/>
      <c r="E36" s="90"/>
      <c r="F36" s="90"/>
      <c r="G36" s="235">
        <v>0</v>
      </c>
      <c r="H36" s="236"/>
      <c r="I36" s="236">
        <v>0</v>
      </c>
      <c r="J36" s="237"/>
      <c r="K36" s="221"/>
      <c r="L36" s="221"/>
      <c r="M36" s="221"/>
      <c r="N36" s="221"/>
      <c r="O36" s="221"/>
    </row>
    <row r="37" spans="2:23" ht="24" customHeight="1" thickBot="1">
      <c r="B37" s="145"/>
      <c r="C37" s="89" t="s">
        <v>100</v>
      </c>
      <c r="D37" s="89"/>
      <c r="E37" s="89"/>
      <c r="F37" s="89"/>
      <c r="G37" s="232">
        <v>0</v>
      </c>
      <c r="H37" s="233"/>
      <c r="I37" s="233">
        <v>0</v>
      </c>
      <c r="J37" s="234"/>
      <c r="K37" s="221"/>
      <c r="L37" s="221"/>
      <c r="M37" s="221"/>
      <c r="N37" s="221"/>
      <c r="O37" s="221"/>
    </row>
    <row r="38" spans="2:23" ht="24" customHeight="1">
      <c r="B38" s="91"/>
      <c r="G38" s="92"/>
      <c r="H38" s="93"/>
      <c r="I38" s="94"/>
      <c r="J38" s="93"/>
      <c r="K38" s="221"/>
      <c r="L38" s="221"/>
      <c r="M38" s="221"/>
      <c r="N38" s="221"/>
      <c r="O38" s="221"/>
      <c r="W38" s="4"/>
    </row>
    <row r="39" spans="2:23" ht="24" customHeight="1">
      <c r="G39" s="95"/>
      <c r="H39" s="96"/>
      <c r="I39" s="5"/>
      <c r="J39" s="96"/>
      <c r="K39" s="97"/>
      <c r="L39" s="97"/>
      <c r="M39" s="97"/>
      <c r="N39" s="97"/>
      <c r="O39" s="97"/>
      <c r="W39" s="4"/>
    </row>
    <row r="40" spans="2:23" ht="24" customHeight="1">
      <c r="B40" s="2" t="s">
        <v>225</v>
      </c>
      <c r="C40" s="5"/>
      <c r="D40" s="5"/>
      <c r="E40" s="5"/>
      <c r="F40" s="5"/>
      <c r="G40" s="5"/>
      <c r="H40" s="5"/>
      <c r="I40" s="5"/>
      <c r="J40" s="98"/>
      <c r="K40" s="98"/>
      <c r="L40" s="98"/>
      <c r="M40" s="98"/>
      <c r="N40" s="12"/>
      <c r="O40" s="12"/>
      <c r="V40" s="4"/>
      <c r="W40" s="4"/>
    </row>
    <row r="41" spans="2:23" ht="24" customHeight="1">
      <c r="B41" s="2"/>
      <c r="C41" s="5"/>
      <c r="D41" s="5"/>
      <c r="E41" s="5"/>
      <c r="F41" s="5"/>
      <c r="G41" s="5"/>
      <c r="H41" s="5"/>
      <c r="I41" s="5"/>
      <c r="J41" s="98"/>
      <c r="K41" s="98"/>
      <c r="L41" s="98"/>
      <c r="M41" s="98"/>
      <c r="N41" s="12"/>
      <c r="O41" s="12"/>
      <c r="V41" s="4"/>
      <c r="W41" s="4"/>
    </row>
    <row r="42" spans="2:23" ht="24" customHeight="1" thickBot="1">
      <c r="B42" s="88" t="s">
        <v>209</v>
      </c>
      <c r="C42" s="229" t="s">
        <v>207</v>
      </c>
      <c r="D42" s="230"/>
      <c r="E42" s="230"/>
      <c r="F42" s="231"/>
      <c r="G42" s="5"/>
      <c r="H42" s="5"/>
      <c r="I42" s="5"/>
      <c r="J42" s="5"/>
      <c r="K42" s="98"/>
      <c r="L42" s="98"/>
      <c r="M42" s="98"/>
      <c r="N42" s="98"/>
      <c r="O42" s="5"/>
    </row>
    <row r="43" spans="2:23" s="5" customFormat="1" ht="24" customHeight="1">
      <c r="B43" s="146"/>
      <c r="C43" s="89" t="s">
        <v>79</v>
      </c>
      <c r="D43" s="89"/>
      <c r="E43" s="89"/>
      <c r="F43" s="58"/>
      <c r="L43" s="99"/>
      <c r="M43" s="99"/>
      <c r="N43" s="99"/>
      <c r="P43" s="12"/>
      <c r="Q43" s="12"/>
      <c r="R43" s="12"/>
      <c r="S43" s="12"/>
      <c r="T43" s="12"/>
      <c r="U43" s="12"/>
      <c r="V43" s="12"/>
      <c r="W43" s="12"/>
    </row>
    <row r="44" spans="2:23" s="5" customFormat="1" ht="24" customHeight="1">
      <c r="B44" s="147"/>
      <c r="C44" s="89" t="s">
        <v>80</v>
      </c>
      <c r="D44" s="89"/>
      <c r="E44" s="89"/>
      <c r="F44" s="58"/>
      <c r="P44" s="12"/>
      <c r="Q44" s="12"/>
      <c r="R44" s="12"/>
      <c r="S44" s="12"/>
      <c r="T44" s="12"/>
      <c r="U44" s="12"/>
      <c r="V44" s="12"/>
      <c r="W44" s="12"/>
    </row>
    <row r="45" spans="2:23" ht="24" customHeight="1">
      <c r="B45" s="147"/>
      <c r="C45" s="89" t="s">
        <v>206</v>
      </c>
      <c r="D45" s="89"/>
      <c r="E45" s="89"/>
      <c r="F45" s="58"/>
    </row>
    <row r="46" spans="2:23" ht="24" customHeight="1">
      <c r="B46" s="147"/>
      <c r="C46" s="89" t="s">
        <v>226</v>
      </c>
      <c r="D46" s="89"/>
      <c r="E46" s="89"/>
      <c r="F46" s="58"/>
    </row>
    <row r="47" spans="2:23" ht="24" customHeight="1">
      <c r="B47" s="147"/>
      <c r="C47" s="89" t="s">
        <v>81</v>
      </c>
      <c r="D47" s="89"/>
      <c r="E47" s="89"/>
      <c r="F47" s="58"/>
    </row>
    <row r="48" spans="2:23" ht="24" customHeight="1" thickBot="1">
      <c r="B48" s="148"/>
      <c r="C48" s="89" t="s">
        <v>82</v>
      </c>
      <c r="D48" s="89"/>
      <c r="E48" s="89"/>
      <c r="F48" s="58"/>
    </row>
    <row r="50" spans="2:7" ht="24" customHeight="1">
      <c r="B50" s="2" t="s">
        <v>307</v>
      </c>
    </row>
    <row r="51" spans="2:7" ht="24" customHeight="1" thickBot="1"/>
    <row r="52" spans="2:7" ht="24" customHeight="1" thickBot="1">
      <c r="B52" s="227">
        <v>0</v>
      </c>
      <c r="C52" s="228"/>
      <c r="D52" s="5" t="s">
        <v>768</v>
      </c>
      <c r="E52" s="5"/>
      <c r="F52" s="5"/>
      <c r="G52" s="5"/>
    </row>
    <row r="53" spans="2:7" ht="24" customHeight="1">
      <c r="D53" s="5" t="s">
        <v>769</v>
      </c>
    </row>
  </sheetData>
  <sheetProtection algorithmName="SHA-512" hashValue="gdf5a94citbDMTTAqKpFLotver3/v5DeZf7JqPNS4ejb3gjAtqs+l7905C0EV1ODYTxh6J53mspx4dLyZ5MvFQ==" saltValue="T2QPElQt4CClAUXJtPPfVw==" spinCount="100000" sheet="1" objects="1" scenarios="1"/>
  <mergeCells count="27">
    <mergeCell ref="B1:N1"/>
    <mergeCell ref="B21:C21"/>
    <mergeCell ref="B11:E11"/>
    <mergeCell ref="F11:M11"/>
    <mergeCell ref="B17:C17"/>
    <mergeCell ref="E17:F17"/>
    <mergeCell ref="H17:I17"/>
    <mergeCell ref="B10:M10"/>
    <mergeCell ref="B52:C52"/>
    <mergeCell ref="C31:F31"/>
    <mergeCell ref="C42:F42"/>
    <mergeCell ref="G37:H37"/>
    <mergeCell ref="I37:J37"/>
    <mergeCell ref="G35:H35"/>
    <mergeCell ref="I35:J35"/>
    <mergeCell ref="G36:H36"/>
    <mergeCell ref="I36:J36"/>
    <mergeCell ref="G33:H33"/>
    <mergeCell ref="I33:J33"/>
    <mergeCell ref="G34:H34"/>
    <mergeCell ref="I34:J34"/>
    <mergeCell ref="K33:O38"/>
    <mergeCell ref="B26:C26"/>
    <mergeCell ref="G31:H31"/>
    <mergeCell ref="I31:J31"/>
    <mergeCell ref="G32:H32"/>
    <mergeCell ref="I32:J32"/>
  </mergeCells>
  <phoneticPr fontId="2"/>
  <conditionalFormatting sqref="G33:J33">
    <cfRule type="expression" dxfId="41" priority="5">
      <formula>$B$33="していない"</formula>
    </cfRule>
  </conditionalFormatting>
  <conditionalFormatting sqref="G34:J34">
    <cfRule type="expression" dxfId="40" priority="4">
      <formula>$B$34="していない"</formula>
    </cfRule>
  </conditionalFormatting>
  <conditionalFormatting sqref="G35:J35">
    <cfRule type="expression" dxfId="39" priority="3">
      <formula>$B$35="していない"</formula>
    </cfRule>
  </conditionalFormatting>
  <conditionalFormatting sqref="G36:J36">
    <cfRule type="expression" dxfId="38" priority="2">
      <formula>$B$36="していない"</formula>
    </cfRule>
  </conditionalFormatting>
  <conditionalFormatting sqref="G37:J37">
    <cfRule type="expression" dxfId="37" priority="1">
      <formula>$B$37="していない"</formula>
    </cfRule>
  </conditionalFormatting>
  <dataValidations count="1">
    <dataValidation type="custom" allowBlank="1" showInputMessage="1" showErrorMessage="1" sqref="D27:F27" xr:uid="{00000000-0002-0000-0000-000000000000}">
      <formula1>ISNUMBER(D27)</formula1>
    </dataValidation>
  </dataValidations>
  <hyperlinks>
    <hyperlink ref="G4" r:id="rId1" xr:uid="{947D9C10-CC9F-4311-B7F8-92F58B6F06AE}"/>
  </hyperlinks>
  <printOptions horizontalCentered="1"/>
  <pageMargins left="0.35433070866141736" right="0.59055118110236227" top="1.1023622047244095" bottom="1.8897637795275593" header="0.39370078740157483" footer="0"/>
  <pageSetup paperSize="9" scale="53" orientation="portrait" r:id="rId2"/>
  <headerFooter>
    <oddHeader>&amp;R&amp;"ＭＳ ゴシック,標準"&amp;11調査票1/5枚目</oddHeader>
    <oddFooter xml:space="preserve">&amp;C&amp;"HG丸ｺﾞｼｯｸM-PRO,標準"&amp;11
</oddFoot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プルダウンメニュー!$F$5:$F$35</xm:f>
          </x14:formula1>
          <xm:sqref>H17:I17</xm:sqref>
        </x14:dataValidation>
        <x14:dataValidation type="list" allowBlank="1" showInputMessage="1" showErrorMessage="1" xr:uid="{00000000-0002-0000-0000-000002000000}">
          <x14:formula1>
            <xm:f>プルダウンメニュー!$F$5:$F$16</xm:f>
          </x14:formula1>
          <xm:sqref>E17:F17</xm:sqref>
        </x14:dataValidation>
        <x14:dataValidation type="list" allowBlank="1" showInputMessage="1" showErrorMessage="1" xr:uid="{00000000-0002-0000-0000-000003000000}">
          <x14:formula1>
            <xm:f>プルダウンメニュー!$K$1:$K$2</xm:f>
          </x14:formula1>
          <xm:sqref>B43:B48 B33:B37</xm:sqref>
        </x14:dataValidation>
        <x14:dataValidation type="list" allowBlank="1" showInputMessage="1" showErrorMessage="1" xr:uid="{00000000-0002-0000-0000-000004000000}">
          <x14:formula1>
            <xm:f>プルダウンメニュー!$I$1:$I$4</xm:f>
          </x14:formula1>
          <xm:sqref>B32</xm:sqref>
        </x14:dataValidation>
        <x14:dataValidation type="list" allowBlank="1" showInputMessage="1" showErrorMessage="1" xr:uid="{00000000-0002-0000-0000-000005000000}">
          <x14:formula1>
            <xm:f>プルダウンメニュー!$A$1:$A$33</xm:f>
          </x14:formula1>
          <xm:sqref>B17:C17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78"/>
  <sheetViews>
    <sheetView view="pageBreakPreview" zoomScaleNormal="100" zoomScaleSheetLayoutView="100" workbookViewId="0"/>
  </sheetViews>
  <sheetFormatPr defaultColWidth="8.75" defaultRowHeight="24" customHeight="1"/>
  <cols>
    <col min="1" max="3" width="8.75" style="21"/>
    <col min="4" max="5" width="8.75" style="21" customWidth="1"/>
    <col min="6" max="6" width="8.75" style="21"/>
    <col min="7" max="8" width="8.75" style="21" customWidth="1"/>
    <col min="9" max="15" width="8.75" style="21"/>
    <col min="16" max="16" width="8.75" style="21" customWidth="1"/>
    <col min="17" max="17" width="5.125" style="21" customWidth="1"/>
    <col min="18" max="16384" width="8.75" style="21"/>
  </cols>
  <sheetData>
    <row r="1" spans="1:17" ht="24" customHeight="1">
      <c r="A1" s="1" t="s">
        <v>312</v>
      </c>
      <c r="B1" s="20"/>
      <c r="C1" s="20"/>
    </row>
    <row r="2" spans="1:17" ht="24" customHeight="1">
      <c r="B2" s="22" t="s">
        <v>308</v>
      </c>
      <c r="C2" s="23"/>
      <c r="E2" s="24"/>
      <c r="F2" s="24"/>
      <c r="G2" s="24"/>
      <c r="H2" s="24"/>
      <c r="I2" s="24"/>
    </row>
    <row r="3" spans="1:17" ht="14.45" customHeight="1">
      <c r="A3" s="26"/>
      <c r="B3" s="23"/>
      <c r="C3" s="23"/>
      <c r="E3" s="24"/>
      <c r="F3" s="24"/>
      <c r="G3" s="24"/>
      <c r="H3" s="24"/>
      <c r="I3" s="24"/>
    </row>
    <row r="4" spans="1:17" ht="24" customHeight="1">
      <c r="A4" s="1" t="s">
        <v>313</v>
      </c>
    </row>
    <row r="5" spans="1:17" ht="18.75">
      <c r="B5" s="25" t="s">
        <v>314</v>
      </c>
    </row>
    <row r="6" spans="1:17" ht="18.75">
      <c r="B6" s="25" t="s">
        <v>315</v>
      </c>
    </row>
    <row r="7" spans="1:17" ht="18.75">
      <c r="B7" s="25" t="s">
        <v>68</v>
      </c>
    </row>
    <row r="8" spans="1:17" ht="18.75">
      <c r="B8" s="25" t="s">
        <v>180</v>
      </c>
    </row>
    <row r="9" spans="1:17" ht="24" customHeight="1">
      <c r="B9" s="21" t="s">
        <v>39</v>
      </c>
    </row>
    <row r="10" spans="1:17" ht="24" customHeight="1">
      <c r="A10" s="20"/>
      <c r="B10" s="266" t="s">
        <v>4</v>
      </c>
      <c r="C10" s="267"/>
      <c r="D10" s="266" t="s">
        <v>0</v>
      </c>
      <c r="E10" s="267"/>
      <c r="F10" s="266" t="s">
        <v>1</v>
      </c>
      <c r="G10" s="267"/>
      <c r="H10" s="266" t="s">
        <v>2</v>
      </c>
      <c r="I10" s="267"/>
      <c r="J10" s="266" t="s">
        <v>3</v>
      </c>
      <c r="K10" s="267"/>
      <c r="L10" s="278" t="s">
        <v>6</v>
      </c>
      <c r="M10" s="278" t="s">
        <v>7</v>
      </c>
      <c r="N10" s="278" t="s">
        <v>103</v>
      </c>
      <c r="O10" s="278" t="s">
        <v>64</v>
      </c>
    </row>
    <row r="11" spans="1:17" ht="24" customHeight="1" thickBot="1">
      <c r="A11" s="20"/>
      <c r="B11" s="266" t="s">
        <v>182</v>
      </c>
      <c r="C11" s="267"/>
      <c r="D11" s="103" t="s">
        <v>6</v>
      </c>
      <c r="E11" s="103" t="s">
        <v>7</v>
      </c>
      <c r="F11" s="103" t="s">
        <v>38</v>
      </c>
      <c r="G11" s="103" t="s">
        <v>7</v>
      </c>
      <c r="H11" s="103" t="s">
        <v>6</v>
      </c>
      <c r="I11" s="103" t="s">
        <v>7</v>
      </c>
      <c r="J11" s="103" t="s">
        <v>6</v>
      </c>
      <c r="K11" s="103" t="s">
        <v>7</v>
      </c>
      <c r="L11" s="279"/>
      <c r="M11" s="279" t="s">
        <v>7</v>
      </c>
      <c r="N11" s="279" t="s">
        <v>102</v>
      </c>
      <c r="O11" s="279" t="s">
        <v>64</v>
      </c>
    </row>
    <row r="12" spans="1:17" ht="24" customHeight="1">
      <c r="B12" s="256" t="s">
        <v>170</v>
      </c>
      <c r="C12" s="257"/>
      <c r="D12" s="149">
        <v>0</v>
      </c>
      <c r="E12" s="150">
        <v>0</v>
      </c>
      <c r="F12" s="61"/>
      <c r="G12" s="150">
        <v>0</v>
      </c>
      <c r="H12" s="150">
        <v>0</v>
      </c>
      <c r="I12" s="150">
        <v>0</v>
      </c>
      <c r="J12" s="150">
        <v>0</v>
      </c>
      <c r="K12" s="153">
        <v>0</v>
      </c>
      <c r="L12" s="60">
        <f>SUM(D12,H12,J12)</f>
        <v>0</v>
      </c>
      <c r="M12" s="59">
        <f>SUM(E12,G12,I12,K12)</f>
        <v>0</v>
      </c>
      <c r="N12" s="59">
        <f>SUM(L12:M12)</f>
        <v>0</v>
      </c>
      <c r="O12" s="289">
        <f>SUM(N12:N13)</f>
        <v>0</v>
      </c>
    </row>
    <row r="13" spans="1:17" ht="24" customHeight="1" thickBot="1">
      <c r="B13" s="256" t="s">
        <v>171</v>
      </c>
      <c r="C13" s="257"/>
      <c r="D13" s="151">
        <v>0</v>
      </c>
      <c r="E13" s="152">
        <v>0</v>
      </c>
      <c r="F13" s="62"/>
      <c r="G13" s="152">
        <v>0</v>
      </c>
      <c r="H13" s="152">
        <v>0</v>
      </c>
      <c r="I13" s="152">
        <v>0</v>
      </c>
      <c r="J13" s="152">
        <v>0</v>
      </c>
      <c r="K13" s="154">
        <v>0</v>
      </c>
      <c r="L13" s="60">
        <f>SUM(D13,H13,J13)</f>
        <v>0</v>
      </c>
      <c r="M13" s="59">
        <f>SUM(E13,G13,I13,K13)</f>
        <v>0</v>
      </c>
      <c r="N13" s="59">
        <f>SUM(L13:M13)</f>
        <v>0</v>
      </c>
      <c r="O13" s="290"/>
      <c r="P13" s="53"/>
    </row>
    <row r="14" spans="1:17" ht="24" customHeight="1" thickBot="1">
      <c r="B14" s="24"/>
      <c r="C14" s="27"/>
      <c r="D14" s="27"/>
      <c r="E14" s="24"/>
      <c r="F14" s="24"/>
      <c r="G14" s="24"/>
      <c r="H14" s="24"/>
      <c r="I14" s="24"/>
      <c r="J14" s="24"/>
      <c r="K14" s="24"/>
      <c r="L14" s="24"/>
      <c r="M14" s="24"/>
      <c r="N14" s="31"/>
      <c r="O14" s="31"/>
      <c r="P14" s="52"/>
      <c r="Q14" s="52"/>
    </row>
    <row r="15" spans="1:17" ht="30.6" customHeight="1" thickBot="1">
      <c r="B15" s="283" t="s">
        <v>85</v>
      </c>
      <c r="C15" s="284"/>
      <c r="D15" s="284"/>
      <c r="E15" s="284"/>
      <c r="F15" s="285"/>
      <c r="G15" s="286">
        <v>0</v>
      </c>
      <c r="H15" s="287"/>
      <c r="I15" s="288"/>
      <c r="J15" s="105" t="s">
        <v>86</v>
      </c>
      <c r="K15" s="100" t="s">
        <v>69</v>
      </c>
      <c r="L15" s="100"/>
      <c r="M15" s="100"/>
      <c r="N15" s="50"/>
    </row>
    <row r="16" spans="1:17" ht="19.5" thickTop="1">
      <c r="A16" s="23"/>
      <c r="B16" s="25" t="s">
        <v>47</v>
      </c>
      <c r="C16" s="20"/>
      <c r="D16" s="20"/>
      <c r="E16" s="28"/>
      <c r="F16" s="28"/>
      <c r="G16" s="28"/>
      <c r="H16" s="28"/>
      <c r="I16" s="28"/>
      <c r="J16" s="20"/>
      <c r="K16" s="20"/>
      <c r="L16" s="20"/>
    </row>
    <row r="17" spans="1:16" ht="14.45" customHeight="1">
      <c r="A17" s="23"/>
      <c r="B17" s="20"/>
      <c r="C17" s="20"/>
      <c r="D17" s="20"/>
      <c r="E17" s="28"/>
      <c r="F17" s="28"/>
      <c r="G17" s="28"/>
      <c r="H17" s="28"/>
      <c r="I17" s="28"/>
      <c r="J17" s="20"/>
      <c r="K17" s="20"/>
      <c r="L17" s="20"/>
    </row>
    <row r="18" spans="1:16" ht="24" customHeight="1">
      <c r="A18" s="23"/>
      <c r="B18" s="21" t="s">
        <v>245</v>
      </c>
      <c r="C18" s="20"/>
      <c r="D18" s="20"/>
      <c r="E18" s="28"/>
      <c r="F18" s="28"/>
      <c r="G18" s="28"/>
      <c r="H18" s="28"/>
      <c r="I18" s="28"/>
      <c r="J18" s="20"/>
      <c r="K18" s="20"/>
      <c r="L18" s="20"/>
    </row>
    <row r="19" spans="1:16" ht="30" customHeight="1" thickBot="1">
      <c r="B19" s="266" t="s">
        <v>4</v>
      </c>
      <c r="C19" s="267"/>
      <c r="D19" s="63" t="s">
        <v>173</v>
      </c>
      <c r="E19" s="63" t="s">
        <v>174</v>
      </c>
      <c r="F19" s="63" t="s">
        <v>175</v>
      </c>
      <c r="G19" s="63" t="s">
        <v>176</v>
      </c>
      <c r="H19" s="63" t="s">
        <v>177</v>
      </c>
      <c r="I19" s="63" t="s">
        <v>178</v>
      </c>
      <c r="J19" s="103" t="s">
        <v>179</v>
      </c>
      <c r="K19" s="103" t="s">
        <v>172</v>
      </c>
      <c r="L19" s="103" t="s">
        <v>102</v>
      </c>
      <c r="M19" s="103" t="s">
        <v>64</v>
      </c>
    </row>
    <row r="20" spans="1:16" ht="24" customHeight="1">
      <c r="B20" s="256" t="s">
        <v>170</v>
      </c>
      <c r="C20" s="257"/>
      <c r="D20" s="149">
        <v>0</v>
      </c>
      <c r="E20" s="150">
        <v>0</v>
      </c>
      <c r="F20" s="150">
        <v>0</v>
      </c>
      <c r="G20" s="150">
        <v>0</v>
      </c>
      <c r="H20" s="150">
        <v>0</v>
      </c>
      <c r="I20" s="150">
        <v>0</v>
      </c>
      <c r="J20" s="155">
        <v>0</v>
      </c>
      <c r="K20" s="156">
        <v>0</v>
      </c>
      <c r="L20" s="59">
        <f>SUM(D20:K20)</f>
        <v>0</v>
      </c>
      <c r="M20" s="273">
        <f>SUM(L20:L21)</f>
        <v>0</v>
      </c>
    </row>
    <row r="21" spans="1:16" ht="24" customHeight="1" thickBot="1">
      <c r="A21" s="23"/>
      <c r="B21" s="256" t="s">
        <v>171</v>
      </c>
      <c r="C21" s="257"/>
      <c r="D21" s="151">
        <v>0</v>
      </c>
      <c r="E21" s="152">
        <v>0</v>
      </c>
      <c r="F21" s="152">
        <v>0</v>
      </c>
      <c r="G21" s="152">
        <v>0</v>
      </c>
      <c r="H21" s="152">
        <v>0</v>
      </c>
      <c r="I21" s="152">
        <v>0</v>
      </c>
      <c r="J21" s="157">
        <v>0</v>
      </c>
      <c r="K21" s="158">
        <v>0</v>
      </c>
      <c r="L21" s="59">
        <f>SUM(D21:K21)</f>
        <v>0</v>
      </c>
      <c r="M21" s="274"/>
    </row>
    <row r="22" spans="1:16" ht="24" customHeight="1" thickBot="1">
      <c r="A22" s="23"/>
      <c r="B22" s="24"/>
      <c r="C22" s="27"/>
      <c r="D22" s="27"/>
      <c r="E22" s="24"/>
      <c r="F22" s="24"/>
      <c r="G22" s="24"/>
      <c r="H22" s="24"/>
      <c r="I22" s="24"/>
      <c r="J22" s="24"/>
      <c r="K22" s="24"/>
      <c r="N22" s="24"/>
      <c r="O22" s="24"/>
      <c r="P22" s="24"/>
    </row>
    <row r="23" spans="1:16" ht="24" customHeight="1" thickBot="1">
      <c r="A23" s="23" t="s">
        <v>41</v>
      </c>
      <c r="B23" s="256" t="s">
        <v>220</v>
      </c>
      <c r="C23" s="257"/>
      <c r="D23" s="80" t="s">
        <v>221</v>
      </c>
      <c r="E23" s="280"/>
      <c r="F23" s="281"/>
      <c r="G23" s="281"/>
      <c r="H23" s="281"/>
      <c r="I23" s="281"/>
      <c r="J23" s="281"/>
      <c r="K23" s="281"/>
      <c r="L23" s="281"/>
      <c r="M23" s="282"/>
    </row>
    <row r="24" spans="1:16" ht="24" customHeight="1">
      <c r="A24" s="23"/>
    </row>
    <row r="25" spans="1:16" ht="24" customHeight="1">
      <c r="A25" s="1" t="s">
        <v>316</v>
      </c>
      <c r="B25" s="20"/>
      <c r="C25" s="20"/>
      <c r="D25" s="20"/>
      <c r="E25" s="28"/>
      <c r="F25" s="28"/>
      <c r="G25" s="28"/>
      <c r="H25" s="28"/>
      <c r="I25" s="28"/>
      <c r="J25" s="20"/>
      <c r="K25" s="20"/>
      <c r="L25" s="20"/>
    </row>
    <row r="26" spans="1:16" ht="18.75">
      <c r="A26" s="23"/>
      <c r="B26" s="25" t="s">
        <v>219</v>
      </c>
      <c r="C26" s="20"/>
      <c r="D26" s="20"/>
      <c r="E26" s="28"/>
      <c r="F26" s="28"/>
      <c r="G26" s="28"/>
      <c r="I26" s="28"/>
      <c r="K26" s="20"/>
      <c r="L26" s="20"/>
    </row>
    <row r="27" spans="1:16" ht="14.45" customHeight="1"/>
    <row r="28" spans="1:16" ht="24" customHeight="1" thickBot="1">
      <c r="B28" s="262" t="s">
        <v>288</v>
      </c>
      <c r="C28" s="263"/>
      <c r="D28" s="262" t="s">
        <v>289</v>
      </c>
      <c r="E28" s="263"/>
      <c r="F28" s="262" t="s">
        <v>290</v>
      </c>
      <c r="G28" s="263"/>
      <c r="H28" s="262" t="s">
        <v>291</v>
      </c>
      <c r="I28" s="263"/>
      <c r="J28" s="262" t="s">
        <v>292</v>
      </c>
      <c r="K28" s="263"/>
      <c r="L28" s="262" t="s">
        <v>8</v>
      </c>
      <c r="M28" s="263"/>
      <c r="N28" s="266" t="s">
        <v>64</v>
      </c>
      <c r="O28" s="267"/>
    </row>
    <row r="29" spans="1:16" ht="24" customHeight="1" thickBot="1">
      <c r="B29" s="298">
        <v>0</v>
      </c>
      <c r="C29" s="299"/>
      <c r="D29" s="296">
        <v>0</v>
      </c>
      <c r="E29" s="299"/>
      <c r="F29" s="296">
        <v>0</v>
      </c>
      <c r="G29" s="299"/>
      <c r="H29" s="296">
        <v>0</v>
      </c>
      <c r="I29" s="299"/>
      <c r="J29" s="296">
        <v>0</v>
      </c>
      <c r="K29" s="299"/>
      <c r="L29" s="296">
        <v>0</v>
      </c>
      <c r="M29" s="297"/>
      <c r="N29" s="292">
        <f>SUM(B29:M29)</f>
        <v>0</v>
      </c>
      <c r="O29" s="293"/>
      <c r="P29" s="21" t="s">
        <v>104</v>
      </c>
    </row>
    <row r="30" spans="1:16" ht="14.45" customHeight="1">
      <c r="D30" s="24"/>
      <c r="E30" s="27"/>
      <c r="F30" s="27"/>
      <c r="G30" s="24"/>
      <c r="H30" s="24"/>
      <c r="I30" s="24"/>
      <c r="J30" s="24"/>
      <c r="K30" s="24"/>
      <c r="L30" s="24"/>
      <c r="M30" s="24"/>
      <c r="N30" s="24"/>
    </row>
    <row r="31" spans="1:16" ht="24" customHeight="1">
      <c r="A31" s="1" t="s">
        <v>317</v>
      </c>
      <c r="C31" s="20"/>
      <c r="D31" s="20"/>
      <c r="E31" s="20"/>
      <c r="F31" s="20"/>
      <c r="G31" s="20"/>
    </row>
    <row r="32" spans="1:16" ht="24" customHeight="1">
      <c r="B32" s="25" t="s">
        <v>309</v>
      </c>
      <c r="N32" s="24"/>
    </row>
    <row r="33" spans="1:16" ht="14.45" customHeight="1">
      <c r="A33" s="20"/>
      <c r="D33" s="24"/>
      <c r="E33" s="27"/>
      <c r="F33" s="27"/>
      <c r="G33" s="24"/>
      <c r="H33" s="24"/>
      <c r="I33" s="24"/>
      <c r="J33" s="24"/>
      <c r="K33" s="24"/>
      <c r="L33" s="24"/>
      <c r="M33" s="24"/>
      <c r="N33" s="24"/>
    </row>
    <row r="34" spans="1:16" ht="24" customHeight="1" thickBot="1">
      <c r="A34" s="20"/>
      <c r="B34" s="266" t="s">
        <v>4</v>
      </c>
      <c r="C34" s="267"/>
      <c r="D34" s="262" t="s">
        <v>0</v>
      </c>
      <c r="E34" s="263"/>
      <c r="F34" s="262" t="s">
        <v>1</v>
      </c>
      <c r="G34" s="263"/>
      <c r="H34" s="262" t="s">
        <v>43</v>
      </c>
      <c r="I34" s="263"/>
      <c r="J34" s="262" t="s">
        <v>44</v>
      </c>
      <c r="K34" s="263"/>
      <c r="L34" s="262" t="s">
        <v>45</v>
      </c>
      <c r="M34" s="263"/>
      <c r="N34" s="266" t="s">
        <v>103</v>
      </c>
      <c r="O34" s="267"/>
    </row>
    <row r="35" spans="1:16" ht="24" customHeight="1">
      <c r="B35" s="256" t="s">
        <v>170</v>
      </c>
      <c r="C35" s="257"/>
      <c r="D35" s="268">
        <v>0</v>
      </c>
      <c r="E35" s="265"/>
      <c r="F35" s="264">
        <v>0</v>
      </c>
      <c r="G35" s="265"/>
      <c r="H35" s="264">
        <v>0</v>
      </c>
      <c r="I35" s="265"/>
      <c r="J35" s="264">
        <v>0</v>
      </c>
      <c r="K35" s="265"/>
      <c r="L35" s="264">
        <v>0</v>
      </c>
      <c r="M35" s="271"/>
      <c r="N35" s="270">
        <f>SUM(D35:K35)</f>
        <v>0</v>
      </c>
      <c r="O35" s="255"/>
    </row>
    <row r="36" spans="1:16" ht="24" customHeight="1" thickBot="1">
      <c r="B36" s="256" t="s">
        <v>171</v>
      </c>
      <c r="C36" s="257"/>
      <c r="D36" s="269">
        <v>0</v>
      </c>
      <c r="E36" s="261"/>
      <c r="F36" s="260">
        <v>0</v>
      </c>
      <c r="G36" s="261"/>
      <c r="H36" s="260">
        <v>0</v>
      </c>
      <c r="I36" s="261"/>
      <c r="J36" s="260">
        <v>0</v>
      </c>
      <c r="K36" s="261"/>
      <c r="L36" s="258"/>
      <c r="M36" s="259"/>
      <c r="N36" s="270">
        <f>SUM(D36:M36)</f>
        <v>0</v>
      </c>
      <c r="O36" s="255"/>
    </row>
    <row r="37" spans="1:16" ht="24" customHeight="1">
      <c r="B37" s="27"/>
      <c r="C37" s="27"/>
      <c r="D37" s="24"/>
      <c r="E37" s="24"/>
      <c r="F37" s="24"/>
      <c r="G37" s="24"/>
      <c r="H37" s="24"/>
      <c r="I37" s="24"/>
      <c r="J37" s="24"/>
      <c r="K37" s="24"/>
      <c r="L37" s="24"/>
      <c r="M37" s="31" t="s">
        <v>66</v>
      </c>
      <c r="N37" s="294">
        <f>SUM(N35:O36)</f>
        <v>0</v>
      </c>
      <c r="O37" s="295"/>
      <c r="P37" s="21" t="s">
        <v>104</v>
      </c>
    </row>
    <row r="38" spans="1:16" ht="24" customHeight="1">
      <c r="A38" s="1" t="s">
        <v>318</v>
      </c>
      <c r="D38" s="24"/>
      <c r="E38" s="27"/>
      <c r="F38" s="27"/>
      <c r="G38" s="24"/>
      <c r="H38" s="24"/>
      <c r="I38" s="24"/>
      <c r="J38" s="24"/>
      <c r="K38" s="24"/>
      <c r="L38" s="24"/>
    </row>
    <row r="39" spans="1:16" ht="18.75">
      <c r="A39" s="20"/>
      <c r="B39" s="25" t="s">
        <v>65</v>
      </c>
      <c r="D39" s="24"/>
      <c r="E39" s="27"/>
      <c r="F39" s="27"/>
      <c r="G39" s="24"/>
      <c r="H39" s="24"/>
      <c r="I39" s="24"/>
      <c r="J39" s="24"/>
      <c r="K39" s="24"/>
      <c r="L39" s="24"/>
    </row>
    <row r="40" spans="1:16" ht="18.75">
      <c r="B40" s="25" t="s">
        <v>181</v>
      </c>
    </row>
    <row r="41" spans="1:16" ht="14.45" customHeight="1"/>
    <row r="42" spans="1:16" ht="36" customHeight="1" thickBot="1">
      <c r="B42" s="266" t="s">
        <v>9</v>
      </c>
      <c r="C42" s="291"/>
      <c r="D42" s="291"/>
      <c r="E42" s="291"/>
      <c r="F42" s="267"/>
      <c r="G42" s="103" t="s">
        <v>5</v>
      </c>
      <c r="H42" s="64" t="s">
        <v>115</v>
      </c>
      <c r="I42" s="266" t="s">
        <v>9</v>
      </c>
      <c r="J42" s="291"/>
      <c r="K42" s="291"/>
      <c r="L42" s="291"/>
      <c r="M42" s="267"/>
      <c r="N42" s="104" t="s">
        <v>5</v>
      </c>
      <c r="O42" s="64" t="s">
        <v>115</v>
      </c>
    </row>
    <row r="43" spans="1:16" ht="24" customHeight="1">
      <c r="B43" s="54" t="s">
        <v>105</v>
      </c>
      <c r="C43" s="30"/>
      <c r="D43" s="30"/>
      <c r="E43" s="30"/>
      <c r="F43" s="30"/>
      <c r="G43" s="159">
        <v>0</v>
      </c>
      <c r="H43" s="160">
        <v>0</v>
      </c>
      <c r="I43" s="55" t="s">
        <v>110</v>
      </c>
      <c r="J43" s="55"/>
      <c r="K43" s="55"/>
      <c r="L43" s="30"/>
      <c r="M43" s="30"/>
      <c r="N43" s="165">
        <v>0</v>
      </c>
      <c r="O43" s="160">
        <v>0</v>
      </c>
      <c r="P43" s="24"/>
    </row>
    <row r="44" spans="1:16" ht="24" customHeight="1">
      <c r="B44" s="54" t="s">
        <v>106</v>
      </c>
      <c r="C44" s="30"/>
      <c r="D44" s="30"/>
      <c r="E44" s="30"/>
      <c r="F44" s="30"/>
      <c r="G44" s="161">
        <v>0</v>
      </c>
      <c r="H44" s="162">
        <v>0</v>
      </c>
      <c r="I44" s="55" t="s">
        <v>111</v>
      </c>
      <c r="J44" s="55"/>
      <c r="K44" s="55"/>
      <c r="L44" s="30"/>
      <c r="M44" s="30"/>
      <c r="N44" s="166">
        <v>0</v>
      </c>
      <c r="O44" s="162">
        <v>0</v>
      </c>
      <c r="P44" s="24"/>
    </row>
    <row r="45" spans="1:16" ht="24" customHeight="1">
      <c r="B45" s="54" t="s">
        <v>228</v>
      </c>
      <c r="C45" s="30"/>
      <c r="D45" s="30"/>
      <c r="E45" s="30"/>
      <c r="F45" s="30"/>
      <c r="G45" s="161">
        <v>0</v>
      </c>
      <c r="H45" s="162">
        <v>0</v>
      </c>
      <c r="I45" s="55" t="s">
        <v>112</v>
      </c>
      <c r="J45" s="55"/>
      <c r="K45" s="55"/>
      <c r="L45" s="30"/>
      <c r="M45" s="30"/>
      <c r="N45" s="166">
        <v>0</v>
      </c>
      <c r="O45" s="162">
        <v>0</v>
      </c>
    </row>
    <row r="46" spans="1:16" ht="24" customHeight="1">
      <c r="B46" s="54" t="s">
        <v>107</v>
      </c>
      <c r="C46" s="30"/>
      <c r="D46" s="30"/>
      <c r="E46" s="30"/>
      <c r="F46" s="30"/>
      <c r="G46" s="161">
        <v>0</v>
      </c>
      <c r="H46" s="162">
        <v>0</v>
      </c>
      <c r="I46" s="55" t="s">
        <v>113</v>
      </c>
      <c r="J46" s="55"/>
      <c r="K46" s="55"/>
      <c r="L46" s="30"/>
      <c r="M46" s="30"/>
      <c r="N46" s="166">
        <v>0</v>
      </c>
      <c r="O46" s="162">
        <v>0</v>
      </c>
    </row>
    <row r="47" spans="1:16" ht="24" customHeight="1">
      <c r="B47" s="54" t="s">
        <v>108</v>
      </c>
      <c r="C47" s="30"/>
      <c r="D47" s="30"/>
      <c r="E47" s="30"/>
      <c r="F47" s="30"/>
      <c r="G47" s="161">
        <v>0</v>
      </c>
      <c r="H47" s="162">
        <v>0</v>
      </c>
      <c r="I47" s="55" t="s">
        <v>114</v>
      </c>
      <c r="J47" s="55"/>
      <c r="K47" s="55"/>
      <c r="L47" s="30"/>
      <c r="M47" s="30"/>
      <c r="N47" s="166">
        <v>0</v>
      </c>
      <c r="O47" s="162">
        <v>0</v>
      </c>
    </row>
    <row r="48" spans="1:16" ht="36" customHeight="1">
      <c r="B48" s="54" t="s">
        <v>191</v>
      </c>
      <c r="C48" s="30"/>
      <c r="D48" s="30"/>
      <c r="E48" s="30"/>
      <c r="F48" s="30"/>
      <c r="G48" s="161">
        <v>0</v>
      </c>
      <c r="H48" s="162">
        <v>0</v>
      </c>
      <c r="I48" s="275" t="s">
        <v>273</v>
      </c>
      <c r="J48" s="276"/>
      <c r="K48" s="276"/>
      <c r="L48" s="276"/>
      <c r="M48" s="277"/>
      <c r="N48" s="166">
        <v>0</v>
      </c>
      <c r="O48" s="162">
        <v>0</v>
      </c>
    </row>
    <row r="49" spans="1:17" ht="24" customHeight="1" thickBot="1">
      <c r="B49" s="54" t="s">
        <v>109</v>
      </c>
      <c r="C49" s="30"/>
      <c r="D49" s="30"/>
      <c r="E49" s="30"/>
      <c r="F49" s="30"/>
      <c r="G49" s="163">
        <v>0</v>
      </c>
      <c r="H49" s="164">
        <v>0</v>
      </c>
      <c r="I49" s="54" t="s">
        <v>274</v>
      </c>
      <c r="J49" s="55"/>
      <c r="K49" s="55"/>
      <c r="L49" s="55"/>
      <c r="M49" s="30"/>
      <c r="N49" s="167">
        <v>0</v>
      </c>
      <c r="O49" s="164">
        <v>0</v>
      </c>
    </row>
    <row r="50" spans="1:17" ht="24" customHeight="1">
      <c r="I50" s="32"/>
      <c r="J50" s="32"/>
      <c r="K50" s="32"/>
      <c r="L50" s="32"/>
      <c r="M50" s="33" t="s">
        <v>66</v>
      </c>
      <c r="N50" s="75">
        <f>SUM(G43:G49)+SUM(N43:N49)</f>
        <v>0</v>
      </c>
      <c r="O50" s="65">
        <f>SUM(H43:H49)+SUM(O43:O49)</f>
        <v>0</v>
      </c>
      <c r="P50" s="21" t="s">
        <v>104</v>
      </c>
    </row>
    <row r="51" spans="1:17" ht="24" customHeight="1">
      <c r="E51" s="24"/>
      <c r="F51" s="24"/>
      <c r="G51" s="24"/>
      <c r="J51" s="31"/>
      <c r="K51" s="34"/>
      <c r="L51" s="34"/>
      <c r="M51" s="34"/>
      <c r="N51" s="34"/>
    </row>
    <row r="52" spans="1:17" s="2" customFormat="1" ht="24" customHeight="1">
      <c r="A52" s="1" t="s">
        <v>319</v>
      </c>
      <c r="B52" s="101"/>
      <c r="C52" s="3"/>
      <c r="D52" s="3"/>
      <c r="E52" s="11"/>
      <c r="F52" s="11"/>
      <c r="G52" s="11"/>
      <c r="H52" s="11"/>
      <c r="I52" s="11"/>
      <c r="J52" s="11"/>
      <c r="K52" s="11"/>
      <c r="L52" s="11"/>
      <c r="M52" s="11"/>
      <c r="N52" s="11"/>
      <c r="O52" s="11"/>
      <c r="P52" s="11"/>
    </row>
    <row r="53" spans="1:17" s="2" customFormat="1" ht="24" customHeight="1">
      <c r="A53" s="1"/>
      <c r="B53" s="102" t="s">
        <v>275</v>
      </c>
      <c r="C53" s="3"/>
      <c r="D53" s="3"/>
      <c r="E53" s="3"/>
      <c r="F53" s="3"/>
      <c r="G53" s="11"/>
      <c r="H53" s="11"/>
      <c r="K53" s="14"/>
      <c r="L53" s="11"/>
      <c r="M53" s="11"/>
      <c r="N53" s="15"/>
      <c r="O53" s="15"/>
    </row>
    <row r="54" spans="1:17" s="2" customFormat="1" ht="24" customHeight="1">
      <c r="B54" s="43" t="s">
        <v>222</v>
      </c>
      <c r="C54" s="3"/>
      <c r="D54" s="3"/>
      <c r="E54" s="11"/>
      <c r="F54" s="11"/>
      <c r="G54" s="11"/>
      <c r="H54" s="11"/>
      <c r="I54" s="11"/>
    </row>
    <row r="55" spans="1:17" ht="18.75">
      <c r="A55" s="20"/>
      <c r="B55" s="25" t="s">
        <v>223</v>
      </c>
      <c r="C55" s="27"/>
      <c r="D55" s="27"/>
      <c r="E55" s="24"/>
      <c r="F55" s="24"/>
      <c r="G55" s="24"/>
      <c r="H55" s="24"/>
      <c r="I55" s="24"/>
      <c r="J55" s="24"/>
      <c r="K55" s="24"/>
      <c r="L55" s="24"/>
      <c r="M55" s="24"/>
      <c r="N55" s="24"/>
      <c r="O55" s="24"/>
      <c r="P55" s="24"/>
    </row>
    <row r="56" spans="1:17" ht="18.75">
      <c r="A56" s="20"/>
      <c r="B56" s="43" t="s">
        <v>67</v>
      </c>
      <c r="C56" s="27"/>
      <c r="D56" s="27"/>
      <c r="E56" s="24"/>
      <c r="F56" s="24"/>
      <c r="G56" s="24"/>
      <c r="H56" s="24"/>
      <c r="I56" s="24"/>
      <c r="J56" s="24"/>
      <c r="K56" s="24"/>
      <c r="L56" s="24"/>
      <c r="M56" s="24"/>
      <c r="N56" s="24"/>
      <c r="O56" s="24"/>
      <c r="P56" s="24"/>
    </row>
    <row r="57" spans="1:17" ht="14.45" customHeight="1">
      <c r="A57" s="20"/>
      <c r="B57" s="43"/>
      <c r="C57" s="27"/>
      <c r="D57" s="27"/>
      <c r="E57" s="24"/>
      <c r="F57" s="24"/>
      <c r="G57" s="24"/>
      <c r="H57" s="24"/>
      <c r="I57" s="24"/>
      <c r="J57" s="24"/>
      <c r="K57" s="24"/>
      <c r="L57" s="24"/>
      <c r="M57" s="24"/>
      <c r="N57" s="24"/>
      <c r="O57" s="24"/>
      <c r="P57" s="24"/>
    </row>
    <row r="58" spans="1:17" ht="24" customHeight="1" thickBot="1">
      <c r="A58" s="20"/>
      <c r="B58" s="266" t="s">
        <v>246</v>
      </c>
      <c r="C58" s="291"/>
      <c r="D58" s="291"/>
      <c r="E58" s="291"/>
      <c r="F58" s="291"/>
      <c r="G58" s="267"/>
      <c r="H58" s="103" t="s">
        <v>5</v>
      </c>
      <c r="I58" s="24"/>
      <c r="J58" s="24"/>
      <c r="K58" s="24"/>
      <c r="L58" s="24"/>
      <c r="M58" s="24"/>
      <c r="N58" s="24"/>
      <c r="O58" s="24"/>
      <c r="P58" s="24"/>
    </row>
    <row r="59" spans="1:17" ht="24" customHeight="1">
      <c r="B59" s="29" t="s">
        <v>183</v>
      </c>
      <c r="C59" s="30"/>
      <c r="D59" s="30"/>
      <c r="E59" s="30"/>
      <c r="F59" s="30"/>
      <c r="G59" s="30"/>
      <c r="H59" s="156">
        <v>0</v>
      </c>
      <c r="I59" s="24"/>
      <c r="J59" s="24"/>
      <c r="K59" s="24"/>
      <c r="L59" s="24"/>
      <c r="M59" s="24"/>
      <c r="N59" s="24"/>
      <c r="O59" s="24"/>
      <c r="P59" s="24"/>
      <c r="Q59" s="24"/>
    </row>
    <row r="60" spans="1:17" ht="24" customHeight="1">
      <c r="B60" s="29" t="s">
        <v>276</v>
      </c>
      <c r="C60" s="30"/>
      <c r="D60" s="30"/>
      <c r="E60" s="30"/>
      <c r="F60" s="30"/>
      <c r="G60" s="30"/>
      <c r="H60" s="168">
        <v>0</v>
      </c>
      <c r="I60" s="24"/>
      <c r="J60" s="24"/>
      <c r="K60" s="24"/>
      <c r="L60" s="24"/>
      <c r="M60" s="24"/>
      <c r="N60" s="24"/>
      <c r="O60" s="24"/>
      <c r="P60" s="24"/>
      <c r="Q60" s="24"/>
    </row>
    <row r="61" spans="1:17" ht="24" customHeight="1" thickBot="1">
      <c r="B61" s="29" t="s">
        <v>277</v>
      </c>
      <c r="C61" s="30"/>
      <c r="D61" s="30"/>
      <c r="E61" s="30"/>
      <c r="F61" s="30"/>
      <c r="G61" s="30"/>
      <c r="H61" s="158">
        <v>0</v>
      </c>
      <c r="I61" s="24"/>
      <c r="J61" s="24"/>
      <c r="K61" s="24"/>
      <c r="L61" s="24"/>
      <c r="M61" s="24"/>
      <c r="N61" s="24"/>
      <c r="O61" s="24"/>
      <c r="P61" s="24"/>
      <c r="Q61" s="24"/>
    </row>
    <row r="62" spans="1:17" ht="24" customHeight="1">
      <c r="B62" s="35"/>
      <c r="C62" s="27"/>
      <c r="D62" s="27"/>
      <c r="E62" s="27"/>
      <c r="F62" s="27"/>
      <c r="G62" s="31" t="s">
        <v>64</v>
      </c>
      <c r="H62" s="76">
        <f>SUM(H59:H61)</f>
        <v>0</v>
      </c>
      <c r="I62" s="27" t="s">
        <v>184</v>
      </c>
      <c r="J62" s="24"/>
      <c r="K62" s="24"/>
      <c r="L62" s="24"/>
      <c r="M62" s="24"/>
      <c r="N62" s="24"/>
      <c r="O62" s="24"/>
      <c r="P62" s="24"/>
      <c r="Q62" s="24"/>
    </row>
    <row r="63" spans="1:17" ht="11.45" customHeight="1">
      <c r="B63" s="35"/>
      <c r="C63" s="27"/>
      <c r="D63" s="27"/>
      <c r="E63" s="27"/>
      <c r="F63" s="27"/>
      <c r="G63" s="31"/>
      <c r="H63" s="72"/>
      <c r="I63" s="27"/>
      <c r="J63" s="24"/>
      <c r="K63" s="24"/>
      <c r="L63" s="24"/>
      <c r="M63" s="24"/>
      <c r="N63" s="24"/>
      <c r="O63" s="24"/>
      <c r="P63" s="24"/>
      <c r="Q63" s="24"/>
    </row>
    <row r="64" spans="1:17" ht="24" customHeight="1" thickBot="1">
      <c r="A64" s="24"/>
      <c r="B64" s="278" t="s">
        <v>247</v>
      </c>
      <c r="C64" s="278"/>
      <c r="D64" s="278"/>
      <c r="E64" s="278"/>
      <c r="F64" s="278"/>
      <c r="G64" s="278"/>
      <c r="H64" s="66" t="s">
        <v>185</v>
      </c>
      <c r="I64" s="24"/>
      <c r="J64" s="266" t="s">
        <v>248</v>
      </c>
      <c r="K64" s="291"/>
      <c r="L64" s="291"/>
      <c r="M64" s="291"/>
      <c r="N64" s="291"/>
      <c r="O64" s="267"/>
      <c r="P64" s="103" t="s">
        <v>185</v>
      </c>
    </row>
    <row r="65" spans="1:17" ht="24" customHeight="1" thickBot="1">
      <c r="A65" s="24"/>
      <c r="B65" s="67" t="s">
        <v>278</v>
      </c>
      <c r="C65" s="68"/>
      <c r="D65" s="68"/>
      <c r="E65" s="69"/>
      <c r="F65" s="69"/>
      <c r="G65" s="69"/>
      <c r="H65" s="169">
        <v>0</v>
      </c>
      <c r="J65" s="29" t="s">
        <v>186</v>
      </c>
      <c r="K65" s="30"/>
      <c r="L65" s="30"/>
      <c r="M65" s="30"/>
      <c r="N65" s="30"/>
      <c r="O65" s="30"/>
      <c r="P65" s="171">
        <v>0</v>
      </c>
    </row>
    <row r="66" spans="1:17" ht="24" customHeight="1">
      <c r="A66" s="24"/>
      <c r="B66" s="70" t="s">
        <v>279</v>
      </c>
      <c r="C66" s="71"/>
      <c r="D66" s="71"/>
      <c r="E66" s="72"/>
      <c r="F66" s="72"/>
      <c r="G66" s="72"/>
      <c r="H66" s="170">
        <v>0</v>
      </c>
      <c r="J66" s="29" t="s">
        <v>187</v>
      </c>
      <c r="K66" s="30"/>
      <c r="L66" s="30"/>
      <c r="M66" s="30"/>
      <c r="N66" s="30"/>
      <c r="O66" s="30"/>
      <c r="P66" s="172">
        <v>0</v>
      </c>
    </row>
    <row r="67" spans="1:17" ht="24" customHeight="1">
      <c r="A67" s="24"/>
      <c r="B67" s="29" t="s">
        <v>249</v>
      </c>
      <c r="C67" s="73"/>
      <c r="D67" s="73"/>
      <c r="E67" s="30"/>
      <c r="F67" s="30"/>
      <c r="G67" s="30"/>
      <c r="H67" s="168">
        <v>0</v>
      </c>
      <c r="J67" s="29" t="s">
        <v>188</v>
      </c>
      <c r="K67" s="30"/>
      <c r="L67" s="30"/>
      <c r="M67" s="30"/>
      <c r="N67" s="30"/>
      <c r="O67" s="30"/>
      <c r="P67" s="172">
        <v>0</v>
      </c>
    </row>
    <row r="68" spans="1:17" ht="24" customHeight="1" thickBot="1">
      <c r="A68" s="24"/>
      <c r="B68" s="29" t="s">
        <v>280</v>
      </c>
      <c r="C68" s="73"/>
      <c r="D68" s="73"/>
      <c r="E68" s="30"/>
      <c r="F68" s="30"/>
      <c r="G68" s="30"/>
      <c r="H68" s="158">
        <v>0</v>
      </c>
      <c r="J68" s="29" t="s">
        <v>190</v>
      </c>
      <c r="K68" s="30"/>
      <c r="L68" s="30"/>
      <c r="M68" s="30"/>
      <c r="N68" s="30"/>
      <c r="O68" s="30"/>
      <c r="P68" s="172">
        <v>0</v>
      </c>
    </row>
    <row r="69" spans="1:17" ht="24" customHeight="1" thickBot="1">
      <c r="A69" s="24"/>
      <c r="C69" s="24"/>
      <c r="D69" s="24"/>
      <c r="G69" s="31" t="s">
        <v>189</v>
      </c>
      <c r="H69" s="76">
        <f>SUM(H65:H68)</f>
        <v>0</v>
      </c>
      <c r="I69" s="21" t="s">
        <v>184</v>
      </c>
      <c r="J69" s="29" t="s">
        <v>281</v>
      </c>
      <c r="K69" s="30"/>
      <c r="L69" s="30"/>
      <c r="M69" s="30"/>
      <c r="N69" s="30"/>
      <c r="O69" s="30"/>
      <c r="P69" s="173">
        <v>0</v>
      </c>
    </row>
    <row r="70" spans="1:17" ht="24" customHeight="1">
      <c r="A70" s="24"/>
      <c r="C70" s="24"/>
      <c r="D70" s="24"/>
      <c r="O70" s="31" t="s">
        <v>189</v>
      </c>
      <c r="P70" s="77">
        <f>SUM(P65:P69)</f>
        <v>0</v>
      </c>
      <c r="Q70" s="27" t="s">
        <v>184</v>
      </c>
    </row>
    <row r="71" spans="1:17" ht="24" customHeight="1">
      <c r="A71" s="1" t="s">
        <v>310</v>
      </c>
      <c r="B71" s="20"/>
      <c r="C71" s="20"/>
      <c r="D71" s="20"/>
      <c r="E71" s="20"/>
      <c r="F71" s="20"/>
      <c r="G71" s="20"/>
    </row>
    <row r="72" spans="1:17" ht="18.75">
      <c r="A72" s="20"/>
      <c r="B72" s="21" t="s">
        <v>311</v>
      </c>
      <c r="C72" s="20"/>
      <c r="D72" s="20"/>
      <c r="E72" s="20"/>
      <c r="F72" s="20"/>
      <c r="G72" s="20"/>
    </row>
    <row r="73" spans="1:17" ht="14.45" customHeight="1">
      <c r="A73" s="36"/>
      <c r="B73" s="36"/>
      <c r="C73" s="37"/>
      <c r="G73" s="24"/>
      <c r="H73" s="24"/>
      <c r="I73" s="24"/>
      <c r="J73" s="24"/>
      <c r="K73" s="24"/>
      <c r="L73" s="24"/>
      <c r="M73" s="24"/>
      <c r="N73" s="24"/>
    </row>
    <row r="74" spans="1:17" ht="24" customHeight="1" thickBot="1">
      <c r="B74" s="266" t="s">
        <v>4</v>
      </c>
      <c r="C74" s="267"/>
      <c r="D74" s="262" t="s">
        <v>0</v>
      </c>
      <c r="E74" s="263"/>
      <c r="F74" s="262" t="s">
        <v>1</v>
      </c>
      <c r="G74" s="263"/>
      <c r="H74" s="262" t="s">
        <v>2</v>
      </c>
      <c r="I74" s="263"/>
      <c r="J74" s="262" t="s">
        <v>3</v>
      </c>
      <c r="K74" s="263"/>
      <c r="L74" s="266" t="s">
        <v>102</v>
      </c>
      <c r="M74" s="267"/>
    </row>
    <row r="75" spans="1:17" ht="24" customHeight="1">
      <c r="B75" s="256" t="s">
        <v>170</v>
      </c>
      <c r="C75" s="257"/>
      <c r="D75" s="268">
        <v>0</v>
      </c>
      <c r="E75" s="265"/>
      <c r="F75" s="264">
        <v>0</v>
      </c>
      <c r="G75" s="265"/>
      <c r="H75" s="264">
        <v>0</v>
      </c>
      <c r="I75" s="265"/>
      <c r="J75" s="264">
        <v>0</v>
      </c>
      <c r="K75" s="271"/>
      <c r="L75" s="270">
        <f>SUM(D75:K75)</f>
        <v>0</v>
      </c>
      <c r="M75" s="255"/>
    </row>
    <row r="76" spans="1:17" ht="24" customHeight="1" thickBot="1">
      <c r="B76" s="256" t="s">
        <v>171</v>
      </c>
      <c r="C76" s="257"/>
      <c r="D76" s="269">
        <v>0</v>
      </c>
      <c r="E76" s="261"/>
      <c r="F76" s="260">
        <v>0</v>
      </c>
      <c r="G76" s="261"/>
      <c r="H76" s="260">
        <v>0</v>
      </c>
      <c r="I76" s="261"/>
      <c r="J76" s="260">
        <v>0</v>
      </c>
      <c r="K76" s="272"/>
      <c r="L76" s="270">
        <f>SUM(D76:K76)</f>
        <v>0</v>
      </c>
      <c r="M76" s="255"/>
      <c r="O76" s="24"/>
    </row>
    <row r="77" spans="1:17" ht="24" customHeight="1">
      <c r="D77" s="31"/>
      <c r="E77" s="31"/>
      <c r="F77" s="31"/>
      <c r="G77" s="31"/>
      <c r="H77" s="31"/>
      <c r="I77" s="31"/>
      <c r="J77" s="31"/>
      <c r="K77" s="31" t="s">
        <v>83</v>
      </c>
      <c r="L77" s="254">
        <f>SUM(L75:M76)</f>
        <v>0</v>
      </c>
      <c r="M77" s="255"/>
      <c r="N77" s="27" t="s">
        <v>104</v>
      </c>
    </row>
    <row r="78" spans="1:17" ht="24" customHeight="1">
      <c r="H78" s="24"/>
    </row>
  </sheetData>
  <sheetProtection algorithmName="SHA-512" hashValue="iZnkyDl4JfYXrnXgvt8CmFunepuHL8YGAiHENlystRTEJOixJAmPZUtd4wKP8o2d1YNF+uDg8bTYOQ9WT9lmEQ==" saltValue="szxs1EtmsbndIBaajWLVMg==" spinCount="100000" sheet="1" objects="1" scenarios="1"/>
  <customSheetViews>
    <customSheetView guid="{69B98A64-6B4D-43C0-92C2-3F9BB80C4874}" showPageBreaks="1" fitToPage="1" printArea="1" view="pageBreakPreview">
      <selection activeCell="G3" sqref="G3"/>
      <pageMargins left="0.59055118110236227" right="0.59055118110236227" top="0.62992125984251968" bottom="0.59055118110236227" header="0.39370078740157483" footer="0"/>
      <headerFooter>
        <oddHeader>&amp;R&amp;"ＭＳ ゴシック,標準"&amp;11調査票2/5枚目</oddHeader>
        <oddFooter xml:space="preserve">&amp;C&amp;"HG丸ｺﾞｼｯｸM-PRO,標準"&amp;11
</oddFooter>
      </headerFooter>
    </customSheetView>
    <customSheetView guid="{88B2E8D7-E776-4226-912F-951D0D18D1E0}" showPageBreaks="1" fitToPage="1" printArea="1" view="pageBreakPreview">
      <selection activeCell="B3" sqref="B3"/>
      <pageMargins left="0.59055118110236227" right="0.59055118110236227" top="0.62992125984251968" bottom="0.59055118110236227" header="0.39370078740157483" footer="0"/>
      <headerFooter>
        <oddHeader>&amp;R&amp;"ＭＳ ゴシック,標準"&amp;11調査票2/5枚目</oddHeader>
        <oddFooter xml:space="preserve">&amp;C&amp;"HG丸ｺﾞｼｯｸM-PRO,標準"&amp;11
</oddFooter>
      </headerFooter>
    </customSheetView>
  </customSheetViews>
  <mergeCells count="82">
    <mergeCell ref="B23:C23"/>
    <mergeCell ref="B42:F42"/>
    <mergeCell ref="I42:M42"/>
    <mergeCell ref="F28:G28"/>
    <mergeCell ref="L29:M29"/>
    <mergeCell ref="B29:C29"/>
    <mergeCell ref="D29:E29"/>
    <mergeCell ref="F29:G29"/>
    <mergeCell ref="H29:I29"/>
    <mergeCell ref="J29:K29"/>
    <mergeCell ref="N37:O37"/>
    <mergeCell ref="D35:E35"/>
    <mergeCell ref="D36:E36"/>
    <mergeCell ref="D34:E34"/>
    <mergeCell ref="B34:C34"/>
    <mergeCell ref="D74:E74"/>
    <mergeCell ref="F74:G74"/>
    <mergeCell ref="L28:M28"/>
    <mergeCell ref="H74:I74"/>
    <mergeCell ref="B64:G64"/>
    <mergeCell ref="J64:O64"/>
    <mergeCell ref="H35:I35"/>
    <mergeCell ref="H36:I36"/>
    <mergeCell ref="J35:K35"/>
    <mergeCell ref="L35:M35"/>
    <mergeCell ref="N34:O34"/>
    <mergeCell ref="N28:O28"/>
    <mergeCell ref="N35:O35"/>
    <mergeCell ref="N36:O36"/>
    <mergeCell ref="N29:O29"/>
    <mergeCell ref="B58:G58"/>
    <mergeCell ref="B19:C19"/>
    <mergeCell ref="B15:F15"/>
    <mergeCell ref="G15:I15"/>
    <mergeCell ref="B28:C28"/>
    <mergeCell ref="O10:O11"/>
    <mergeCell ref="O12:O13"/>
    <mergeCell ref="B11:C11"/>
    <mergeCell ref="B10:C10"/>
    <mergeCell ref="D10:E10"/>
    <mergeCell ref="H28:I28"/>
    <mergeCell ref="D28:E28"/>
    <mergeCell ref="F10:G10"/>
    <mergeCell ref="H10:I10"/>
    <mergeCell ref="J28:K28"/>
    <mergeCell ref="L10:L11"/>
    <mergeCell ref="N10:N11"/>
    <mergeCell ref="J10:K10"/>
    <mergeCell ref="H34:I34"/>
    <mergeCell ref="L34:M34"/>
    <mergeCell ref="J34:K34"/>
    <mergeCell ref="M10:M11"/>
    <mergeCell ref="E23:M23"/>
    <mergeCell ref="J74:K74"/>
    <mergeCell ref="L74:M74"/>
    <mergeCell ref="J76:K76"/>
    <mergeCell ref="L75:M75"/>
    <mergeCell ref="M20:M21"/>
    <mergeCell ref="I48:M48"/>
    <mergeCell ref="B76:C76"/>
    <mergeCell ref="D75:E75"/>
    <mergeCell ref="D76:E76"/>
    <mergeCell ref="F76:G76"/>
    <mergeCell ref="L76:M76"/>
    <mergeCell ref="J75:K75"/>
    <mergeCell ref="F75:G75"/>
    <mergeCell ref="L77:M77"/>
    <mergeCell ref="B12:C12"/>
    <mergeCell ref="B13:C13"/>
    <mergeCell ref="B20:C20"/>
    <mergeCell ref="B21:C21"/>
    <mergeCell ref="B35:C35"/>
    <mergeCell ref="B36:C36"/>
    <mergeCell ref="L36:M36"/>
    <mergeCell ref="J36:K36"/>
    <mergeCell ref="F34:G34"/>
    <mergeCell ref="F35:G35"/>
    <mergeCell ref="F36:G36"/>
    <mergeCell ref="B75:C75"/>
    <mergeCell ref="H75:I75"/>
    <mergeCell ref="H76:I76"/>
    <mergeCell ref="B74:C74"/>
  </mergeCells>
  <phoneticPr fontId="2"/>
  <conditionalFormatting sqref="E23:M23">
    <cfRule type="expression" dxfId="36" priority="3">
      <formula>$K$20+$K$21=0</formula>
    </cfRule>
  </conditionalFormatting>
  <conditionalFormatting sqref="J65:P69">
    <cfRule type="expression" dxfId="35" priority="1">
      <formula>$H$65=0</formula>
    </cfRule>
  </conditionalFormatting>
  <dataValidations count="1">
    <dataValidation type="custom" allowBlank="1" showInputMessage="1" showErrorMessage="1" sqref="D12:E13 G12:K13 B29 D20:D21 L75:L77 I20:I21 J75:J76 D75:D76 F75:F76 H75:H76 G55:G57 L35:L37 J35:J37 F35:F37 H35:H37 D35:D37 M55:M61 E55:E57 K55:K61 J62:J63 I55:I61 L62:L63 K52 I52 E52 G52 M52 D29 F29 H29 J29 L29 N29 E20:E22 K22 H22 O59:O61 N62:N63" xr:uid="{00000000-0002-0000-0100-000000000000}">
      <formula1>ISNUMBER(B12)</formula1>
    </dataValidation>
  </dataValidations>
  <printOptions horizontalCentered="1"/>
  <pageMargins left="0.11811023622047245" right="0.39370078740157483" top="0.47244094488188981" bottom="0.19685039370078741" header="0.39370078740157483" footer="0"/>
  <pageSetup paperSize="9" scale="48" fitToWidth="0" orientation="portrait" r:id="rId1"/>
  <headerFooter>
    <oddHeader>&amp;R&amp;"ＭＳ ゴシック,標準"&amp;11調査票2/5枚目</oddHeader>
    <oddFooter xml:space="preserve">&amp;C&amp;"HG丸ｺﾞｼｯｸM-PRO,標準"&amp;11
</oddFooter>
  </headerFooter>
  <rowBreaks count="1" manualBreakCount="1">
    <brk id="7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80"/>
  <sheetViews>
    <sheetView view="pageBreakPreview" zoomScaleNormal="100" zoomScaleSheetLayoutView="100" workbookViewId="0"/>
  </sheetViews>
  <sheetFormatPr defaultColWidth="8.75" defaultRowHeight="22.15" customHeight="1"/>
  <cols>
    <col min="1" max="16384" width="8.75" style="21"/>
  </cols>
  <sheetData>
    <row r="1" spans="1:14" ht="22.15" customHeight="1">
      <c r="A1" s="1" t="s">
        <v>320</v>
      </c>
    </row>
    <row r="2" spans="1:14" ht="22.15" customHeight="1">
      <c r="A2" s="20"/>
      <c r="B2" s="25" t="s">
        <v>325</v>
      </c>
    </row>
    <row r="3" spans="1:14" ht="18" customHeight="1"/>
    <row r="4" spans="1:14" ht="22.15" customHeight="1">
      <c r="A4" s="1" t="s">
        <v>321</v>
      </c>
      <c r="C4" s="20"/>
      <c r="D4" s="20"/>
      <c r="E4" s="20"/>
      <c r="F4" s="20"/>
      <c r="G4" s="20"/>
    </row>
    <row r="5" spans="1:14" ht="18" customHeight="1"/>
    <row r="6" spans="1:14" ht="22.15" customHeight="1" thickBot="1">
      <c r="B6" s="266" t="s">
        <v>4</v>
      </c>
      <c r="C6" s="267"/>
      <c r="D6" s="262" t="s">
        <v>0</v>
      </c>
      <c r="E6" s="263"/>
      <c r="F6" s="262" t="s">
        <v>1</v>
      </c>
      <c r="G6" s="263"/>
      <c r="H6" s="262" t="s">
        <v>2</v>
      </c>
      <c r="I6" s="263"/>
      <c r="J6" s="262" t="s">
        <v>3</v>
      </c>
      <c r="K6" s="263"/>
      <c r="L6" s="266" t="s">
        <v>102</v>
      </c>
      <c r="M6" s="267"/>
    </row>
    <row r="7" spans="1:14" ht="22.15" customHeight="1">
      <c r="B7" s="256" t="s">
        <v>170</v>
      </c>
      <c r="C7" s="257"/>
      <c r="D7" s="268">
        <v>0</v>
      </c>
      <c r="E7" s="265"/>
      <c r="F7" s="264">
        <v>0</v>
      </c>
      <c r="G7" s="265"/>
      <c r="H7" s="264">
        <v>0</v>
      </c>
      <c r="I7" s="265"/>
      <c r="J7" s="264">
        <v>0</v>
      </c>
      <c r="K7" s="271"/>
      <c r="L7" s="270">
        <f>SUM(D7:K7)</f>
        <v>0</v>
      </c>
      <c r="M7" s="255"/>
    </row>
    <row r="8" spans="1:14" ht="22.15" customHeight="1" thickBot="1">
      <c r="B8" s="256" t="s">
        <v>171</v>
      </c>
      <c r="C8" s="257"/>
      <c r="D8" s="269">
        <v>0</v>
      </c>
      <c r="E8" s="261"/>
      <c r="F8" s="260">
        <v>0</v>
      </c>
      <c r="G8" s="261"/>
      <c r="H8" s="260">
        <v>0</v>
      </c>
      <c r="I8" s="261"/>
      <c r="J8" s="260">
        <v>0</v>
      </c>
      <c r="K8" s="272"/>
      <c r="L8" s="270">
        <f>SUM(D8:K8)</f>
        <v>0</v>
      </c>
      <c r="M8" s="255"/>
    </row>
    <row r="9" spans="1:14" ht="21.6" customHeight="1">
      <c r="D9" s="31"/>
      <c r="E9" s="31"/>
      <c r="F9" s="31"/>
      <c r="G9" s="31"/>
      <c r="H9" s="31"/>
      <c r="I9" s="31"/>
      <c r="J9" s="31"/>
      <c r="K9" s="31" t="s">
        <v>64</v>
      </c>
      <c r="L9" s="302">
        <f>SUM(L7:M8)</f>
        <v>0</v>
      </c>
      <c r="M9" s="293"/>
      <c r="N9" s="27" t="s">
        <v>104</v>
      </c>
    </row>
    <row r="10" spans="1:14" ht="22.15" customHeight="1">
      <c r="A10" s="1" t="s">
        <v>242</v>
      </c>
      <c r="C10" s="20"/>
      <c r="D10" s="20"/>
      <c r="E10" s="20"/>
      <c r="F10" s="20"/>
      <c r="G10" s="20"/>
      <c r="L10" s="31"/>
    </row>
    <row r="11" spans="1:14" ht="22.15" customHeight="1">
      <c r="A11" s="20"/>
      <c r="B11" s="25" t="s">
        <v>218</v>
      </c>
      <c r="C11" s="20"/>
      <c r="D11" s="20"/>
      <c r="E11" s="20"/>
      <c r="F11" s="20"/>
      <c r="G11" s="20"/>
    </row>
    <row r="13" spans="1:14" ht="22.15" customHeight="1" thickBot="1">
      <c r="B13" s="266" t="s">
        <v>4</v>
      </c>
      <c r="C13" s="267"/>
      <c r="D13" s="262" t="s">
        <v>93</v>
      </c>
      <c r="E13" s="263"/>
      <c r="F13" s="262" t="s">
        <v>94</v>
      </c>
      <c r="G13" s="263"/>
      <c r="H13" s="262" t="s">
        <v>43</v>
      </c>
      <c r="I13" s="263"/>
      <c r="J13" s="262" t="s">
        <v>95</v>
      </c>
      <c r="K13" s="263"/>
      <c r="L13" s="266" t="s">
        <v>102</v>
      </c>
      <c r="M13" s="267"/>
    </row>
    <row r="14" spans="1:14" ht="22.15" customHeight="1">
      <c r="B14" s="256" t="s">
        <v>170</v>
      </c>
      <c r="C14" s="257"/>
      <c r="D14" s="268">
        <v>0</v>
      </c>
      <c r="E14" s="265"/>
      <c r="F14" s="264">
        <v>0</v>
      </c>
      <c r="G14" s="265"/>
      <c r="H14" s="264">
        <v>0</v>
      </c>
      <c r="I14" s="265"/>
      <c r="J14" s="264">
        <v>0</v>
      </c>
      <c r="K14" s="271"/>
      <c r="L14" s="270">
        <f>SUM(D14:K14)</f>
        <v>0</v>
      </c>
      <c r="M14" s="255"/>
    </row>
    <row r="15" spans="1:14" ht="21.6" customHeight="1" thickBot="1">
      <c r="B15" s="256" t="s">
        <v>171</v>
      </c>
      <c r="C15" s="257"/>
      <c r="D15" s="269">
        <v>0</v>
      </c>
      <c r="E15" s="261"/>
      <c r="F15" s="260">
        <v>0</v>
      </c>
      <c r="G15" s="261"/>
      <c r="H15" s="260">
        <v>0</v>
      </c>
      <c r="I15" s="261"/>
      <c r="J15" s="260">
        <v>0</v>
      </c>
      <c r="K15" s="272"/>
      <c r="L15" s="270">
        <f>SUM(D15:K15)</f>
        <v>0</v>
      </c>
      <c r="M15" s="255"/>
      <c r="N15" s="31"/>
    </row>
    <row r="16" spans="1:14" ht="22.15" customHeight="1">
      <c r="D16" s="31"/>
      <c r="E16" s="31"/>
      <c r="F16" s="31"/>
      <c r="G16" s="31"/>
      <c r="H16" s="31"/>
      <c r="I16" s="31"/>
      <c r="J16" s="31"/>
      <c r="K16" s="31" t="s">
        <v>64</v>
      </c>
      <c r="L16" s="254">
        <f>SUM(L14:M15)</f>
        <v>0</v>
      </c>
      <c r="M16" s="255"/>
      <c r="N16" s="21" t="s">
        <v>104</v>
      </c>
    </row>
    <row r="17" spans="1:14" ht="22.15" customHeight="1">
      <c r="A17" s="1" t="s">
        <v>283</v>
      </c>
      <c r="C17" s="20"/>
      <c r="D17" s="20"/>
      <c r="E17" s="20"/>
      <c r="F17" s="20"/>
      <c r="G17" s="20"/>
      <c r="L17" s="31"/>
    </row>
    <row r="18" spans="1:14" ht="22.15" customHeight="1">
      <c r="A18" s="20"/>
      <c r="B18" s="25" t="s">
        <v>84</v>
      </c>
      <c r="C18" s="20"/>
      <c r="D18" s="20"/>
      <c r="E18" s="20"/>
      <c r="F18" s="20"/>
      <c r="G18" s="20"/>
    </row>
    <row r="19" spans="1:14" ht="18" customHeight="1"/>
    <row r="20" spans="1:14" ht="22.15" customHeight="1" thickBot="1">
      <c r="B20" s="266" t="s">
        <v>195</v>
      </c>
      <c r="C20" s="267"/>
      <c r="D20" s="262" t="s">
        <v>48</v>
      </c>
      <c r="E20" s="263"/>
      <c r="F20" s="303" t="s">
        <v>49</v>
      </c>
      <c r="G20" s="304"/>
      <c r="H20" s="303" t="s">
        <v>50</v>
      </c>
      <c r="I20" s="304"/>
      <c r="J20" s="262" t="s">
        <v>51</v>
      </c>
      <c r="K20" s="263"/>
      <c r="L20" s="266" t="s">
        <v>103</v>
      </c>
      <c r="M20" s="267"/>
    </row>
    <row r="21" spans="1:14" ht="22.15" customHeight="1">
      <c r="B21" s="256" t="s">
        <v>170</v>
      </c>
      <c r="C21" s="257"/>
      <c r="D21" s="268">
        <v>0</v>
      </c>
      <c r="E21" s="265"/>
      <c r="F21" s="264">
        <v>0</v>
      </c>
      <c r="G21" s="265"/>
      <c r="H21" s="264">
        <v>0</v>
      </c>
      <c r="I21" s="265"/>
      <c r="J21" s="264">
        <v>0</v>
      </c>
      <c r="K21" s="271"/>
      <c r="L21" s="270">
        <f>SUM(D21:K21)</f>
        <v>0</v>
      </c>
      <c r="M21" s="255"/>
    </row>
    <row r="22" spans="1:14" ht="22.15" customHeight="1" thickBot="1">
      <c r="B22" s="256" t="s">
        <v>171</v>
      </c>
      <c r="C22" s="257"/>
      <c r="D22" s="269">
        <v>0</v>
      </c>
      <c r="E22" s="261"/>
      <c r="F22" s="260">
        <v>0</v>
      </c>
      <c r="G22" s="261"/>
      <c r="H22" s="260">
        <v>0</v>
      </c>
      <c r="I22" s="261"/>
      <c r="J22" s="260">
        <v>0</v>
      </c>
      <c r="K22" s="272"/>
      <c r="L22" s="270">
        <f>SUM(D22:K22)</f>
        <v>0</v>
      </c>
      <c r="M22" s="255"/>
    </row>
    <row r="23" spans="1:14" ht="22.15" customHeight="1">
      <c r="K23" s="31" t="s">
        <v>64</v>
      </c>
      <c r="L23" s="302">
        <f>SUM(L21:M22)</f>
        <v>0</v>
      </c>
      <c r="M23" s="293"/>
      <c r="N23" s="21" t="s">
        <v>104</v>
      </c>
    </row>
    <row r="24" spans="1:14" ht="22.15" customHeight="1">
      <c r="K24" s="31"/>
      <c r="L24" s="31"/>
      <c r="M24" s="31"/>
    </row>
    <row r="25" spans="1:14" ht="22.15" customHeight="1">
      <c r="A25" s="1" t="s">
        <v>284</v>
      </c>
    </row>
    <row r="26" spans="1:14" ht="22.15" customHeight="1">
      <c r="A26" s="20"/>
      <c r="B26" s="25" t="s">
        <v>77</v>
      </c>
    </row>
    <row r="27" spans="1:14" ht="22.15" customHeight="1">
      <c r="A27" s="20"/>
      <c r="B27" s="25" t="s">
        <v>78</v>
      </c>
    </row>
    <row r="28" spans="1:14" ht="22.15" customHeight="1">
      <c r="A28" s="20"/>
      <c r="B28" s="25" t="s">
        <v>84</v>
      </c>
      <c r="C28" s="20"/>
      <c r="D28" s="20"/>
      <c r="E28" s="20"/>
      <c r="F28" s="20"/>
      <c r="G28" s="20"/>
    </row>
    <row r="30" spans="1:14" ht="22.15" customHeight="1" thickBot="1">
      <c r="A30" s="20"/>
      <c r="B30" s="266" t="s">
        <v>196</v>
      </c>
      <c r="C30" s="291"/>
      <c r="D30" s="291"/>
      <c r="E30" s="291"/>
      <c r="F30" s="291"/>
      <c r="G30" s="291"/>
      <c r="H30" s="291"/>
      <c r="I30" s="267"/>
      <c r="J30" s="262" t="s">
        <v>5</v>
      </c>
      <c r="K30" s="263"/>
    </row>
    <row r="31" spans="1:14" ht="22.15" customHeight="1">
      <c r="B31" s="38" t="s">
        <v>52</v>
      </c>
      <c r="C31" s="49"/>
      <c r="D31" s="49"/>
      <c r="E31" s="49"/>
      <c r="F31" s="49"/>
      <c r="G31" s="49"/>
      <c r="H31" s="49"/>
      <c r="I31" s="49"/>
      <c r="J31" s="305">
        <v>0</v>
      </c>
      <c r="K31" s="306"/>
    </row>
    <row r="32" spans="1:14" ht="22.15" customHeight="1">
      <c r="B32" s="38" t="s">
        <v>53</v>
      </c>
      <c r="C32" s="49"/>
      <c r="D32" s="49"/>
      <c r="E32" s="49"/>
      <c r="F32" s="49"/>
      <c r="G32" s="49"/>
      <c r="H32" s="49"/>
      <c r="I32" s="49"/>
      <c r="J32" s="307">
        <v>0</v>
      </c>
      <c r="K32" s="308"/>
    </row>
    <row r="33" spans="1:12" ht="22.15" customHeight="1">
      <c r="B33" s="38" t="s">
        <v>54</v>
      </c>
      <c r="C33" s="49"/>
      <c r="D33" s="49"/>
      <c r="E33" s="49"/>
      <c r="F33" s="49"/>
      <c r="G33" s="49"/>
      <c r="H33" s="49"/>
      <c r="I33" s="49"/>
      <c r="J33" s="307">
        <v>0</v>
      </c>
      <c r="K33" s="308"/>
    </row>
    <row r="34" spans="1:12" ht="22.15" customHeight="1">
      <c r="B34" s="38" t="s">
        <v>55</v>
      </c>
      <c r="C34" s="49"/>
      <c r="D34" s="49"/>
      <c r="E34" s="49"/>
      <c r="F34" s="49"/>
      <c r="G34" s="49"/>
      <c r="H34" s="49"/>
      <c r="I34" s="49"/>
      <c r="J34" s="307">
        <v>0</v>
      </c>
      <c r="K34" s="308"/>
    </row>
    <row r="35" spans="1:12" ht="22.15" customHeight="1">
      <c r="B35" s="38" t="s">
        <v>56</v>
      </c>
      <c r="C35" s="49"/>
      <c r="D35" s="49"/>
      <c r="E35" s="49"/>
      <c r="F35" s="49"/>
      <c r="G35" s="49"/>
      <c r="H35" s="49"/>
      <c r="I35" s="49"/>
      <c r="J35" s="307">
        <v>0</v>
      </c>
      <c r="K35" s="308"/>
    </row>
    <row r="36" spans="1:12" ht="22.15" customHeight="1">
      <c r="B36" s="38" t="s">
        <v>57</v>
      </c>
      <c r="C36" s="49"/>
      <c r="D36" s="49"/>
      <c r="E36" s="49"/>
      <c r="F36" s="49"/>
      <c r="G36" s="49"/>
      <c r="H36" s="49"/>
      <c r="I36" s="49"/>
      <c r="J36" s="307">
        <v>0</v>
      </c>
      <c r="K36" s="308"/>
    </row>
    <row r="37" spans="1:12" ht="22.15" customHeight="1" thickBot="1">
      <c r="B37" s="38" t="s">
        <v>192</v>
      </c>
      <c r="C37" s="49"/>
      <c r="D37" s="81"/>
      <c r="E37" s="81"/>
      <c r="F37" s="81"/>
      <c r="G37" s="81"/>
      <c r="H37" s="81"/>
      <c r="I37" s="81"/>
      <c r="J37" s="309">
        <v>0</v>
      </c>
      <c r="K37" s="310"/>
    </row>
    <row r="38" spans="1:12" ht="22.15" customHeight="1" thickBot="1">
      <c r="B38" s="254" t="s">
        <v>215</v>
      </c>
      <c r="C38" s="270"/>
      <c r="D38" s="280"/>
      <c r="E38" s="281"/>
      <c r="F38" s="281"/>
      <c r="G38" s="281"/>
      <c r="H38" s="281"/>
      <c r="I38" s="281"/>
      <c r="J38" s="281"/>
      <c r="K38" s="282"/>
    </row>
    <row r="39" spans="1:12" ht="22.15" customHeight="1">
      <c r="I39" s="31" t="s">
        <v>64</v>
      </c>
      <c r="J39" s="300">
        <f>SUM(J31:K37)</f>
        <v>0</v>
      </c>
      <c r="K39" s="301"/>
      <c r="L39" s="21" t="s">
        <v>104</v>
      </c>
    </row>
    <row r="40" spans="1:12" ht="22.15" customHeight="1">
      <c r="I40" s="31"/>
      <c r="J40" s="31"/>
      <c r="K40" s="31"/>
    </row>
    <row r="41" spans="1:12" ht="18" customHeight="1">
      <c r="A41" s="1" t="s">
        <v>285</v>
      </c>
    </row>
    <row r="42" spans="1:12" ht="22.15" customHeight="1">
      <c r="B42" s="25" t="s">
        <v>322</v>
      </c>
    </row>
    <row r="43" spans="1:12" ht="18" customHeight="1">
      <c r="B43" s="25" t="s">
        <v>323</v>
      </c>
    </row>
    <row r="45" spans="1:12" ht="22.15" customHeight="1">
      <c r="A45" s="1" t="s">
        <v>324</v>
      </c>
      <c r="I45" s="39"/>
      <c r="J45" s="39"/>
      <c r="K45" s="39"/>
      <c r="L45" s="39"/>
    </row>
    <row r="46" spans="1:12" ht="18" customHeight="1"/>
    <row r="47" spans="1:12" ht="22.15" customHeight="1" thickBot="1">
      <c r="B47" s="278" t="s">
        <v>0</v>
      </c>
      <c r="C47" s="278"/>
      <c r="D47" s="278" t="s">
        <v>1</v>
      </c>
      <c r="E47" s="278"/>
      <c r="F47" s="278" t="s">
        <v>2</v>
      </c>
      <c r="G47" s="278"/>
      <c r="H47" s="278" t="s">
        <v>3</v>
      </c>
      <c r="I47" s="278"/>
      <c r="J47" s="311" t="s">
        <v>64</v>
      </c>
      <c r="K47" s="311"/>
    </row>
    <row r="48" spans="1:12" ht="22.15" customHeight="1" thickBot="1">
      <c r="B48" s="312">
        <v>0</v>
      </c>
      <c r="C48" s="313"/>
      <c r="D48" s="313">
        <v>0</v>
      </c>
      <c r="E48" s="313"/>
      <c r="F48" s="313">
        <v>0</v>
      </c>
      <c r="G48" s="313"/>
      <c r="H48" s="313">
        <v>0</v>
      </c>
      <c r="I48" s="314"/>
      <c r="J48" s="255">
        <f>SUM(B48:I48)</f>
        <v>0</v>
      </c>
      <c r="K48" s="315"/>
      <c r="L48" s="21" t="s">
        <v>104</v>
      </c>
    </row>
    <row r="49" spans="1:12" ht="18" customHeight="1"/>
    <row r="50" spans="1:12" ht="22.15" customHeight="1">
      <c r="A50" s="1" t="s">
        <v>96</v>
      </c>
      <c r="I50" s="39"/>
      <c r="J50" s="39"/>
      <c r="K50" s="39"/>
      <c r="L50" s="39"/>
    </row>
    <row r="51" spans="1:12" ht="18" customHeight="1">
      <c r="A51" s="1" t="s">
        <v>87</v>
      </c>
    </row>
    <row r="52" spans="1:12" ht="22.15" customHeight="1">
      <c r="A52" s="1" t="s">
        <v>88</v>
      </c>
      <c r="B52" s="24"/>
      <c r="I52" s="39"/>
      <c r="J52" s="39"/>
      <c r="K52" s="39"/>
      <c r="L52" s="39"/>
    </row>
    <row r="53" spans="1:12" ht="22.15" customHeight="1" thickBot="1">
      <c r="A53" s="1"/>
      <c r="B53" s="24"/>
      <c r="I53" s="39"/>
      <c r="J53" s="39"/>
      <c r="K53" s="39"/>
      <c r="L53" s="39"/>
    </row>
    <row r="54" spans="1:12" ht="22.15" customHeight="1">
      <c r="B54" s="174"/>
      <c r="C54" s="30" t="s">
        <v>89</v>
      </c>
      <c r="D54" s="30"/>
      <c r="E54" s="30"/>
      <c r="F54" s="30"/>
      <c r="G54" s="30"/>
      <c r="H54" s="30"/>
      <c r="I54" s="30"/>
      <c r="J54" s="30"/>
      <c r="K54" s="40"/>
    </row>
    <row r="55" spans="1:12" ht="22.15" customHeight="1">
      <c r="B55" s="175"/>
      <c r="C55" s="30" t="s">
        <v>90</v>
      </c>
      <c r="D55" s="30"/>
      <c r="E55" s="30"/>
      <c r="F55" s="30"/>
      <c r="G55" s="30"/>
      <c r="H55" s="30"/>
      <c r="I55" s="30"/>
      <c r="J55" s="30"/>
      <c r="K55" s="40"/>
    </row>
    <row r="56" spans="1:12" ht="22.15" customHeight="1">
      <c r="B56" s="175"/>
      <c r="C56" s="30" t="s">
        <v>91</v>
      </c>
      <c r="D56" s="30"/>
      <c r="E56" s="30"/>
      <c r="F56" s="30"/>
      <c r="G56" s="30"/>
      <c r="H56" s="30"/>
      <c r="I56" s="30"/>
      <c r="J56" s="30"/>
      <c r="K56" s="40"/>
    </row>
    <row r="57" spans="1:12" ht="22.15" customHeight="1" thickBot="1">
      <c r="B57" s="176"/>
      <c r="C57" s="30" t="s">
        <v>92</v>
      </c>
      <c r="D57" s="30"/>
      <c r="E57" s="30"/>
      <c r="F57" s="30"/>
      <c r="G57" s="30"/>
      <c r="H57" s="30"/>
      <c r="I57" s="30"/>
      <c r="J57" s="30"/>
      <c r="K57" s="40"/>
    </row>
    <row r="58" spans="1:12" ht="22.15" customHeight="1">
      <c r="H58" s="24"/>
    </row>
    <row r="59" spans="1:12" ht="22.15" customHeight="1">
      <c r="A59" s="1" t="s">
        <v>328</v>
      </c>
      <c r="I59" s="39"/>
      <c r="J59" s="39"/>
      <c r="K59" s="39"/>
      <c r="L59" s="39"/>
    </row>
    <row r="60" spans="1:12" ht="22.15" customHeight="1" thickBot="1"/>
    <row r="61" spans="1:12" ht="22.15" customHeight="1">
      <c r="A61" s="20"/>
      <c r="B61" s="174"/>
      <c r="C61" s="30" t="s">
        <v>116</v>
      </c>
      <c r="D61" s="30"/>
      <c r="E61" s="30"/>
      <c r="F61" s="53"/>
      <c r="H61" s="39"/>
      <c r="I61" s="39"/>
      <c r="J61" s="39"/>
      <c r="K61" s="39"/>
    </row>
    <row r="62" spans="1:12" ht="22.15" customHeight="1" thickBot="1">
      <c r="B62" s="176"/>
      <c r="C62" s="30" t="s">
        <v>117</v>
      </c>
      <c r="D62" s="30"/>
      <c r="E62" s="30"/>
      <c r="F62" s="53"/>
    </row>
    <row r="64" spans="1:12" ht="18" customHeight="1"/>
    <row r="67" spans="8:8" ht="18" customHeight="1"/>
    <row r="70" spans="8:8" ht="18" customHeight="1"/>
    <row r="80" spans="8:8" ht="22.15" customHeight="1">
      <c r="H80" s="24"/>
    </row>
  </sheetData>
  <sheetProtection algorithmName="SHA-512" hashValue="z8iylEtrb59G9a9bmCb1NuTXgTrM90vXaSR9cZbhXXb6GTVbg0Ib50Dbs2mxBkPlymtz+m2lfv2coyBFAwa/EQ==" saltValue="Wsg+xEfbF/LhvlYXyeUfrA==" spinCount="100000" sheet="1" objects="1" scenarios="1"/>
  <customSheetViews>
    <customSheetView guid="{69B98A64-6B4D-43C0-92C2-3F9BB80C4874}" showPageBreaks="1" fitToPage="1" printArea="1" view="pageBreakPreview">
      <selection activeCell="L39" sqref="L39"/>
      <pageMargins left="0.59055118110236227" right="0.59055118110236227" top="0.62992125984251968" bottom="0.59055118110236227" header="0.39370078740157483" footer="0"/>
      <headerFooter>
        <oddHeader>&amp;R&amp;"ＭＳ ゴシック,標準"&amp;11調査票3/5枚目</oddHeader>
      </headerFooter>
    </customSheetView>
    <customSheetView guid="{88B2E8D7-E776-4226-912F-951D0D18D1E0}" showPageBreaks="1" fitToPage="1" printArea="1" view="pageBreakPreview">
      <selection activeCell="L39" sqref="L39"/>
      <pageMargins left="0.59055118110236227" right="0.59055118110236227" top="0.62992125984251968" bottom="0.59055118110236227" header="0.39370078740157483" footer="0"/>
      <headerFooter>
        <oddHeader>&amp;R&amp;"ＭＳ ゴシック,標準"&amp;11調査票3/5枚目</oddHeader>
      </headerFooter>
    </customSheetView>
  </customSheetViews>
  <mergeCells count="79">
    <mergeCell ref="B48:C48"/>
    <mergeCell ref="D48:E48"/>
    <mergeCell ref="F48:G48"/>
    <mergeCell ref="H48:I48"/>
    <mergeCell ref="J48:K48"/>
    <mergeCell ref="J36:K36"/>
    <mergeCell ref="J37:K37"/>
    <mergeCell ref="B47:C47"/>
    <mergeCell ref="D47:E47"/>
    <mergeCell ref="F47:G47"/>
    <mergeCell ref="H47:I47"/>
    <mergeCell ref="J47:K47"/>
    <mergeCell ref="B38:C38"/>
    <mergeCell ref="D38:K38"/>
    <mergeCell ref="J31:K31"/>
    <mergeCell ref="J32:K32"/>
    <mergeCell ref="J33:K33"/>
    <mergeCell ref="J34:K34"/>
    <mergeCell ref="J35:K35"/>
    <mergeCell ref="D21:E21"/>
    <mergeCell ref="F21:G21"/>
    <mergeCell ref="H21:I21"/>
    <mergeCell ref="L21:M21"/>
    <mergeCell ref="D22:E22"/>
    <mergeCell ref="F22:G22"/>
    <mergeCell ref="H22:I22"/>
    <mergeCell ref="L22:M22"/>
    <mergeCell ref="B20:C20"/>
    <mergeCell ref="D20:E20"/>
    <mergeCell ref="F20:G20"/>
    <mergeCell ref="H20:I20"/>
    <mergeCell ref="L20:M20"/>
    <mergeCell ref="J20:K20"/>
    <mergeCell ref="F15:G15"/>
    <mergeCell ref="H15:I15"/>
    <mergeCell ref="J15:K15"/>
    <mergeCell ref="F14:G14"/>
    <mergeCell ref="L16:M16"/>
    <mergeCell ref="L15:M15"/>
    <mergeCell ref="H14:I14"/>
    <mergeCell ref="J30:K30"/>
    <mergeCell ref="J22:K22"/>
    <mergeCell ref="J21:K21"/>
    <mergeCell ref="L23:M23"/>
    <mergeCell ref="B6:C6"/>
    <mergeCell ref="D6:E6"/>
    <mergeCell ref="F6:G6"/>
    <mergeCell ref="H6:I6"/>
    <mergeCell ref="D13:E13"/>
    <mergeCell ref="B13:C13"/>
    <mergeCell ref="H13:I13"/>
    <mergeCell ref="L13:M13"/>
    <mergeCell ref="L14:M14"/>
    <mergeCell ref="J14:K14"/>
    <mergeCell ref="J13:K13"/>
    <mergeCell ref="D14:E14"/>
    <mergeCell ref="L6:M6"/>
    <mergeCell ref="L7:M7"/>
    <mergeCell ref="L8:M8"/>
    <mergeCell ref="J6:K6"/>
    <mergeCell ref="L9:M9"/>
    <mergeCell ref="J7:K7"/>
    <mergeCell ref="J8:K8"/>
    <mergeCell ref="B30:I30"/>
    <mergeCell ref="J39:K39"/>
    <mergeCell ref="B7:C7"/>
    <mergeCell ref="B8:C8"/>
    <mergeCell ref="B14:C14"/>
    <mergeCell ref="B15:C15"/>
    <mergeCell ref="B21:C21"/>
    <mergeCell ref="B22:C22"/>
    <mergeCell ref="D7:E7"/>
    <mergeCell ref="D8:E8"/>
    <mergeCell ref="F7:G7"/>
    <mergeCell ref="F8:G8"/>
    <mergeCell ref="H7:I7"/>
    <mergeCell ref="H8:I8"/>
    <mergeCell ref="D15:E15"/>
    <mergeCell ref="F13:G13"/>
  </mergeCells>
  <phoneticPr fontId="2"/>
  <conditionalFormatting sqref="B61">
    <cfRule type="expression" dxfId="34" priority="2">
      <formula>$B$62="○"</formula>
    </cfRule>
  </conditionalFormatting>
  <conditionalFormatting sqref="B61:B62">
    <cfRule type="expression" dxfId="33" priority="1">
      <formula>COUNTA($B$61:$B$62)&gt;1</formula>
    </cfRule>
  </conditionalFormatting>
  <conditionalFormatting sqref="B62">
    <cfRule type="expression" dxfId="32" priority="3">
      <formula>$B$61="○"</formula>
    </cfRule>
  </conditionalFormatting>
  <conditionalFormatting sqref="B54:K57">
    <cfRule type="expression" dxfId="31" priority="5">
      <formula>$J$48=0</formula>
    </cfRule>
  </conditionalFormatting>
  <conditionalFormatting sqref="D38:K38">
    <cfRule type="expression" dxfId="30" priority="4">
      <formula>$J$37=0</formula>
    </cfRule>
  </conditionalFormatting>
  <dataValidations count="1">
    <dataValidation type="custom" allowBlank="1" showInputMessage="1" showErrorMessage="1" sqref="H7:H8 L7:L9 J7:J8 D7:D8 F7:F8 L21:L24 J14:J15 D21:D22 F21:F22 H21:H22 J21:J22 B48 D48 F48 H48 J48 L14:L16 D14:D15 F14:F15 H14:H15 J39:J40 J31:K37" xr:uid="{00000000-0002-0000-0200-000000000000}">
      <formula1>ISNUMBER(B7)</formula1>
    </dataValidation>
  </dataValidations>
  <printOptions horizontalCentered="1"/>
  <pageMargins left="7.874015748031496E-2" right="0.35433070866141736" top="0.6692913385826772" bottom="0.19685039370078741" header="0.39370078740157483" footer="0"/>
  <pageSetup paperSize="9" scale="62" fitToWidth="0" orientation="portrait" r:id="rId1"/>
  <headerFooter>
    <oddHeader>&amp;R&amp;"ＭＳ ゴシック,標準"&amp;11調査票3/5枚目</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プルダウンメニュー!$D$5:$D$6</xm:f>
          </x14:formula1>
          <xm:sqref>B54:B57 B61:B62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0"/>
  <sheetViews>
    <sheetView view="pageBreakPreview" zoomScaleNormal="100" zoomScaleSheetLayoutView="100" zoomScalePageLayoutView="99" workbookViewId="0"/>
  </sheetViews>
  <sheetFormatPr defaultColWidth="8.75" defaultRowHeight="24" customHeight="1"/>
  <cols>
    <col min="1" max="3" width="8.75" style="21"/>
    <col min="4" max="4" width="8.75" style="21" customWidth="1"/>
    <col min="5" max="6" width="8.25" style="21" customWidth="1"/>
    <col min="7" max="9" width="8.75" style="21"/>
    <col min="10" max="11" width="8.25" style="21" customWidth="1"/>
    <col min="12" max="13" width="8.75" style="21"/>
    <col min="14" max="14" width="10" style="21" customWidth="1"/>
    <col min="15" max="16" width="8.25" style="21" customWidth="1"/>
    <col min="17" max="17" width="12.25" style="21" customWidth="1"/>
    <col min="18" max="16384" width="8.75" style="21"/>
  </cols>
  <sheetData>
    <row r="1" spans="1:16" ht="24" customHeight="1">
      <c r="A1" s="1" t="s">
        <v>250</v>
      </c>
    </row>
    <row r="3" spans="1:16" ht="24" customHeight="1">
      <c r="A3" s="1" t="s">
        <v>251</v>
      </c>
      <c r="C3" s="20"/>
      <c r="D3" s="20"/>
      <c r="E3" s="20"/>
      <c r="F3" s="20"/>
      <c r="G3" s="20"/>
    </row>
    <row r="4" spans="1:16" ht="24" customHeight="1">
      <c r="B4" s="21" t="s">
        <v>74</v>
      </c>
      <c r="C4" s="20"/>
      <c r="D4" s="20"/>
      <c r="E4" s="20"/>
      <c r="F4" s="20"/>
      <c r="G4" s="20"/>
      <c r="H4" s="20"/>
      <c r="I4" s="20"/>
      <c r="J4" s="20"/>
      <c r="K4" s="20"/>
      <c r="L4" s="20"/>
      <c r="M4" s="20"/>
      <c r="N4" s="20"/>
      <c r="O4" s="20"/>
      <c r="P4" s="20"/>
    </row>
    <row r="5" spans="1:16" ht="24" customHeight="1" thickBot="1"/>
    <row r="6" spans="1:16" ht="24" customHeight="1">
      <c r="B6" s="174"/>
      <c r="C6" s="30" t="s">
        <v>118</v>
      </c>
      <c r="D6" s="40"/>
      <c r="E6" s="24"/>
      <c r="F6" s="24"/>
    </row>
    <row r="7" spans="1:16" ht="24" customHeight="1" thickBot="1">
      <c r="B7" s="176"/>
      <c r="C7" s="30" t="s">
        <v>119</v>
      </c>
      <c r="D7" s="40"/>
      <c r="E7" s="24"/>
      <c r="F7" s="24"/>
    </row>
    <row r="8" spans="1:16" ht="24" customHeight="1">
      <c r="B8" s="21" t="s">
        <v>36</v>
      </c>
      <c r="N8" s="41"/>
      <c r="O8" s="41"/>
    </row>
    <row r="9" spans="1:16" ht="24" customHeight="1" thickBot="1">
      <c r="B9" s="278" t="s">
        <v>157</v>
      </c>
      <c r="C9" s="278"/>
      <c r="D9" s="278"/>
      <c r="E9" s="278"/>
      <c r="F9" s="103" t="s">
        <v>5</v>
      </c>
      <c r="G9" s="278" t="s">
        <v>157</v>
      </c>
      <c r="H9" s="278"/>
      <c r="I9" s="278"/>
      <c r="J9" s="278"/>
      <c r="K9" s="103" t="s">
        <v>5</v>
      </c>
      <c r="L9" s="278" t="s">
        <v>157</v>
      </c>
      <c r="M9" s="278"/>
      <c r="N9" s="278"/>
      <c r="O9" s="278"/>
      <c r="P9" s="103" t="s">
        <v>5</v>
      </c>
    </row>
    <row r="10" spans="1:16" ht="24" customHeight="1">
      <c r="B10" s="29" t="s">
        <v>158</v>
      </c>
      <c r="C10" s="30"/>
      <c r="D10" s="30"/>
      <c r="E10" s="30"/>
      <c r="F10" s="171">
        <v>0</v>
      </c>
      <c r="G10" s="30" t="s">
        <v>163</v>
      </c>
      <c r="H10" s="30"/>
      <c r="I10" s="30"/>
      <c r="J10" s="30"/>
      <c r="K10" s="171">
        <v>0</v>
      </c>
      <c r="L10" s="30" t="s">
        <v>166</v>
      </c>
      <c r="M10" s="30"/>
      <c r="N10" s="30"/>
      <c r="O10" s="30"/>
      <c r="P10" s="171">
        <v>0</v>
      </c>
    </row>
    <row r="11" spans="1:16" ht="24" customHeight="1">
      <c r="B11" s="29" t="s">
        <v>159</v>
      </c>
      <c r="C11" s="30"/>
      <c r="D11" s="30"/>
      <c r="E11" s="30"/>
      <c r="F11" s="172">
        <v>0</v>
      </c>
      <c r="G11" s="30" t="s">
        <v>164</v>
      </c>
      <c r="H11" s="30"/>
      <c r="I11" s="30"/>
      <c r="J11" s="30"/>
      <c r="K11" s="172">
        <v>0</v>
      </c>
      <c r="L11" s="30" t="s">
        <v>167</v>
      </c>
      <c r="M11" s="30"/>
      <c r="N11" s="30"/>
      <c r="O11" s="30"/>
      <c r="P11" s="172">
        <v>0</v>
      </c>
    </row>
    <row r="12" spans="1:16" ht="24" customHeight="1">
      <c r="B12" s="29" t="s">
        <v>160</v>
      </c>
      <c r="C12" s="30"/>
      <c r="D12" s="30"/>
      <c r="E12" s="30"/>
      <c r="F12" s="172">
        <v>0</v>
      </c>
      <c r="G12" s="30" t="s">
        <v>293</v>
      </c>
      <c r="H12" s="30"/>
      <c r="I12" s="30"/>
      <c r="J12" s="30"/>
      <c r="K12" s="172">
        <v>0</v>
      </c>
      <c r="L12" s="30" t="s">
        <v>168</v>
      </c>
      <c r="M12" s="30"/>
      <c r="N12" s="30"/>
      <c r="O12" s="30"/>
      <c r="P12" s="172">
        <v>0</v>
      </c>
    </row>
    <row r="13" spans="1:16" ht="24" customHeight="1" thickBot="1">
      <c r="B13" s="29" t="s">
        <v>161</v>
      </c>
      <c r="C13" s="30"/>
      <c r="D13" s="30"/>
      <c r="E13" s="30"/>
      <c r="F13" s="172">
        <v>0</v>
      </c>
      <c r="G13" s="30" t="s">
        <v>165</v>
      </c>
      <c r="H13" s="30"/>
      <c r="I13" s="30"/>
      <c r="J13" s="30"/>
      <c r="K13" s="173">
        <v>0</v>
      </c>
      <c r="L13" s="30" t="s">
        <v>169</v>
      </c>
      <c r="M13" s="30"/>
      <c r="N13" s="30"/>
      <c r="O13" s="30"/>
      <c r="P13" s="173">
        <v>0</v>
      </c>
    </row>
    <row r="14" spans="1:16" ht="24" customHeight="1" thickBot="1">
      <c r="B14" s="29" t="s">
        <v>162</v>
      </c>
      <c r="C14" s="30"/>
      <c r="D14" s="30"/>
      <c r="E14" s="30"/>
      <c r="F14" s="173">
        <v>0</v>
      </c>
      <c r="G14" s="39"/>
      <c r="H14" s="39"/>
      <c r="I14" s="39"/>
      <c r="J14" s="39"/>
      <c r="M14" s="39"/>
      <c r="N14" s="39"/>
      <c r="O14" s="31"/>
      <c r="P14" s="27"/>
    </row>
    <row r="15" spans="1:16" ht="24" customHeight="1">
      <c r="L15" s="24"/>
    </row>
    <row r="16" spans="1:16" ht="24" customHeight="1">
      <c r="A16" s="1" t="s">
        <v>252</v>
      </c>
      <c r="C16" s="20"/>
      <c r="D16" s="20"/>
      <c r="E16" s="20"/>
      <c r="F16" s="20"/>
      <c r="G16" s="20"/>
    </row>
    <row r="17" spans="1:16" ht="24" customHeight="1">
      <c r="B17" s="21" t="s">
        <v>75</v>
      </c>
      <c r="C17" s="20"/>
      <c r="D17" s="20"/>
      <c r="E17" s="20"/>
      <c r="F17" s="20"/>
      <c r="G17" s="20"/>
      <c r="H17" s="20"/>
      <c r="I17" s="20"/>
      <c r="J17" s="20"/>
      <c r="K17" s="20"/>
      <c r="L17" s="20"/>
      <c r="M17" s="20"/>
      <c r="N17" s="20"/>
      <c r="O17" s="20"/>
      <c r="P17" s="20"/>
    </row>
    <row r="18" spans="1:16" ht="24" customHeight="1">
      <c r="B18" s="21" t="s">
        <v>229</v>
      </c>
      <c r="C18" s="20"/>
      <c r="D18" s="20"/>
      <c r="E18" s="20"/>
      <c r="F18" s="20"/>
      <c r="G18" s="20"/>
      <c r="H18" s="20"/>
      <c r="I18" s="20"/>
      <c r="J18" s="20"/>
      <c r="K18" s="20"/>
      <c r="L18" s="20"/>
      <c r="M18" s="20"/>
      <c r="N18" s="20"/>
      <c r="O18" s="20"/>
      <c r="P18" s="20"/>
    </row>
    <row r="19" spans="1:16" ht="24" customHeight="1" thickBot="1">
      <c r="C19" s="20"/>
      <c r="D19" s="20"/>
      <c r="E19" s="20"/>
      <c r="F19" s="20"/>
      <c r="G19" s="20"/>
      <c r="H19" s="20"/>
      <c r="I19" s="20"/>
      <c r="J19" s="20"/>
      <c r="K19" s="20"/>
      <c r="L19" s="20"/>
      <c r="M19" s="20"/>
      <c r="N19" s="20"/>
      <c r="O19" s="20"/>
      <c r="P19" s="20"/>
    </row>
    <row r="20" spans="1:16" ht="24" customHeight="1">
      <c r="B20" s="174"/>
      <c r="C20" s="30" t="s">
        <v>118</v>
      </c>
      <c r="D20" s="40"/>
    </row>
    <row r="21" spans="1:16" ht="24" customHeight="1" thickBot="1">
      <c r="B21" s="176"/>
      <c r="C21" s="30" t="s">
        <v>119</v>
      </c>
      <c r="D21" s="40"/>
      <c r="E21" s="24"/>
      <c r="F21" s="24"/>
    </row>
    <row r="22" spans="1:16" ht="24" customHeight="1">
      <c r="B22" s="21" t="s">
        <v>37</v>
      </c>
      <c r="L22" s="24"/>
    </row>
    <row r="23" spans="1:16" ht="24" customHeight="1" thickBot="1">
      <c r="B23" s="311" t="s">
        <v>157</v>
      </c>
      <c r="C23" s="311"/>
      <c r="D23" s="311"/>
      <c r="E23" s="311"/>
      <c r="F23" s="103" t="s">
        <v>5</v>
      </c>
      <c r="G23" s="311" t="s">
        <v>157</v>
      </c>
      <c r="H23" s="311"/>
      <c r="I23" s="311"/>
      <c r="J23" s="311"/>
      <c r="K23" s="103" t="s">
        <v>5</v>
      </c>
      <c r="L23" s="311" t="s">
        <v>157</v>
      </c>
      <c r="M23" s="311"/>
      <c r="N23" s="311"/>
      <c r="O23" s="311"/>
      <c r="P23" s="103" t="s">
        <v>5</v>
      </c>
    </row>
    <row r="24" spans="1:16" ht="36" customHeight="1">
      <c r="B24" s="53" t="s">
        <v>230</v>
      </c>
      <c r="F24" s="177">
        <v>0</v>
      </c>
      <c r="G24" s="21" t="s">
        <v>231</v>
      </c>
      <c r="K24" s="177">
        <v>0</v>
      </c>
      <c r="L24" s="316" t="s">
        <v>253</v>
      </c>
      <c r="M24" s="317"/>
      <c r="N24" s="317"/>
      <c r="O24" s="318"/>
      <c r="P24" s="177">
        <v>0</v>
      </c>
    </row>
    <row r="25" spans="1:16" ht="36" customHeight="1">
      <c r="B25" s="29" t="s">
        <v>232</v>
      </c>
      <c r="C25" s="30"/>
      <c r="D25" s="30"/>
      <c r="E25" s="30"/>
      <c r="F25" s="172">
        <v>0</v>
      </c>
      <c r="G25" s="317" t="s">
        <v>254</v>
      </c>
      <c r="H25" s="317"/>
      <c r="I25" s="317"/>
      <c r="J25" s="317"/>
      <c r="K25" s="172">
        <v>0</v>
      </c>
      <c r="L25" s="30" t="s">
        <v>233</v>
      </c>
      <c r="M25" s="30"/>
      <c r="N25" s="30"/>
      <c r="O25" s="30"/>
      <c r="P25" s="172">
        <v>0</v>
      </c>
    </row>
    <row r="26" spans="1:16" ht="36" customHeight="1">
      <c r="B26" s="319" t="s">
        <v>255</v>
      </c>
      <c r="C26" s="320"/>
      <c r="D26" s="320"/>
      <c r="E26" s="320"/>
      <c r="F26" s="172">
        <v>0</v>
      </c>
      <c r="G26" s="30" t="s">
        <v>234</v>
      </c>
      <c r="H26" s="30"/>
      <c r="I26" s="30"/>
      <c r="J26" s="30"/>
      <c r="K26" s="172">
        <v>0</v>
      </c>
      <c r="L26" s="30" t="s">
        <v>235</v>
      </c>
      <c r="M26" s="30"/>
      <c r="N26" s="30"/>
      <c r="O26" s="30"/>
      <c r="P26" s="172">
        <v>0</v>
      </c>
    </row>
    <row r="27" spans="1:16" ht="36" customHeight="1">
      <c r="B27" s="319" t="s">
        <v>256</v>
      </c>
      <c r="C27" s="317"/>
      <c r="D27" s="317"/>
      <c r="E27" s="318"/>
      <c r="F27" s="172">
        <v>0</v>
      </c>
      <c r="G27" s="317" t="s">
        <v>257</v>
      </c>
      <c r="H27" s="320"/>
      <c r="I27" s="320"/>
      <c r="J27" s="320"/>
      <c r="K27" s="172">
        <v>0</v>
      </c>
      <c r="L27" s="30" t="s">
        <v>236</v>
      </c>
      <c r="M27" s="30"/>
      <c r="N27" s="30"/>
      <c r="O27" s="30"/>
      <c r="P27" s="172">
        <v>0</v>
      </c>
    </row>
    <row r="28" spans="1:16" ht="36" customHeight="1">
      <c r="B28" s="319" t="s">
        <v>258</v>
      </c>
      <c r="C28" s="317"/>
      <c r="D28" s="317"/>
      <c r="E28" s="318"/>
      <c r="F28" s="172">
        <v>0</v>
      </c>
      <c r="G28" s="316" t="s">
        <v>259</v>
      </c>
      <c r="H28" s="320"/>
      <c r="I28" s="320"/>
      <c r="J28" s="321"/>
      <c r="K28" s="172">
        <v>0</v>
      </c>
      <c r="L28" s="317" t="s">
        <v>260</v>
      </c>
      <c r="M28" s="317"/>
      <c r="N28" s="317"/>
      <c r="O28" s="317"/>
      <c r="P28" s="172">
        <v>0</v>
      </c>
    </row>
    <row r="29" spans="1:16" ht="36" customHeight="1" thickBot="1">
      <c r="B29" s="319" t="s">
        <v>261</v>
      </c>
      <c r="C29" s="317"/>
      <c r="D29" s="317"/>
      <c r="E29" s="318"/>
      <c r="F29" s="172">
        <v>0</v>
      </c>
      <c r="G29" s="316" t="s">
        <v>262</v>
      </c>
      <c r="H29" s="317"/>
      <c r="I29" s="317"/>
      <c r="J29" s="318"/>
      <c r="K29" s="173">
        <v>0</v>
      </c>
      <c r="L29" s="30" t="s">
        <v>237</v>
      </c>
      <c r="M29" s="30"/>
      <c r="N29" s="30"/>
      <c r="O29" s="30"/>
      <c r="P29" s="173">
        <v>0</v>
      </c>
    </row>
    <row r="30" spans="1:16" ht="36" customHeight="1" thickBot="1">
      <c r="B30" s="319" t="s">
        <v>263</v>
      </c>
      <c r="C30" s="317"/>
      <c r="D30" s="317"/>
      <c r="E30" s="318"/>
      <c r="F30" s="173">
        <v>0</v>
      </c>
    </row>
    <row r="31" spans="1:16" ht="24" customHeight="1">
      <c r="F31" s="27"/>
      <c r="J31" s="31"/>
      <c r="K31" s="27"/>
    </row>
    <row r="32" spans="1:16" ht="24" customHeight="1">
      <c r="A32" s="1" t="s">
        <v>264</v>
      </c>
      <c r="C32" s="20"/>
      <c r="D32" s="20"/>
      <c r="E32" s="20"/>
      <c r="F32" s="20"/>
      <c r="G32" s="20"/>
    </row>
    <row r="33" spans="1:16" ht="24" customHeight="1">
      <c r="B33" s="21" t="s">
        <v>76</v>
      </c>
      <c r="C33" s="20"/>
      <c r="D33" s="20"/>
      <c r="E33" s="20"/>
      <c r="F33" s="20"/>
      <c r="G33" s="20"/>
      <c r="H33" s="20"/>
      <c r="I33" s="20"/>
      <c r="J33" s="20"/>
      <c r="K33" s="20"/>
      <c r="L33" s="20"/>
      <c r="M33" s="20"/>
      <c r="N33" s="20"/>
      <c r="O33" s="20"/>
      <c r="P33" s="20"/>
    </row>
    <row r="34" spans="1:16" ht="24" customHeight="1" thickBot="1">
      <c r="C34" s="20"/>
      <c r="D34" s="20"/>
      <c r="E34" s="20"/>
      <c r="F34" s="20"/>
      <c r="G34" s="20"/>
      <c r="H34" s="20"/>
      <c r="I34" s="20"/>
      <c r="J34" s="20"/>
      <c r="K34" s="20"/>
      <c r="L34" s="20"/>
      <c r="M34" s="20"/>
      <c r="N34" s="20"/>
    </row>
    <row r="35" spans="1:16" ht="24" customHeight="1" thickBot="1">
      <c r="B35" s="174"/>
      <c r="C35" s="30" t="s">
        <v>118</v>
      </c>
      <c r="D35" s="40"/>
      <c r="G35" s="266" t="s">
        <v>197</v>
      </c>
      <c r="H35" s="291"/>
      <c r="I35" s="291"/>
      <c r="J35" s="267"/>
      <c r="K35" s="103" t="s">
        <v>5</v>
      </c>
    </row>
    <row r="36" spans="1:16" ht="24" customHeight="1" thickBot="1">
      <c r="B36" s="176"/>
      <c r="C36" s="30" t="s">
        <v>119</v>
      </c>
      <c r="D36" s="40"/>
      <c r="E36" s="42"/>
      <c r="F36" s="24"/>
      <c r="G36" s="29" t="s">
        <v>198</v>
      </c>
      <c r="H36" s="30"/>
      <c r="I36" s="30"/>
      <c r="J36" s="30"/>
      <c r="K36" s="178">
        <v>0</v>
      </c>
    </row>
    <row r="38" spans="1:16" ht="24" customHeight="1">
      <c r="A38" s="1" t="s">
        <v>265</v>
      </c>
      <c r="B38" s="2"/>
      <c r="C38" s="20"/>
      <c r="D38" s="20"/>
      <c r="E38" s="20"/>
      <c r="F38" s="20"/>
      <c r="G38" s="20"/>
    </row>
    <row r="39" spans="1:16" ht="24" customHeight="1">
      <c r="B39" s="21" t="s">
        <v>193</v>
      </c>
      <c r="C39" s="20"/>
      <c r="D39" s="20"/>
      <c r="E39" s="20"/>
      <c r="F39" s="20"/>
      <c r="G39" s="20"/>
      <c r="H39" s="20"/>
      <c r="I39" s="20"/>
      <c r="J39" s="20"/>
      <c r="K39" s="20"/>
      <c r="L39" s="20"/>
      <c r="M39" s="20"/>
      <c r="N39" s="20"/>
    </row>
    <row r="40" spans="1:16" ht="24" customHeight="1">
      <c r="B40" s="5" t="s">
        <v>286</v>
      </c>
      <c r="C40" s="20"/>
      <c r="D40" s="20"/>
      <c r="E40" s="20"/>
      <c r="F40" s="20"/>
      <c r="G40" s="20"/>
      <c r="H40" s="20"/>
      <c r="I40" s="20"/>
      <c r="J40" s="20"/>
      <c r="K40" s="20"/>
      <c r="L40" s="20"/>
      <c r="M40" s="20"/>
      <c r="N40" s="20"/>
    </row>
    <row r="41" spans="1:16" ht="24" customHeight="1" thickBot="1">
      <c r="C41" s="20"/>
      <c r="D41" s="20"/>
      <c r="E41" s="20"/>
      <c r="F41" s="20"/>
      <c r="G41" s="20"/>
      <c r="H41" s="20"/>
      <c r="I41" s="20"/>
      <c r="J41" s="20"/>
      <c r="K41" s="20"/>
      <c r="L41" s="20"/>
      <c r="M41" s="20"/>
      <c r="N41" s="20"/>
    </row>
    <row r="42" spans="1:16" ht="24" customHeight="1" thickBot="1">
      <c r="B42" s="174"/>
      <c r="C42" s="30" t="s">
        <v>118</v>
      </c>
      <c r="D42" s="40"/>
      <c r="G42" s="266" t="s">
        <v>197</v>
      </c>
      <c r="H42" s="291"/>
      <c r="I42" s="291"/>
      <c r="J42" s="267"/>
      <c r="K42" s="103" t="s">
        <v>5</v>
      </c>
    </row>
    <row r="43" spans="1:16" ht="24" customHeight="1" thickBot="1">
      <c r="B43" s="176"/>
      <c r="C43" s="30" t="s">
        <v>119</v>
      </c>
      <c r="D43" s="40"/>
      <c r="G43" s="29" t="s">
        <v>199</v>
      </c>
      <c r="H43" s="30"/>
      <c r="I43" s="30"/>
      <c r="J43" s="30"/>
      <c r="K43" s="178">
        <v>0</v>
      </c>
    </row>
    <row r="45" spans="1:16" ht="24" customHeight="1">
      <c r="A45" s="1" t="s">
        <v>266</v>
      </c>
      <c r="C45" s="20"/>
      <c r="D45" s="20"/>
      <c r="E45" s="20"/>
      <c r="F45" s="20"/>
      <c r="G45" s="20"/>
    </row>
    <row r="46" spans="1:16" ht="24" customHeight="1">
      <c r="A46" s="1" t="s">
        <v>46</v>
      </c>
      <c r="C46" s="20"/>
      <c r="D46" s="20"/>
      <c r="E46" s="20"/>
      <c r="F46" s="20"/>
      <c r="G46" s="20"/>
    </row>
    <row r="47" spans="1:16" ht="24" customHeight="1" thickBot="1">
      <c r="A47" s="20"/>
      <c r="C47" s="20"/>
      <c r="D47" s="20"/>
      <c r="E47" s="20"/>
      <c r="F47" s="20"/>
      <c r="G47" s="20"/>
    </row>
    <row r="48" spans="1:16" ht="24" customHeight="1" thickBot="1">
      <c r="B48" s="174"/>
      <c r="C48" s="30" t="s">
        <v>118</v>
      </c>
      <c r="D48" s="40"/>
      <c r="G48" s="266" t="s">
        <v>197</v>
      </c>
      <c r="H48" s="291"/>
      <c r="I48" s="291"/>
      <c r="J48" s="267"/>
      <c r="K48" s="103" t="s">
        <v>5</v>
      </c>
    </row>
    <row r="49" spans="2:11" ht="24" customHeight="1" thickBot="1">
      <c r="B49" s="176"/>
      <c r="C49" s="30" t="s">
        <v>119</v>
      </c>
      <c r="D49" s="40"/>
      <c r="G49" s="83" t="s">
        <v>200</v>
      </c>
      <c r="H49" s="83"/>
      <c r="I49" s="83"/>
      <c r="J49" s="29"/>
      <c r="K49" s="171">
        <v>0</v>
      </c>
    </row>
    <row r="50" spans="2:11" ht="24" customHeight="1" thickBot="1">
      <c r="B50" s="24"/>
      <c r="C50" s="24"/>
      <c r="D50" s="24"/>
      <c r="G50" s="83" t="s">
        <v>201</v>
      </c>
      <c r="H50" s="83"/>
      <c r="I50" s="83"/>
      <c r="J50" s="29"/>
      <c r="K50" s="173">
        <v>0</v>
      </c>
    </row>
  </sheetData>
  <sheetProtection algorithmName="SHA-512" hashValue="bzZLupZ3swCwsh3RA85ROYzG960XUJMtCBQFxUBUt2INL93vOnW/zBw7j48C9rgElsoeIC+PoCIurXSfkRzkfg==" saltValue="CMwW7T9aKO09N6ESGZYcCw==" spinCount="100000" sheet="1" objects="1" scenarios="1"/>
  <mergeCells count="20">
    <mergeCell ref="G48:J48"/>
    <mergeCell ref="L24:O24"/>
    <mergeCell ref="G25:J25"/>
    <mergeCell ref="B26:E26"/>
    <mergeCell ref="B27:E27"/>
    <mergeCell ref="G27:J27"/>
    <mergeCell ref="B28:E28"/>
    <mergeCell ref="G28:J28"/>
    <mergeCell ref="L28:O28"/>
    <mergeCell ref="B29:E29"/>
    <mergeCell ref="G29:J29"/>
    <mergeCell ref="B30:E30"/>
    <mergeCell ref="G35:J35"/>
    <mergeCell ref="G42:J42"/>
    <mergeCell ref="B9:E9"/>
    <mergeCell ref="G9:J9"/>
    <mergeCell ref="L9:O9"/>
    <mergeCell ref="B23:E23"/>
    <mergeCell ref="G23:J23"/>
    <mergeCell ref="L23:O23"/>
  </mergeCells>
  <phoneticPr fontId="2"/>
  <conditionalFormatting sqref="B6">
    <cfRule type="expression" dxfId="29" priority="21">
      <formula>$B$7="○"</formula>
    </cfRule>
  </conditionalFormatting>
  <conditionalFormatting sqref="B6:B7">
    <cfRule type="expression" dxfId="28" priority="20">
      <formula>COUNTA($B$6:$B$7)&gt;1</formula>
    </cfRule>
  </conditionalFormatting>
  <conditionalFormatting sqref="B7">
    <cfRule type="expression" dxfId="27" priority="22">
      <formula>$B$6="○"</formula>
    </cfRule>
  </conditionalFormatting>
  <conditionalFormatting sqref="B20">
    <cfRule type="expression" dxfId="26" priority="18">
      <formula>B21="○"</formula>
    </cfRule>
  </conditionalFormatting>
  <conditionalFormatting sqref="B20:B21">
    <cfRule type="expression" dxfId="25" priority="1">
      <formula>COUNTA($B$20:$B$21)&gt;1</formula>
    </cfRule>
  </conditionalFormatting>
  <conditionalFormatting sqref="B21">
    <cfRule type="expression" dxfId="24" priority="17">
      <formula>B20="○"</formula>
    </cfRule>
  </conditionalFormatting>
  <conditionalFormatting sqref="B35">
    <cfRule type="expression" dxfId="23" priority="14">
      <formula>B36="○"</formula>
    </cfRule>
  </conditionalFormatting>
  <conditionalFormatting sqref="B35:B36">
    <cfRule type="expression" dxfId="22" priority="7">
      <formula>COUNTA($B$35:$B$36)&gt;1</formula>
    </cfRule>
  </conditionalFormatting>
  <conditionalFormatting sqref="B36">
    <cfRule type="expression" dxfId="21" priority="13">
      <formula>B35="○"</formula>
    </cfRule>
  </conditionalFormatting>
  <conditionalFormatting sqref="B42">
    <cfRule type="expression" dxfId="20" priority="11">
      <formula>B43="○"</formula>
    </cfRule>
  </conditionalFormatting>
  <conditionalFormatting sqref="B42:B43">
    <cfRule type="expression" dxfId="19" priority="6">
      <formula>COUNTA($B$42:$B$43)&gt;1</formula>
    </cfRule>
  </conditionalFormatting>
  <conditionalFormatting sqref="B43">
    <cfRule type="expression" dxfId="18" priority="10">
      <formula>B42="○"</formula>
    </cfRule>
  </conditionalFormatting>
  <conditionalFormatting sqref="B48">
    <cfRule type="expression" dxfId="17" priority="9">
      <formula>B49="○"</formula>
    </cfRule>
  </conditionalFormatting>
  <conditionalFormatting sqref="B48:B49">
    <cfRule type="expression" dxfId="16" priority="5">
      <formula>COUNTA($B$48:$B$49)&gt;1</formula>
    </cfRule>
  </conditionalFormatting>
  <conditionalFormatting sqref="B49">
    <cfRule type="expression" dxfId="15" priority="8">
      <formula>B48="○"</formula>
    </cfRule>
  </conditionalFormatting>
  <conditionalFormatting sqref="G35:K36">
    <cfRule type="expression" dxfId="14" priority="4">
      <formula>$B$36="○"</formula>
    </cfRule>
  </conditionalFormatting>
  <conditionalFormatting sqref="G42:K43">
    <cfRule type="expression" dxfId="13" priority="3">
      <formula>$B$43="○"</formula>
    </cfRule>
  </conditionalFormatting>
  <conditionalFormatting sqref="G48:K50">
    <cfRule type="expression" dxfId="12" priority="2">
      <formula>$B$49="○"</formula>
    </cfRule>
  </conditionalFormatting>
  <conditionalFormatting sqref="G9:P13 B9:F14">
    <cfRule type="expression" dxfId="11" priority="19">
      <formula>$B$7="○"</formula>
    </cfRule>
  </conditionalFormatting>
  <conditionalFormatting sqref="G23:P29 B23:F30">
    <cfRule type="expression" dxfId="10" priority="15">
      <formula>$B$21="○"</formula>
    </cfRule>
  </conditionalFormatting>
  <dataValidations count="1">
    <dataValidation type="custom" allowBlank="1" showInputMessage="1" showErrorMessage="1" sqref="E10:E14 P24:P27 J10:J13 O25:O27 O29:P30 O10:P13" xr:uid="{00000000-0002-0000-0300-000000000000}">
      <formula1>ISNUMBER(E10)</formula1>
    </dataValidation>
  </dataValidations>
  <printOptions horizontalCentered="1"/>
  <pageMargins left="0.35433070866141736" right="0.55118110236220474" top="0.78740157480314965" bottom="0.35433070866141736" header="0.31496062992125984" footer="0.31496062992125984"/>
  <pageSetup paperSize="9" scale="55" fitToHeight="0" orientation="portrait" r:id="rId1"/>
  <headerFooter>
    <oddHeader>&amp;R&amp;"ＭＳ ゴシック,標準"&amp;11調査票4/5枚目</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 r:id="rId4" name="Group Box 1">
              <controlPr defaultSize="0" autoFill="0" autoPict="0">
                <anchor moveWithCells="1">
                  <from>
                    <xdr:col>1</xdr:col>
                    <xdr:colOff>28575</xdr:colOff>
                    <xdr:row>34</xdr:row>
                    <xdr:rowOff>0</xdr:rowOff>
                  </from>
                  <to>
                    <xdr:col>7</xdr:col>
                    <xdr:colOff>76200</xdr:colOff>
                    <xdr:row>35</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プルダウンメニュー!$D$5:$D$6</xm:f>
          </x14:formula1>
          <xm:sqref>B6:B7 B20:B21 B42:B43 B35:B36 B48:B49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73"/>
  <sheetViews>
    <sheetView view="pageBreakPreview" zoomScaleNormal="100" zoomScaleSheetLayoutView="100" workbookViewId="0"/>
  </sheetViews>
  <sheetFormatPr defaultColWidth="8.75" defaultRowHeight="22.15" customHeight="1"/>
  <cols>
    <col min="1" max="2" width="8.75" style="21"/>
    <col min="3" max="8" width="10.75" style="21" customWidth="1"/>
    <col min="9" max="9" width="15.75" style="21" customWidth="1"/>
    <col min="10" max="10" width="12.125" style="21" customWidth="1"/>
    <col min="11" max="11" width="12.25" style="21" customWidth="1"/>
    <col min="12" max="15" width="8.75" style="21"/>
    <col min="16" max="16" width="8.625" style="21" customWidth="1"/>
    <col min="17" max="16384" width="8.75" style="21"/>
  </cols>
  <sheetData>
    <row r="1" spans="1:14" ht="22.15" customHeight="1">
      <c r="A1" s="1" t="s">
        <v>267</v>
      </c>
    </row>
    <row r="2" spans="1:14" ht="22.15" customHeight="1">
      <c r="A2" s="1"/>
    </row>
    <row r="3" spans="1:14" ht="22.15" customHeight="1">
      <c r="B3" s="43" t="s">
        <v>202</v>
      </c>
      <c r="C3" s="27"/>
      <c r="D3" s="27"/>
      <c r="E3" s="27"/>
      <c r="F3" s="27"/>
      <c r="G3" s="27"/>
      <c r="H3" s="27"/>
      <c r="I3" s="27"/>
      <c r="J3" s="27"/>
      <c r="K3" s="27"/>
      <c r="L3" s="27"/>
      <c r="M3" s="27"/>
      <c r="N3" s="27"/>
    </row>
    <row r="4" spans="1:14" ht="22.15" customHeight="1">
      <c r="B4" s="25" t="s">
        <v>203</v>
      </c>
      <c r="C4" s="27"/>
      <c r="D4" s="27"/>
      <c r="E4" s="27"/>
      <c r="F4" s="27"/>
      <c r="G4" s="27"/>
      <c r="H4" s="27"/>
      <c r="I4" s="27"/>
      <c r="J4" s="27"/>
      <c r="K4" s="27"/>
      <c r="L4" s="27"/>
      <c r="M4" s="27"/>
      <c r="N4" s="27"/>
    </row>
    <row r="5" spans="1:14" ht="22.15" customHeight="1">
      <c r="B5" s="25" t="s">
        <v>204</v>
      </c>
    </row>
    <row r="6" spans="1:14" ht="22.15" customHeight="1">
      <c r="B6" s="25" t="s">
        <v>205</v>
      </c>
    </row>
    <row r="7" spans="1:14" ht="13.9" customHeight="1">
      <c r="A7" s="20"/>
    </row>
    <row r="8" spans="1:14" ht="22.15" customHeight="1">
      <c r="A8" s="1" t="s">
        <v>268</v>
      </c>
      <c r="C8" s="20"/>
    </row>
    <row r="9" spans="1:14" ht="13.9" customHeight="1" thickBot="1"/>
    <row r="10" spans="1:14" ht="22.15" customHeight="1">
      <c r="B10" s="174"/>
      <c r="C10" s="30" t="s">
        <v>118</v>
      </c>
      <c r="D10" s="40"/>
      <c r="E10" s="21" t="s">
        <v>216</v>
      </c>
    </row>
    <row r="11" spans="1:14" ht="22.15" customHeight="1" thickBot="1">
      <c r="B11" s="176"/>
      <c r="C11" s="30" t="s">
        <v>119</v>
      </c>
      <c r="D11" s="40"/>
      <c r="E11" s="21" t="s">
        <v>217</v>
      </c>
    </row>
    <row r="12" spans="1:14" ht="14.45" customHeight="1"/>
    <row r="13" spans="1:14" s="2" customFormat="1" ht="22.15" customHeight="1">
      <c r="A13" s="1" t="s">
        <v>269</v>
      </c>
    </row>
    <row r="14" spans="1:14" s="2" customFormat="1" ht="22.15" customHeight="1">
      <c r="B14" s="1" t="s">
        <v>270</v>
      </c>
    </row>
    <row r="15" spans="1:14" s="2" customFormat="1" ht="22.15" customHeight="1">
      <c r="B15" s="1" t="s">
        <v>194</v>
      </c>
    </row>
    <row r="16" spans="1:14" ht="24" customHeight="1" thickBot="1">
      <c r="B16" s="25" t="s">
        <v>70</v>
      </c>
    </row>
    <row r="17" spans="1:10" s="12" customFormat="1" ht="24" customHeight="1" thickBot="1">
      <c r="A17" s="84"/>
      <c r="B17" s="106" t="s">
        <v>326</v>
      </c>
      <c r="C17" s="107"/>
      <c r="D17" s="107"/>
      <c r="E17" s="107"/>
      <c r="F17" s="107"/>
      <c r="G17" s="179">
        <v>0</v>
      </c>
      <c r="H17" s="85" t="s">
        <v>42</v>
      </c>
    </row>
    <row r="18" spans="1:10" ht="24" customHeight="1">
      <c r="A18" s="20"/>
      <c r="G18" s="44"/>
    </row>
    <row r="19" spans="1:10" ht="31.9" customHeight="1" thickBot="1">
      <c r="A19" s="20"/>
      <c r="B19" s="266" t="s">
        <v>240</v>
      </c>
      <c r="C19" s="291"/>
      <c r="D19" s="291"/>
      <c r="E19" s="291"/>
      <c r="F19" s="291"/>
      <c r="G19" s="291"/>
      <c r="H19" s="291"/>
      <c r="I19" s="291"/>
      <c r="J19" s="110" t="s">
        <v>327</v>
      </c>
    </row>
    <row r="20" spans="1:10" ht="22.15" customHeight="1">
      <c r="A20" s="20"/>
      <c r="B20" s="56" t="s">
        <v>120</v>
      </c>
      <c r="C20" s="49"/>
      <c r="D20" s="49"/>
      <c r="E20" s="49"/>
      <c r="F20" s="49"/>
      <c r="G20" s="49"/>
      <c r="H20" s="49"/>
      <c r="I20" s="49"/>
      <c r="J20" s="171">
        <v>0</v>
      </c>
    </row>
    <row r="21" spans="1:10" ht="22.15" customHeight="1">
      <c r="A21" s="20"/>
      <c r="B21" s="56" t="s">
        <v>121</v>
      </c>
      <c r="C21" s="49"/>
      <c r="D21" s="49"/>
      <c r="E21" s="49"/>
      <c r="F21" s="49"/>
      <c r="G21" s="49"/>
      <c r="H21" s="49"/>
      <c r="I21" s="49"/>
      <c r="J21" s="172">
        <v>0</v>
      </c>
    </row>
    <row r="22" spans="1:10" ht="22.15" customHeight="1">
      <c r="A22" s="20"/>
      <c r="B22" s="56" t="s">
        <v>122</v>
      </c>
      <c r="C22" s="49"/>
      <c r="D22" s="49"/>
      <c r="E22" s="49"/>
      <c r="F22" s="49"/>
      <c r="G22" s="49"/>
      <c r="H22" s="49"/>
      <c r="I22" s="49"/>
      <c r="J22" s="172">
        <v>0</v>
      </c>
    </row>
    <row r="23" spans="1:10" ht="22.15" customHeight="1">
      <c r="A23" s="20"/>
      <c r="B23" s="56" t="s">
        <v>123</v>
      </c>
      <c r="C23" s="49"/>
      <c r="D23" s="49"/>
      <c r="E23" s="49"/>
      <c r="F23" s="49"/>
      <c r="G23" s="49"/>
      <c r="H23" s="49"/>
      <c r="I23" s="49"/>
      <c r="J23" s="172">
        <v>0</v>
      </c>
    </row>
    <row r="24" spans="1:10" ht="22.15" customHeight="1">
      <c r="A24" s="20"/>
      <c r="B24" s="56" t="s">
        <v>124</v>
      </c>
      <c r="C24" s="49"/>
      <c r="D24" s="49"/>
      <c r="E24" s="49"/>
      <c r="F24" s="49"/>
      <c r="G24" s="49"/>
      <c r="H24" s="49"/>
      <c r="I24" s="49"/>
      <c r="J24" s="172">
        <v>0</v>
      </c>
    </row>
    <row r="25" spans="1:10" ht="22.15" customHeight="1">
      <c r="A25" s="20"/>
      <c r="B25" s="56" t="s">
        <v>125</v>
      </c>
      <c r="C25" s="30"/>
      <c r="D25" s="30"/>
      <c r="E25" s="30"/>
      <c r="F25" s="30"/>
      <c r="G25" s="30"/>
      <c r="H25" s="30"/>
      <c r="I25" s="30"/>
      <c r="J25" s="172">
        <v>0</v>
      </c>
    </row>
    <row r="26" spans="1:10" ht="22.15" customHeight="1">
      <c r="A26" s="20"/>
      <c r="B26" s="56" t="s">
        <v>126</v>
      </c>
      <c r="C26" s="49"/>
      <c r="D26" s="49"/>
      <c r="E26" s="49"/>
      <c r="F26" s="49"/>
      <c r="G26" s="49"/>
      <c r="H26" s="49"/>
      <c r="I26" s="49"/>
      <c r="J26" s="172">
        <v>0</v>
      </c>
    </row>
    <row r="27" spans="1:10" ht="22.15" customHeight="1">
      <c r="A27" s="20"/>
      <c r="B27" s="56" t="s">
        <v>127</v>
      </c>
      <c r="C27" s="49"/>
      <c r="D27" s="49"/>
      <c r="E27" s="49"/>
      <c r="F27" s="49"/>
      <c r="G27" s="49"/>
      <c r="H27" s="49"/>
      <c r="I27" s="49"/>
      <c r="J27" s="172">
        <v>0</v>
      </c>
    </row>
    <row r="28" spans="1:10" ht="22.15" customHeight="1">
      <c r="A28" s="20"/>
      <c r="B28" s="56" t="s">
        <v>128</v>
      </c>
      <c r="C28" s="45"/>
      <c r="D28" s="45"/>
      <c r="E28" s="45"/>
      <c r="F28" s="45"/>
      <c r="G28" s="45"/>
      <c r="H28" s="45"/>
      <c r="I28" s="45"/>
      <c r="J28" s="172">
        <v>0</v>
      </c>
    </row>
    <row r="29" spans="1:10" ht="24" customHeight="1">
      <c r="A29" s="20"/>
      <c r="B29" s="56" t="s">
        <v>129</v>
      </c>
      <c r="C29" s="45"/>
      <c r="D29" s="45"/>
      <c r="E29" s="45"/>
      <c r="F29" s="45"/>
      <c r="G29" s="45"/>
      <c r="H29" s="45"/>
      <c r="I29" s="45"/>
      <c r="J29" s="172">
        <v>0</v>
      </c>
    </row>
    <row r="30" spans="1:10" ht="24" customHeight="1">
      <c r="A30" s="20"/>
      <c r="B30" s="56" t="s">
        <v>130</v>
      </c>
      <c r="C30" s="49"/>
      <c r="D30" s="49"/>
      <c r="E30" s="49"/>
      <c r="F30" s="49"/>
      <c r="G30" s="49"/>
      <c r="H30" s="49"/>
      <c r="I30" s="49"/>
      <c r="J30" s="172">
        <v>0</v>
      </c>
    </row>
    <row r="31" spans="1:10" ht="22.15" customHeight="1">
      <c r="B31" s="56" t="s">
        <v>131</v>
      </c>
      <c r="C31" s="49"/>
      <c r="D31" s="49"/>
      <c r="E31" s="49"/>
      <c r="F31" s="49"/>
      <c r="G31" s="49"/>
      <c r="H31" s="49"/>
      <c r="I31" s="49"/>
      <c r="J31" s="172">
        <v>0</v>
      </c>
    </row>
    <row r="32" spans="1:10" ht="22.15" customHeight="1">
      <c r="B32" s="56" t="s">
        <v>132</v>
      </c>
      <c r="C32" s="49"/>
      <c r="D32" s="49"/>
      <c r="E32" s="49"/>
      <c r="F32" s="49"/>
      <c r="G32" s="49"/>
      <c r="H32" s="49"/>
      <c r="I32" s="49"/>
      <c r="J32" s="172">
        <v>0</v>
      </c>
    </row>
    <row r="33" spans="1:13" ht="22.15" customHeight="1">
      <c r="B33" s="56" t="s">
        <v>133</v>
      </c>
      <c r="C33" s="49"/>
      <c r="D33" s="49"/>
      <c r="E33" s="49"/>
      <c r="F33" s="49"/>
      <c r="G33" s="49"/>
      <c r="H33" s="49"/>
      <c r="I33" s="49"/>
      <c r="J33" s="172">
        <v>0</v>
      </c>
    </row>
    <row r="34" spans="1:13" ht="22.15" customHeight="1">
      <c r="B34" s="56" t="s">
        <v>134</v>
      </c>
      <c r="C34" s="49"/>
      <c r="D34" s="49"/>
      <c r="E34" s="49"/>
      <c r="F34" s="49"/>
      <c r="G34" s="49"/>
      <c r="H34" s="49"/>
      <c r="I34" s="49"/>
      <c r="J34" s="172">
        <v>0</v>
      </c>
    </row>
    <row r="35" spans="1:13" ht="22.15" customHeight="1">
      <c r="B35" s="56" t="s">
        <v>135</v>
      </c>
      <c r="C35" s="49"/>
      <c r="D35" s="49"/>
      <c r="E35" s="49"/>
      <c r="F35" s="49"/>
      <c r="G35" s="49"/>
      <c r="H35" s="49"/>
      <c r="I35" s="49"/>
      <c r="J35" s="172">
        <v>0</v>
      </c>
    </row>
    <row r="36" spans="1:13" ht="22.15" customHeight="1">
      <c r="B36" s="56" t="s">
        <v>136</v>
      </c>
      <c r="C36" s="49"/>
      <c r="D36" s="49"/>
      <c r="E36" s="49"/>
      <c r="F36" s="49"/>
      <c r="G36" s="49"/>
      <c r="H36" s="49"/>
      <c r="I36" s="49"/>
      <c r="J36" s="172">
        <v>0</v>
      </c>
    </row>
    <row r="37" spans="1:13" ht="22.15" customHeight="1">
      <c r="B37" s="56" t="s">
        <v>137</v>
      </c>
      <c r="C37" s="49"/>
      <c r="D37" s="49"/>
      <c r="E37" s="49"/>
      <c r="F37" s="49"/>
      <c r="G37" s="49"/>
      <c r="H37" s="49"/>
      <c r="I37" s="49"/>
      <c r="J37" s="172">
        <v>0</v>
      </c>
    </row>
    <row r="38" spans="1:13" ht="22.15" customHeight="1">
      <c r="B38" s="56" t="s">
        <v>138</v>
      </c>
      <c r="C38" s="49"/>
      <c r="D38" s="49"/>
      <c r="E38" s="49"/>
      <c r="F38" s="49"/>
      <c r="G38" s="49"/>
      <c r="H38" s="49"/>
      <c r="I38" s="49"/>
      <c r="J38" s="172">
        <v>0</v>
      </c>
    </row>
    <row r="39" spans="1:13" ht="22.15" customHeight="1">
      <c r="B39" s="56" t="s">
        <v>139</v>
      </c>
      <c r="C39" s="49"/>
      <c r="D39" s="49"/>
      <c r="E39" s="49"/>
      <c r="F39" s="49"/>
      <c r="G39" s="49"/>
      <c r="H39" s="49"/>
      <c r="I39" s="49"/>
      <c r="J39" s="172">
        <v>0</v>
      </c>
    </row>
    <row r="40" spans="1:13" ht="22.15" customHeight="1" thickBot="1">
      <c r="B40" s="56" t="s">
        <v>140</v>
      </c>
      <c r="C40" s="49"/>
      <c r="D40" s="49"/>
      <c r="E40" s="49"/>
      <c r="F40" s="49"/>
      <c r="G40" s="49"/>
      <c r="H40" s="49"/>
      <c r="I40" s="49"/>
      <c r="J40" s="173">
        <v>0</v>
      </c>
    </row>
    <row r="41" spans="1:13" ht="22.15" customHeight="1">
      <c r="B41" s="33"/>
      <c r="C41" s="33"/>
      <c r="D41" s="33"/>
      <c r="E41" s="33"/>
      <c r="F41" s="33"/>
      <c r="G41" s="33"/>
      <c r="H41" s="33"/>
      <c r="I41" s="60" t="s">
        <v>60</v>
      </c>
      <c r="J41" s="74">
        <f>SUM(J20:J40)</f>
        <v>0</v>
      </c>
      <c r="K41" s="21" t="s">
        <v>73</v>
      </c>
    </row>
    <row r="42" spans="1:13" ht="31.9" customHeight="1" thickBot="1">
      <c r="A42" s="46"/>
      <c r="B42" s="266" t="s">
        <v>241</v>
      </c>
      <c r="C42" s="291"/>
      <c r="D42" s="291"/>
      <c r="E42" s="291"/>
      <c r="F42" s="291"/>
      <c r="G42" s="291"/>
      <c r="H42" s="291"/>
      <c r="I42" s="267"/>
      <c r="J42" s="110" t="s">
        <v>327</v>
      </c>
    </row>
    <row r="43" spans="1:13" ht="24" customHeight="1">
      <c r="A43" s="20"/>
      <c r="B43" s="38" t="s">
        <v>141</v>
      </c>
      <c r="C43" s="49"/>
      <c r="D43" s="49"/>
      <c r="E43" s="49"/>
      <c r="F43" s="49"/>
      <c r="G43" s="49"/>
      <c r="H43" s="49"/>
      <c r="I43" s="49"/>
      <c r="J43" s="156">
        <v>0</v>
      </c>
      <c r="K43" s="31"/>
      <c r="L43" s="31"/>
      <c r="M43" s="31"/>
    </row>
    <row r="44" spans="1:13" ht="24" customHeight="1">
      <c r="A44" s="20"/>
      <c r="B44" s="38" t="s">
        <v>142</v>
      </c>
      <c r="C44" s="49"/>
      <c r="D44" s="49"/>
      <c r="E44" s="49"/>
      <c r="F44" s="49"/>
      <c r="G44" s="49"/>
      <c r="H44" s="49"/>
      <c r="I44" s="49"/>
      <c r="J44" s="168">
        <v>0</v>
      </c>
    </row>
    <row r="45" spans="1:13" ht="24" customHeight="1">
      <c r="A45" s="20"/>
      <c r="B45" s="38" t="s">
        <v>143</v>
      </c>
      <c r="C45" s="49"/>
      <c r="D45" s="49"/>
      <c r="E45" s="49"/>
      <c r="F45" s="49"/>
      <c r="G45" s="49"/>
      <c r="H45" s="49"/>
      <c r="I45" s="49"/>
      <c r="J45" s="168">
        <v>0</v>
      </c>
    </row>
    <row r="46" spans="1:13" ht="24" customHeight="1">
      <c r="A46" s="20"/>
      <c r="B46" s="38" t="s">
        <v>144</v>
      </c>
      <c r="C46" s="49"/>
      <c r="D46" s="49"/>
      <c r="E46" s="49"/>
      <c r="F46" s="49"/>
      <c r="G46" s="49"/>
      <c r="H46" s="49"/>
      <c r="I46" s="49"/>
      <c r="J46" s="168">
        <v>0</v>
      </c>
    </row>
    <row r="47" spans="1:13" ht="24" customHeight="1">
      <c r="A47" s="20"/>
      <c r="B47" s="38" t="s">
        <v>145</v>
      </c>
      <c r="C47" s="49"/>
      <c r="D47" s="49"/>
      <c r="E47" s="49"/>
      <c r="F47" s="49"/>
      <c r="G47" s="49"/>
      <c r="H47" s="49"/>
      <c r="I47" s="49"/>
      <c r="J47" s="168">
        <v>0</v>
      </c>
    </row>
    <row r="48" spans="1:13" ht="24" customHeight="1" thickBot="1">
      <c r="A48" s="20"/>
      <c r="B48" s="38" t="s">
        <v>146</v>
      </c>
      <c r="C48" s="49"/>
      <c r="D48" s="49"/>
      <c r="E48" s="49"/>
      <c r="F48" s="49"/>
      <c r="G48" s="49"/>
      <c r="H48" s="49"/>
      <c r="I48" s="49"/>
      <c r="J48" s="158">
        <v>0</v>
      </c>
    </row>
    <row r="49" spans="1:16" ht="24" customHeight="1">
      <c r="I49" s="108" t="s">
        <v>60</v>
      </c>
      <c r="J49" s="109">
        <f>SUM(J43:J48)</f>
        <v>0</v>
      </c>
      <c r="K49" s="21" t="s">
        <v>73</v>
      </c>
    </row>
    <row r="50" spans="1:16" ht="24" customHeight="1">
      <c r="B50" s="41"/>
      <c r="C50" s="41"/>
      <c r="D50" s="41"/>
      <c r="E50" s="41"/>
      <c r="F50" s="41"/>
      <c r="G50" s="41"/>
      <c r="H50" s="41"/>
      <c r="I50" s="41"/>
      <c r="J50" s="41"/>
      <c r="K50" s="41"/>
      <c r="L50" s="41"/>
    </row>
    <row r="51" spans="1:16" ht="22.15" customHeight="1">
      <c r="A51" s="1" t="s">
        <v>271</v>
      </c>
      <c r="B51" s="2"/>
      <c r="C51" s="2"/>
      <c r="D51" s="2"/>
      <c r="E51" s="2"/>
      <c r="F51" s="2"/>
      <c r="G51" s="2"/>
      <c r="H51" s="2"/>
      <c r="I51" s="48"/>
      <c r="J51" s="48"/>
      <c r="K51" s="48"/>
      <c r="L51" s="48"/>
      <c r="M51" s="48"/>
      <c r="N51" s="48"/>
      <c r="O51" s="2"/>
    </row>
    <row r="52" spans="1:16" s="2" customFormat="1" ht="21.6" customHeight="1">
      <c r="A52" s="1" t="s">
        <v>58</v>
      </c>
      <c r="B52" s="2" t="s">
        <v>71</v>
      </c>
      <c r="I52" s="48"/>
      <c r="J52" s="48"/>
      <c r="K52" s="48"/>
      <c r="L52" s="48"/>
      <c r="M52" s="48"/>
      <c r="N52" s="48"/>
      <c r="O52" s="48"/>
    </row>
    <row r="53" spans="1:16" s="2" customFormat="1" ht="21.6" customHeight="1" thickBot="1">
      <c r="A53" s="20"/>
      <c r="B53" s="21"/>
      <c r="C53" s="21"/>
      <c r="D53" s="21"/>
      <c r="E53" s="21"/>
      <c r="F53" s="21"/>
      <c r="G53" s="21"/>
      <c r="H53" s="21"/>
      <c r="I53" s="21"/>
      <c r="J53" s="21"/>
      <c r="K53" s="21"/>
      <c r="L53" s="21"/>
      <c r="M53" s="21"/>
      <c r="N53" s="21"/>
      <c r="O53" s="21"/>
      <c r="P53" s="48"/>
    </row>
    <row r="54" spans="1:16" ht="21.6" customHeight="1">
      <c r="B54" s="174"/>
      <c r="C54" s="57" t="s">
        <v>147</v>
      </c>
      <c r="D54" s="58"/>
    </row>
    <row r="55" spans="1:16" ht="21.6" customHeight="1" thickBot="1">
      <c r="B55" s="176"/>
      <c r="C55" s="57" t="s">
        <v>148</v>
      </c>
      <c r="D55" s="58"/>
    </row>
    <row r="56" spans="1:16" ht="22.15" customHeight="1">
      <c r="B56" s="24"/>
    </row>
    <row r="57" spans="1:16" ht="18.75">
      <c r="A57" s="1" t="s">
        <v>272</v>
      </c>
    </row>
    <row r="58" spans="1:16" s="2" customFormat="1" ht="22.15" customHeight="1">
      <c r="A58" s="1" t="s">
        <v>58</v>
      </c>
      <c r="B58" s="2" t="s">
        <v>72</v>
      </c>
      <c r="I58" s="48"/>
      <c r="J58" s="48"/>
      <c r="K58" s="48"/>
      <c r="L58" s="48"/>
      <c r="M58" s="48"/>
      <c r="N58" s="48"/>
      <c r="O58" s="48"/>
    </row>
    <row r="59" spans="1:16" s="2" customFormat="1" ht="22.15" customHeight="1" thickBot="1">
      <c r="A59" s="20"/>
      <c r="B59" s="21"/>
      <c r="C59" s="21"/>
      <c r="D59" s="21"/>
      <c r="E59" s="21"/>
      <c r="F59" s="21"/>
      <c r="G59" s="21"/>
      <c r="H59" s="21"/>
      <c r="I59" s="21"/>
      <c r="J59" s="21"/>
      <c r="K59" s="21"/>
      <c r="L59" s="21"/>
      <c r="M59" s="21"/>
      <c r="N59" s="21"/>
      <c r="O59" s="21"/>
      <c r="P59" s="48"/>
    </row>
    <row r="60" spans="1:16" ht="22.15" customHeight="1">
      <c r="B60" s="174"/>
      <c r="C60" s="49" t="s">
        <v>149</v>
      </c>
      <c r="D60" s="49"/>
      <c r="E60" s="49"/>
      <c r="F60" s="49"/>
      <c r="G60" s="49"/>
      <c r="H60" s="49"/>
      <c r="I60" s="49"/>
      <c r="J60" s="49"/>
      <c r="K60" s="49"/>
      <c r="L60" s="51"/>
    </row>
    <row r="61" spans="1:16" ht="22.15" customHeight="1">
      <c r="B61" s="180"/>
      <c r="C61" s="49" t="s">
        <v>150</v>
      </c>
      <c r="D61" s="49"/>
      <c r="E61" s="49"/>
      <c r="F61" s="49"/>
      <c r="G61" s="49"/>
      <c r="H61" s="49"/>
      <c r="I61" s="49"/>
      <c r="J61" s="49"/>
      <c r="K61" s="49"/>
      <c r="L61" s="51"/>
    </row>
    <row r="62" spans="1:16" ht="22.15" customHeight="1">
      <c r="B62" s="180"/>
      <c r="C62" s="49" t="s">
        <v>151</v>
      </c>
      <c r="D62" s="49"/>
      <c r="E62" s="49"/>
      <c r="F62" s="49"/>
      <c r="G62" s="49"/>
      <c r="H62" s="49"/>
      <c r="I62" s="49"/>
      <c r="J62" s="49"/>
      <c r="K62" s="49"/>
      <c r="L62" s="51"/>
    </row>
    <row r="63" spans="1:16" ht="22.15" customHeight="1">
      <c r="B63" s="180"/>
      <c r="C63" s="49" t="s">
        <v>152</v>
      </c>
      <c r="D63" s="49"/>
      <c r="E63" s="49"/>
      <c r="F63" s="49"/>
      <c r="G63" s="49"/>
      <c r="H63" s="49"/>
      <c r="I63" s="49"/>
      <c r="J63" s="49"/>
      <c r="K63" s="49"/>
      <c r="L63" s="51"/>
    </row>
    <row r="64" spans="1:16" ht="22.15" customHeight="1">
      <c r="B64" s="175"/>
      <c r="C64" s="49" t="s">
        <v>153</v>
      </c>
      <c r="D64" s="49"/>
      <c r="E64" s="49"/>
      <c r="F64" s="49"/>
      <c r="G64" s="49"/>
      <c r="H64" s="49"/>
      <c r="I64" s="49"/>
      <c r="J64" s="49"/>
      <c r="K64" s="49"/>
      <c r="L64" s="51"/>
    </row>
    <row r="65" spans="2:16" ht="22.15" customHeight="1">
      <c r="B65" s="180"/>
      <c r="C65" s="49" t="s">
        <v>154</v>
      </c>
      <c r="D65" s="49"/>
      <c r="E65" s="49"/>
      <c r="F65" s="49"/>
      <c r="G65" s="49"/>
      <c r="H65" s="49"/>
      <c r="I65" s="49"/>
      <c r="J65" s="49"/>
      <c r="K65" s="49"/>
      <c r="L65" s="51"/>
    </row>
    <row r="66" spans="2:16" ht="22.15" customHeight="1" thickBot="1">
      <c r="B66" s="180"/>
      <c r="C66" s="49" t="s">
        <v>155</v>
      </c>
      <c r="D66" s="49"/>
      <c r="E66" s="49"/>
      <c r="F66" s="81"/>
      <c r="G66" s="81"/>
      <c r="H66" s="81"/>
      <c r="I66" s="81"/>
      <c r="J66" s="81"/>
      <c r="K66" s="81"/>
      <c r="L66" s="82"/>
    </row>
    <row r="67" spans="2:16" ht="22.15" customHeight="1" thickBot="1">
      <c r="B67" s="176"/>
      <c r="C67" s="49" t="s">
        <v>156</v>
      </c>
      <c r="D67" s="49"/>
      <c r="E67" s="80" t="s">
        <v>215</v>
      </c>
      <c r="F67" s="280"/>
      <c r="G67" s="281"/>
      <c r="H67" s="281"/>
      <c r="I67" s="281"/>
      <c r="J67" s="281"/>
      <c r="K67" s="281"/>
      <c r="L67" s="282"/>
    </row>
    <row r="69" spans="2:16" ht="22.15" customHeight="1">
      <c r="P69" s="47" t="s">
        <v>287</v>
      </c>
    </row>
    <row r="73" spans="2:16" ht="22.15" customHeight="1">
      <c r="H73" s="24"/>
    </row>
  </sheetData>
  <sheetProtection algorithmName="SHA-512" hashValue="9YzXzjD+CHXMZ3T+OclxSwa98EgDzUBVTIKygjl05YNq2qkxXCx2bUmbeIc+3PoRDXhAJwSGuOT1yYtzWvMtcA==" saltValue="XRc1DQXxeijkpie4xuo2Hw==" spinCount="100000" sheet="1" objects="1" scenarios="1"/>
  <customSheetViews>
    <customSheetView guid="{69B98A64-6B4D-43C0-92C2-3F9BB80C4874}" showPageBreaks="1" fitToPage="1" printArea="1" view="pageBreakPreview">
      <selection activeCell="G10" sqref="G10"/>
      <pageMargins left="0.59055118110236227" right="0.59055118110236227" top="0.62992125984251968" bottom="0.59055118110236227" header="0.39370078740157483" footer="0"/>
      <headerFooter>
        <oddHeader>&amp;R&amp;"ＭＳ ゴシック,標準"&amp;11調査票5/5枚目</oddHeader>
      </headerFooter>
    </customSheetView>
    <customSheetView guid="{88B2E8D7-E776-4226-912F-951D0D18D1E0}" showPageBreaks="1" fitToPage="1" printArea="1" view="pageBreakPreview" topLeftCell="A34">
      <selection activeCell="B48" sqref="B48"/>
      <pageMargins left="0.59055118110236227" right="0.59055118110236227" top="0.62992125984251968" bottom="0.59055118110236227" header="0.39370078740157483" footer="0"/>
      <headerFooter>
        <oddHeader>&amp;R&amp;"ＭＳ ゴシック,標準"&amp;11調査票5/5枚目</oddHeader>
      </headerFooter>
    </customSheetView>
  </customSheetViews>
  <mergeCells count="3">
    <mergeCell ref="F67:L67"/>
    <mergeCell ref="B42:I42"/>
    <mergeCell ref="B19:I19"/>
  </mergeCells>
  <phoneticPr fontId="2"/>
  <conditionalFormatting sqref="B10">
    <cfRule type="expression" dxfId="9" priority="10">
      <formula>B11="○"</formula>
    </cfRule>
  </conditionalFormatting>
  <conditionalFormatting sqref="B10:B11">
    <cfRule type="expression" dxfId="8" priority="8">
      <formula>COUNTA($B$10:$B$11)&gt;1</formula>
    </cfRule>
  </conditionalFormatting>
  <conditionalFormatting sqref="B11">
    <cfRule type="expression" dxfId="7" priority="9">
      <formula>B10="○"</formula>
    </cfRule>
  </conditionalFormatting>
  <conditionalFormatting sqref="B54">
    <cfRule type="expression" dxfId="6" priority="5">
      <formula>B55="○"</formula>
    </cfRule>
  </conditionalFormatting>
  <conditionalFormatting sqref="B54:B55">
    <cfRule type="expression" dxfId="5" priority="3">
      <formula>COUNTA($B$54:$B$55)&gt;1</formula>
    </cfRule>
  </conditionalFormatting>
  <conditionalFormatting sqref="B55">
    <cfRule type="expression" dxfId="4" priority="4">
      <formula>B54="○"</formula>
    </cfRule>
  </conditionalFormatting>
  <conditionalFormatting sqref="B54:D55">
    <cfRule type="expression" dxfId="3" priority="2">
      <formula>$B$11="○"</formula>
    </cfRule>
  </conditionalFormatting>
  <conditionalFormatting sqref="B17:G17 B19:J40 B42:J48">
    <cfRule type="expression" dxfId="2" priority="7">
      <formula>$B$11="○"</formula>
    </cfRule>
  </conditionalFormatting>
  <conditionalFormatting sqref="B60:L67">
    <cfRule type="expression" dxfId="1" priority="6">
      <formula>$B$10="○"</formula>
    </cfRule>
  </conditionalFormatting>
  <conditionalFormatting sqref="F67:L67">
    <cfRule type="expression" dxfId="0" priority="1">
      <formula>$B$67=""</formula>
    </cfRule>
  </conditionalFormatting>
  <dataValidations count="1">
    <dataValidation type="list" allowBlank="1" showInputMessage="1" showErrorMessage="1" sqref="B57 B12" xr:uid="{00000000-0002-0000-0400-000000000000}">
      <formula1>"○, "</formula1>
    </dataValidation>
  </dataValidations>
  <printOptions horizontalCentered="1"/>
  <pageMargins left="0.15748031496062992" right="0.19685039370078741" top="0.74803149606299213" bottom="0.35433070866141736" header="0.39370078740157483" footer="0"/>
  <pageSetup paperSize="9" scale="53" fitToWidth="0" orientation="portrait" r:id="rId1"/>
  <headerFooter>
    <oddHeader>&amp;R&amp;"ＭＳ ゴシック,標準"&amp;11調査票5/5枚目</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 r:id="rId4" name="Group Box 7">
              <controlPr defaultSize="0" autoFill="0" autoPict="0">
                <anchor moveWithCells="1">
                  <from>
                    <xdr:col>1</xdr:col>
                    <xdr:colOff>352425</xdr:colOff>
                    <xdr:row>8</xdr:row>
                    <xdr:rowOff>180975</xdr:rowOff>
                  </from>
                  <to>
                    <xdr:col>8</xdr:col>
                    <xdr:colOff>828675</xdr:colOff>
                    <xdr:row>11</xdr:row>
                    <xdr:rowOff>47625</xdr:rowOff>
                  </to>
                </anchor>
              </controlPr>
            </control>
          </mc:Choice>
        </mc:AlternateContent>
        <mc:AlternateContent xmlns:mc="http://schemas.openxmlformats.org/markup-compatibility/2006">
          <mc:Choice Requires="x14">
            <control shapeId="4" r:id="rId5" name="Group Box 9">
              <controlPr defaultSize="0" autoFill="0" autoPict="0">
                <anchor moveWithCells="1">
                  <from>
                    <xdr:col>1</xdr:col>
                    <xdr:colOff>342900</xdr:colOff>
                    <xdr:row>52</xdr:row>
                    <xdr:rowOff>66675</xdr:rowOff>
                  </from>
                  <to>
                    <xdr:col>8</xdr:col>
                    <xdr:colOff>238125</xdr:colOff>
                    <xdr:row>54</xdr:row>
                    <xdr:rowOff>152400</xdr:rowOff>
                  </to>
                </anchor>
              </controlPr>
            </control>
          </mc:Choice>
        </mc:AlternateContent>
        <mc:AlternateContent xmlns:mc="http://schemas.openxmlformats.org/markup-compatibility/2006">
          <mc:Choice Requires="x14">
            <control shapeId="5" r:id="rId6" name="Group Box 32">
              <controlPr defaultSize="0" autoFill="0" autoPict="0">
                <anchor moveWithCells="1">
                  <from>
                    <xdr:col>1</xdr:col>
                    <xdr:colOff>342900</xdr:colOff>
                    <xdr:row>67</xdr:row>
                    <xdr:rowOff>0</xdr:rowOff>
                  </from>
                  <to>
                    <xdr:col>7</xdr:col>
                    <xdr:colOff>657225</xdr:colOff>
                    <xdr:row>69</xdr:row>
                    <xdr:rowOff>47625</xdr:rowOff>
                  </to>
                </anchor>
              </controlPr>
            </control>
          </mc:Choice>
        </mc:AlternateContent>
        <mc:AlternateContent xmlns:mc="http://schemas.openxmlformats.org/markup-compatibility/2006">
          <mc:Choice Requires="x14">
            <control shapeId="6" r:id="rId7" name="Group Box 34">
              <controlPr defaultSize="0" autoFill="0" autoPict="0">
                <anchor moveWithCells="1">
                  <from>
                    <xdr:col>1</xdr:col>
                    <xdr:colOff>66675</xdr:colOff>
                    <xdr:row>48</xdr:row>
                    <xdr:rowOff>0</xdr:rowOff>
                  </from>
                  <to>
                    <xdr:col>6</xdr:col>
                    <xdr:colOff>171450</xdr:colOff>
                    <xdr:row>49</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プルダウンメニュー!$D$5:$D$6</xm:f>
          </x14:formula1>
          <xm:sqref>B10:B11 B60:B67 B54:B56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5"/>
  <sheetViews>
    <sheetView view="pageBreakPreview" zoomScale="90" zoomScaleNormal="100" zoomScaleSheetLayoutView="90" workbookViewId="0"/>
  </sheetViews>
  <sheetFormatPr defaultColWidth="8.75" defaultRowHeight="14.25"/>
  <sheetData>
    <row r="1" spans="1:11">
      <c r="A1" t="s">
        <v>303</v>
      </c>
      <c r="I1" t="s">
        <v>210</v>
      </c>
      <c r="K1" t="s">
        <v>214</v>
      </c>
    </row>
    <row r="2" spans="1:11">
      <c r="A2" t="s">
        <v>295</v>
      </c>
      <c r="I2" t="s">
        <v>211</v>
      </c>
      <c r="K2" t="s">
        <v>213</v>
      </c>
    </row>
    <row r="3" spans="1:11">
      <c r="A3" t="s">
        <v>296</v>
      </c>
      <c r="I3" t="s">
        <v>212</v>
      </c>
    </row>
    <row r="4" spans="1:11">
      <c r="A4" t="s">
        <v>297</v>
      </c>
      <c r="I4" t="s">
        <v>213</v>
      </c>
    </row>
    <row r="5" spans="1:11">
      <c r="A5" t="s">
        <v>35</v>
      </c>
      <c r="D5" t="s">
        <v>59</v>
      </c>
      <c r="F5">
        <v>1</v>
      </c>
    </row>
    <row r="6" spans="1:11">
      <c r="A6" t="s">
        <v>34</v>
      </c>
      <c r="F6">
        <v>2</v>
      </c>
    </row>
    <row r="7" spans="1:11">
      <c r="A7" t="s">
        <v>33</v>
      </c>
      <c r="F7">
        <v>3</v>
      </c>
    </row>
    <row r="8" spans="1:11">
      <c r="A8" t="s">
        <v>32</v>
      </c>
      <c r="F8">
        <v>4</v>
      </c>
    </row>
    <row r="9" spans="1:11">
      <c r="A9" t="s">
        <v>31</v>
      </c>
      <c r="F9">
        <v>5</v>
      </c>
    </row>
    <row r="10" spans="1:11">
      <c r="A10" t="s">
        <v>30</v>
      </c>
      <c r="F10">
        <v>6</v>
      </c>
    </row>
    <row r="11" spans="1:11">
      <c r="A11" t="s">
        <v>29</v>
      </c>
      <c r="F11">
        <v>7</v>
      </c>
    </row>
    <row r="12" spans="1:11">
      <c r="A12" t="s">
        <v>28</v>
      </c>
      <c r="F12">
        <v>8</v>
      </c>
    </row>
    <row r="13" spans="1:11">
      <c r="A13" t="s">
        <v>27</v>
      </c>
      <c r="F13">
        <v>9</v>
      </c>
    </row>
    <row r="14" spans="1:11">
      <c r="A14" t="s">
        <v>26</v>
      </c>
      <c r="F14">
        <v>10</v>
      </c>
    </row>
    <row r="15" spans="1:11">
      <c r="A15" t="s">
        <v>25</v>
      </c>
      <c r="F15">
        <v>11</v>
      </c>
    </row>
    <row r="16" spans="1:11">
      <c r="A16" t="s">
        <v>24</v>
      </c>
      <c r="F16">
        <v>12</v>
      </c>
    </row>
    <row r="17" spans="1:6">
      <c r="A17" t="s">
        <v>23</v>
      </c>
      <c r="F17">
        <v>13</v>
      </c>
    </row>
    <row r="18" spans="1:6">
      <c r="A18" t="s">
        <v>22</v>
      </c>
      <c r="F18">
        <v>14</v>
      </c>
    </row>
    <row r="19" spans="1:6">
      <c r="A19" t="s">
        <v>21</v>
      </c>
      <c r="F19">
        <v>15</v>
      </c>
    </row>
    <row r="20" spans="1:6">
      <c r="A20" t="s">
        <v>20</v>
      </c>
      <c r="F20">
        <v>16</v>
      </c>
    </row>
    <row r="21" spans="1:6">
      <c r="A21" t="s">
        <v>19</v>
      </c>
      <c r="F21">
        <v>17</v>
      </c>
    </row>
    <row r="22" spans="1:6">
      <c r="A22" t="s">
        <v>18</v>
      </c>
      <c r="F22">
        <v>18</v>
      </c>
    </row>
    <row r="23" spans="1:6">
      <c r="A23" t="s">
        <v>17</v>
      </c>
      <c r="F23">
        <v>19</v>
      </c>
    </row>
    <row r="24" spans="1:6">
      <c r="A24" t="s">
        <v>16</v>
      </c>
      <c r="F24">
        <v>20</v>
      </c>
    </row>
    <row r="25" spans="1:6">
      <c r="A25" t="s">
        <v>15</v>
      </c>
      <c r="F25">
        <v>21</v>
      </c>
    </row>
    <row r="26" spans="1:6">
      <c r="A26" t="s">
        <v>298</v>
      </c>
      <c r="F26">
        <v>22</v>
      </c>
    </row>
    <row r="27" spans="1:6">
      <c r="A27" t="s">
        <v>14</v>
      </c>
      <c r="F27">
        <v>23</v>
      </c>
    </row>
    <row r="28" spans="1:6">
      <c r="A28" t="s">
        <v>299</v>
      </c>
      <c r="F28">
        <v>24</v>
      </c>
    </row>
    <row r="29" spans="1:6">
      <c r="A29" t="s">
        <v>300</v>
      </c>
      <c r="F29">
        <v>25</v>
      </c>
    </row>
    <row r="30" spans="1:6">
      <c r="A30" t="s">
        <v>301</v>
      </c>
      <c r="F30">
        <v>26</v>
      </c>
    </row>
    <row r="31" spans="1:6">
      <c r="A31" t="s">
        <v>302</v>
      </c>
      <c r="F31">
        <v>27</v>
      </c>
    </row>
    <row r="32" spans="1:6">
      <c r="A32" t="s">
        <v>304</v>
      </c>
      <c r="F32">
        <v>28</v>
      </c>
    </row>
    <row r="33" spans="1:6">
      <c r="A33" t="s">
        <v>329</v>
      </c>
      <c r="F33">
        <v>29</v>
      </c>
    </row>
    <row r="34" spans="1:6">
      <c r="F34">
        <v>30</v>
      </c>
    </row>
    <row r="35" spans="1:6">
      <c r="F35">
        <v>31</v>
      </c>
    </row>
  </sheetData>
  <phoneticPr fontId="2"/>
  <pageMargins left="0.7" right="0.7" top="0.75" bottom="0.75" header="0.3" footer="0.3"/>
  <pageSetup paperSize="9" scale="78"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4A307-714E-44A2-83B7-3AC131671254}">
  <sheetPr>
    <pageSetUpPr fitToPage="1"/>
  </sheetPr>
  <dimension ref="A1:KD5"/>
  <sheetViews>
    <sheetView zoomScale="80" zoomScaleNormal="80" workbookViewId="0">
      <pane xSplit="7" ySplit="3" topLeftCell="H4" activePane="bottomRight" state="frozen"/>
      <selection activeCell="N4" sqref="N4"/>
      <selection pane="topRight" activeCell="N4" sqref="N4"/>
      <selection pane="bottomLeft" activeCell="N4" sqref="N4"/>
      <selection pane="bottomRight" activeCell="N11" sqref="N11"/>
    </sheetView>
  </sheetViews>
  <sheetFormatPr defaultColWidth="8.625" defaultRowHeight="14.25"/>
  <cols>
    <col min="1" max="1" width="10" style="112" customWidth="1"/>
    <col min="2" max="2" width="10" style="113" customWidth="1"/>
    <col min="3" max="3" width="12.625" style="114" customWidth="1"/>
    <col min="4" max="4" width="10.125" style="115" customWidth="1"/>
    <col min="5" max="5" width="31.5" style="116" customWidth="1"/>
    <col min="6" max="6" width="13.5" style="116" customWidth="1"/>
    <col min="7" max="7" width="39.75" style="117" customWidth="1"/>
    <col min="8" max="8" width="9.75" style="118" customWidth="1"/>
    <col min="9" max="9" width="36.375" style="117" customWidth="1"/>
    <col min="10" max="10" width="12.625" style="118" customWidth="1"/>
    <col min="11" max="11" width="17.375" style="112" bestFit="1" customWidth="1"/>
    <col min="12" max="13" width="8.625" style="119" customWidth="1"/>
    <col min="14" max="14" width="15.625" style="119" bestFit="1" customWidth="1"/>
    <col min="15" max="15" width="17.625" style="119" bestFit="1" customWidth="1"/>
    <col min="16" max="17" width="8.625" style="119" customWidth="1"/>
    <col min="18" max="33" width="8.625" style="120" customWidth="1"/>
    <col min="34" max="62" width="8.625" style="119" customWidth="1"/>
    <col min="63" max="63" width="13.125" style="119" bestFit="1" customWidth="1"/>
    <col min="64" max="252" width="8.625" style="119" customWidth="1"/>
    <col min="253" max="253" width="8.625" style="112" customWidth="1"/>
    <col min="254" max="290" width="8.625" style="119" customWidth="1"/>
    <col min="291" max="16384" width="8.625" style="119"/>
  </cols>
  <sheetData>
    <row r="1" spans="1:290">
      <c r="K1" s="327" t="s">
        <v>621</v>
      </c>
      <c r="L1" s="327"/>
      <c r="M1" s="327"/>
      <c r="N1" s="327"/>
      <c r="O1" s="327"/>
      <c r="P1" s="327"/>
      <c r="Q1" s="327"/>
      <c r="R1" s="327"/>
      <c r="S1" s="327"/>
      <c r="T1" s="327"/>
      <c r="U1" s="327"/>
      <c r="V1" s="327"/>
      <c r="W1" s="327"/>
      <c r="X1" s="327"/>
      <c r="Y1" s="327"/>
      <c r="Z1" s="327"/>
      <c r="AA1" s="327"/>
      <c r="AB1" s="327"/>
      <c r="AC1" s="327"/>
      <c r="AD1" s="327"/>
      <c r="AE1" s="327"/>
      <c r="AF1" s="327"/>
      <c r="AG1" s="327"/>
      <c r="AH1" s="327"/>
      <c r="AI1" s="327"/>
      <c r="AJ1" s="327"/>
      <c r="AK1" s="327"/>
      <c r="AL1" s="327"/>
      <c r="AM1" s="327"/>
      <c r="AN1" s="327"/>
      <c r="AO1" s="329" t="s">
        <v>639</v>
      </c>
      <c r="AP1" s="329"/>
      <c r="AQ1" s="329"/>
      <c r="AR1" s="329"/>
      <c r="AS1" s="329"/>
      <c r="AT1" s="329"/>
      <c r="AU1" s="329"/>
      <c r="AV1" s="329"/>
      <c r="AW1" s="329"/>
      <c r="AX1" s="329"/>
      <c r="AY1" s="329"/>
      <c r="AZ1" s="329"/>
      <c r="BA1" s="329"/>
      <c r="BB1" s="329"/>
      <c r="BC1" s="329"/>
      <c r="BD1" s="329"/>
      <c r="BE1" s="329"/>
      <c r="BF1" s="329"/>
      <c r="BG1" s="329"/>
      <c r="BH1" s="329"/>
      <c r="BI1" s="329"/>
      <c r="BJ1" s="329"/>
      <c r="BK1" s="329"/>
      <c r="BL1" s="329"/>
      <c r="BM1" s="329"/>
      <c r="BN1" s="329"/>
      <c r="BO1" s="329"/>
      <c r="BP1" s="329"/>
      <c r="BQ1" s="329"/>
      <c r="BR1" s="329"/>
      <c r="BS1" s="329"/>
      <c r="BT1" s="329"/>
      <c r="BU1" s="329"/>
      <c r="BV1" s="329"/>
      <c r="BW1" s="329"/>
      <c r="BX1" s="329"/>
      <c r="BY1" s="329"/>
      <c r="BZ1" s="329"/>
      <c r="CA1" s="329"/>
      <c r="CB1" s="329"/>
      <c r="CC1" s="329"/>
      <c r="CD1" s="329"/>
      <c r="CE1" s="329"/>
      <c r="CF1" s="329"/>
      <c r="CG1" s="329"/>
      <c r="CH1" s="329"/>
      <c r="CI1" s="329"/>
      <c r="CJ1" s="329"/>
      <c r="CK1" s="329"/>
      <c r="CL1" s="329"/>
      <c r="CM1" s="329"/>
      <c r="CN1" s="329"/>
      <c r="CO1" s="329"/>
      <c r="CP1" s="329"/>
      <c r="CQ1" s="329"/>
      <c r="CR1" s="329"/>
      <c r="CS1" s="329"/>
      <c r="CT1" s="329"/>
      <c r="CU1" s="329"/>
      <c r="CV1" s="329"/>
      <c r="CW1" s="329"/>
      <c r="CX1" s="329"/>
      <c r="CY1" s="329"/>
      <c r="CZ1" s="329"/>
      <c r="DA1" s="329"/>
      <c r="DB1" s="329"/>
      <c r="DC1" s="329"/>
      <c r="DD1" s="329"/>
      <c r="DE1" s="329"/>
      <c r="DF1" s="329"/>
      <c r="DG1" s="329"/>
      <c r="DH1" s="329"/>
      <c r="DI1" s="329"/>
      <c r="DJ1" s="329"/>
      <c r="DK1" s="329"/>
      <c r="DL1" s="329"/>
      <c r="DM1" s="329"/>
      <c r="DN1" s="329"/>
      <c r="DO1" s="329"/>
      <c r="DP1" s="329"/>
      <c r="DQ1" s="329"/>
      <c r="DR1" s="329"/>
      <c r="DS1" s="329"/>
      <c r="DT1" s="329"/>
      <c r="DU1" s="329"/>
      <c r="DV1" s="329"/>
      <c r="DW1" s="329"/>
      <c r="DX1" s="329"/>
      <c r="DY1" s="329"/>
      <c r="DZ1" s="329"/>
      <c r="EA1" s="329"/>
      <c r="EB1" s="329"/>
      <c r="EC1" s="329"/>
      <c r="ED1" s="329"/>
      <c r="EE1" s="329"/>
      <c r="EF1" s="329"/>
      <c r="EG1" s="329"/>
      <c r="EH1" s="329"/>
      <c r="EI1" s="329"/>
      <c r="EJ1" s="329"/>
      <c r="EK1" s="329"/>
      <c r="EL1" s="329"/>
      <c r="EM1" s="329"/>
      <c r="EN1" s="329"/>
      <c r="EO1" s="329"/>
      <c r="EP1" s="329"/>
      <c r="EQ1" s="329"/>
      <c r="ER1" s="329"/>
      <c r="ES1" s="329"/>
      <c r="ET1" s="329"/>
      <c r="EU1" s="329"/>
      <c r="EV1" s="329"/>
      <c r="EW1" s="329"/>
      <c r="EX1" s="329"/>
      <c r="EY1" s="329"/>
      <c r="EZ1" s="329"/>
      <c r="FA1" s="329"/>
      <c r="FB1" s="329"/>
      <c r="FC1" s="322" t="s">
        <v>703</v>
      </c>
      <c r="FD1" s="322"/>
      <c r="FE1" s="322"/>
      <c r="FF1" s="322"/>
      <c r="FG1" s="322"/>
      <c r="FH1" s="322"/>
      <c r="FI1" s="322"/>
      <c r="FJ1" s="322"/>
      <c r="FK1" s="322"/>
      <c r="FL1" s="322"/>
      <c r="FM1" s="322"/>
      <c r="FN1" s="322"/>
      <c r="FO1" s="322"/>
      <c r="FP1" s="322"/>
      <c r="FQ1" s="322"/>
      <c r="FR1" s="322"/>
      <c r="FS1" s="322"/>
      <c r="FT1" s="322"/>
      <c r="FU1" s="322"/>
      <c r="FV1" s="322"/>
      <c r="FW1" s="322"/>
      <c r="FX1" s="322"/>
      <c r="FY1" s="322"/>
      <c r="FZ1" s="322"/>
      <c r="GA1" s="322"/>
      <c r="GB1" s="322"/>
      <c r="GC1" s="322"/>
      <c r="GD1" s="322"/>
      <c r="GE1" s="322"/>
      <c r="GF1" s="322"/>
      <c r="GG1" s="322"/>
      <c r="GH1" s="322"/>
      <c r="GI1" s="322"/>
      <c r="GJ1" s="322"/>
      <c r="GK1" s="322"/>
      <c r="GL1" s="322"/>
      <c r="GM1" s="322"/>
      <c r="GN1" s="322"/>
      <c r="GO1" s="322"/>
      <c r="GP1" s="322"/>
      <c r="GQ1" s="322"/>
      <c r="GR1" s="322"/>
      <c r="GS1" s="322"/>
      <c r="GT1" s="322"/>
      <c r="GU1" s="322"/>
      <c r="GV1" s="322"/>
      <c r="GW1" s="322"/>
      <c r="GX1" s="322"/>
      <c r="GY1" s="322"/>
      <c r="GZ1" s="322"/>
      <c r="HA1" s="322"/>
      <c r="HB1" s="322"/>
      <c r="HC1" s="334" t="s">
        <v>737</v>
      </c>
      <c r="HD1" s="334"/>
      <c r="HE1" s="334"/>
      <c r="HF1" s="334"/>
      <c r="HG1" s="334"/>
      <c r="HH1" s="334"/>
      <c r="HI1" s="334"/>
      <c r="HJ1" s="334"/>
      <c r="HK1" s="334"/>
      <c r="HL1" s="334"/>
      <c r="HM1" s="334"/>
      <c r="HN1" s="334"/>
      <c r="HO1" s="334"/>
      <c r="HP1" s="334"/>
      <c r="HQ1" s="334"/>
      <c r="HR1" s="334"/>
      <c r="HS1" s="334"/>
      <c r="HT1" s="334"/>
      <c r="HU1" s="334"/>
      <c r="HV1" s="334"/>
      <c r="HW1" s="334"/>
      <c r="HX1" s="334"/>
      <c r="HY1" s="334"/>
      <c r="HZ1" s="334"/>
      <c r="IA1" s="334"/>
      <c r="IB1" s="334"/>
      <c r="IC1" s="334"/>
      <c r="ID1" s="334"/>
      <c r="IE1" s="334"/>
      <c r="IF1" s="334"/>
      <c r="IG1" s="334"/>
      <c r="IH1" s="334"/>
      <c r="II1" s="334"/>
      <c r="IJ1" s="334"/>
      <c r="IK1" s="334"/>
      <c r="IL1" s="334"/>
      <c r="IM1" s="334"/>
      <c r="IN1" s="334"/>
      <c r="IO1" s="334"/>
      <c r="IP1" s="334"/>
      <c r="IQ1" s="334"/>
      <c r="IR1" s="335" t="s">
        <v>766</v>
      </c>
      <c r="IS1" s="335"/>
      <c r="IT1" s="335"/>
      <c r="IU1" s="335"/>
      <c r="IV1" s="335"/>
      <c r="IW1" s="335"/>
      <c r="IX1" s="335"/>
      <c r="IY1" s="335"/>
      <c r="IZ1" s="335"/>
      <c r="JA1" s="335"/>
      <c r="JB1" s="335"/>
      <c r="JC1" s="335"/>
      <c r="JD1" s="335"/>
      <c r="JE1" s="335"/>
      <c r="JF1" s="335"/>
      <c r="JG1" s="335"/>
      <c r="JH1" s="335"/>
      <c r="JI1" s="335"/>
      <c r="JJ1" s="335"/>
      <c r="JK1" s="335"/>
      <c r="JL1" s="335"/>
      <c r="JM1" s="335"/>
      <c r="JN1" s="335"/>
      <c r="JO1" s="335"/>
      <c r="JP1" s="335"/>
      <c r="JQ1" s="335"/>
      <c r="JR1" s="335"/>
      <c r="JS1" s="335"/>
      <c r="JT1" s="335"/>
      <c r="JU1" s="335"/>
      <c r="JV1" s="335"/>
      <c r="JW1" s="335"/>
      <c r="JX1" s="335"/>
      <c r="JY1" s="335"/>
      <c r="JZ1" s="335"/>
      <c r="KA1" s="335"/>
      <c r="KB1" s="335"/>
      <c r="KC1" s="335"/>
      <c r="KD1" s="335"/>
    </row>
    <row r="2" spans="1:290" s="121" customFormat="1" ht="15.6" customHeight="1">
      <c r="B2" s="122"/>
      <c r="C2" s="123"/>
      <c r="D2" s="115"/>
      <c r="E2" s="116"/>
      <c r="F2" s="116"/>
      <c r="G2" s="116"/>
      <c r="H2" s="118"/>
      <c r="I2" s="116"/>
      <c r="J2" s="118"/>
      <c r="K2" s="324" t="s">
        <v>622</v>
      </c>
      <c r="L2" s="324"/>
      <c r="M2" s="324"/>
      <c r="N2" s="324"/>
      <c r="O2" s="324"/>
      <c r="P2" s="197" t="s">
        <v>623</v>
      </c>
      <c r="Q2" s="199" t="s">
        <v>624</v>
      </c>
      <c r="R2" s="325" t="s">
        <v>625</v>
      </c>
      <c r="S2" s="325"/>
      <c r="T2" s="325"/>
      <c r="U2" s="325"/>
      <c r="V2" s="325"/>
      <c r="W2" s="325"/>
      <c r="X2" s="325"/>
      <c r="Y2" s="325"/>
      <c r="Z2" s="325"/>
      <c r="AA2" s="325"/>
      <c r="AB2" s="325"/>
      <c r="AC2" s="325"/>
      <c r="AD2" s="325"/>
      <c r="AE2" s="325"/>
      <c r="AF2" s="325"/>
      <c r="AG2" s="325"/>
      <c r="AH2" s="326" t="s">
        <v>637</v>
      </c>
      <c r="AI2" s="326"/>
      <c r="AJ2" s="326"/>
      <c r="AK2" s="326"/>
      <c r="AL2" s="326"/>
      <c r="AM2" s="326"/>
      <c r="AN2" s="203" t="s">
        <v>638</v>
      </c>
      <c r="AO2" s="328" t="s">
        <v>640</v>
      </c>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8"/>
      <c r="BP2" s="328"/>
      <c r="BQ2" s="328"/>
      <c r="BR2" s="328"/>
      <c r="BS2" s="328"/>
      <c r="BT2" s="328"/>
      <c r="BU2" s="328"/>
      <c r="BV2" s="328"/>
      <c r="BW2" s="328"/>
      <c r="BX2" s="328"/>
      <c r="BY2" s="328"/>
      <c r="BZ2" s="328"/>
      <c r="CA2" s="328"/>
      <c r="CB2" s="328"/>
      <c r="CC2" s="328"/>
      <c r="CD2" s="328"/>
      <c r="CE2" s="328"/>
      <c r="CF2" s="330" t="s">
        <v>692</v>
      </c>
      <c r="CG2" s="330"/>
      <c r="CH2" s="330"/>
      <c r="CI2" s="330"/>
      <c r="CJ2" s="330"/>
      <c r="CK2" s="330"/>
      <c r="CL2" s="330"/>
      <c r="CM2" s="331" t="s">
        <v>694</v>
      </c>
      <c r="CN2" s="331"/>
      <c r="CO2" s="331"/>
      <c r="CP2" s="331"/>
      <c r="CQ2" s="331"/>
      <c r="CR2" s="331"/>
      <c r="CS2" s="331"/>
      <c r="CT2" s="331"/>
      <c r="CU2" s="331"/>
      <c r="CV2" s="331"/>
      <c r="CW2" s="331"/>
      <c r="CX2" s="331"/>
      <c r="CY2" s="324" t="s">
        <v>695</v>
      </c>
      <c r="CZ2" s="324"/>
      <c r="DA2" s="324"/>
      <c r="DB2" s="324"/>
      <c r="DC2" s="324"/>
      <c r="DD2" s="324"/>
      <c r="DE2" s="324"/>
      <c r="DF2" s="324"/>
      <c r="DG2" s="324"/>
      <c r="DH2" s="324"/>
      <c r="DI2" s="324"/>
      <c r="DJ2" s="324"/>
      <c r="DK2" s="324"/>
      <c r="DL2" s="324"/>
      <c r="DM2" s="324"/>
      <c r="DN2" s="324"/>
      <c r="DO2" s="324"/>
      <c r="DP2" s="324"/>
      <c r="DQ2" s="324"/>
      <c r="DR2" s="324"/>
      <c r="DS2" s="324"/>
      <c r="DT2" s="324"/>
      <c r="DU2" s="324"/>
      <c r="DV2" s="324"/>
      <c r="DW2" s="324"/>
      <c r="DX2" s="324"/>
      <c r="DY2" s="324"/>
      <c r="DZ2" s="324"/>
      <c r="EA2" s="324"/>
      <c r="EB2" s="324"/>
      <c r="EC2" s="323" t="s">
        <v>698</v>
      </c>
      <c r="ED2" s="323"/>
      <c r="EE2" s="323"/>
      <c r="EF2" s="323"/>
      <c r="EG2" s="323"/>
      <c r="EH2" s="323"/>
      <c r="EI2" s="323"/>
      <c r="EJ2" s="323"/>
      <c r="EK2" s="323"/>
      <c r="EL2" s="323"/>
      <c r="EM2" s="323"/>
      <c r="EN2" s="323"/>
      <c r="EO2" s="323"/>
      <c r="EP2" s="323"/>
      <c r="EQ2" s="323"/>
      <c r="ER2" s="332" t="s">
        <v>702</v>
      </c>
      <c r="ES2" s="332"/>
      <c r="ET2" s="332"/>
      <c r="EU2" s="332"/>
      <c r="EV2" s="332"/>
      <c r="EW2" s="332"/>
      <c r="EX2" s="332"/>
      <c r="EY2" s="332"/>
      <c r="EZ2" s="332"/>
      <c r="FA2" s="332"/>
      <c r="FB2" s="332"/>
      <c r="FC2" s="325" t="s">
        <v>704</v>
      </c>
      <c r="FD2" s="325"/>
      <c r="FE2" s="325"/>
      <c r="FF2" s="325"/>
      <c r="FG2" s="325"/>
      <c r="FH2" s="325"/>
      <c r="FI2" s="325"/>
      <c r="FJ2" s="325"/>
      <c r="FK2" s="325"/>
      <c r="FL2" s="325"/>
      <c r="FM2" s="325"/>
      <c r="FN2" s="326" t="s">
        <v>705</v>
      </c>
      <c r="FO2" s="326"/>
      <c r="FP2" s="326"/>
      <c r="FQ2" s="326"/>
      <c r="FR2" s="326"/>
      <c r="FS2" s="326"/>
      <c r="FT2" s="326"/>
      <c r="FU2" s="326"/>
      <c r="FV2" s="326"/>
      <c r="FW2" s="326"/>
      <c r="FX2" s="326"/>
      <c r="FY2" s="333" t="s">
        <v>706</v>
      </c>
      <c r="FZ2" s="333"/>
      <c r="GA2" s="333"/>
      <c r="GB2" s="333"/>
      <c r="GC2" s="333"/>
      <c r="GD2" s="333"/>
      <c r="GE2" s="333"/>
      <c r="GF2" s="333"/>
      <c r="GG2" s="333"/>
      <c r="GH2" s="333"/>
      <c r="GI2" s="333"/>
      <c r="GJ2" s="328" t="s">
        <v>707</v>
      </c>
      <c r="GK2" s="328"/>
      <c r="GL2" s="328"/>
      <c r="GM2" s="328"/>
      <c r="GN2" s="328"/>
      <c r="GO2" s="328"/>
      <c r="GP2" s="328"/>
      <c r="GQ2" s="328"/>
      <c r="GR2" s="328"/>
      <c r="GS2" s="330" t="s">
        <v>727</v>
      </c>
      <c r="GT2" s="330"/>
      <c r="GU2" s="330"/>
      <c r="GV2" s="330"/>
      <c r="GW2" s="330"/>
      <c r="GX2" s="331" t="s">
        <v>731</v>
      </c>
      <c r="GY2" s="331"/>
      <c r="GZ2" s="331"/>
      <c r="HA2" s="331"/>
      <c r="HB2" s="212" t="s">
        <v>736</v>
      </c>
      <c r="HC2" s="323" t="s">
        <v>738</v>
      </c>
      <c r="HD2" s="323"/>
      <c r="HE2" s="323"/>
      <c r="HF2" s="323"/>
      <c r="HG2" s="323"/>
      <c r="HH2" s="323"/>
      <c r="HI2" s="323"/>
      <c r="HJ2" s="323"/>
      <c r="HK2" s="323"/>
      <c r="HL2" s="323"/>
      <c r="HM2" s="323"/>
      <c r="HN2" s="323"/>
      <c r="HO2" s="323"/>
      <c r="HP2" s="323"/>
      <c r="HQ2" s="332" t="s">
        <v>741</v>
      </c>
      <c r="HR2" s="332"/>
      <c r="HS2" s="332"/>
      <c r="HT2" s="332"/>
      <c r="HU2" s="332"/>
      <c r="HV2" s="332"/>
      <c r="HW2" s="332"/>
      <c r="HX2" s="332"/>
      <c r="HY2" s="332"/>
      <c r="HZ2" s="332"/>
      <c r="IA2" s="332"/>
      <c r="IB2" s="332"/>
      <c r="IC2" s="332"/>
      <c r="ID2" s="332"/>
      <c r="IE2" s="332"/>
      <c r="IF2" s="332"/>
      <c r="IG2" s="332"/>
      <c r="IH2" s="332"/>
      <c r="II2" s="332"/>
      <c r="IJ2" s="332"/>
      <c r="IK2" s="325" t="s">
        <v>743</v>
      </c>
      <c r="IL2" s="325"/>
      <c r="IM2" s="326" t="s">
        <v>745</v>
      </c>
      <c r="IN2" s="326"/>
      <c r="IO2" s="333" t="s">
        <v>747</v>
      </c>
      <c r="IP2" s="333"/>
      <c r="IQ2" s="333"/>
      <c r="IR2" s="213" t="s">
        <v>751</v>
      </c>
      <c r="IS2" s="330" t="s">
        <v>752</v>
      </c>
      <c r="IT2" s="330"/>
      <c r="IU2" s="330"/>
      <c r="IV2" s="330"/>
      <c r="IW2" s="330"/>
      <c r="IX2" s="330"/>
      <c r="IY2" s="330"/>
      <c r="IZ2" s="330"/>
      <c r="JA2" s="330"/>
      <c r="JB2" s="330"/>
      <c r="JC2" s="330"/>
      <c r="JD2" s="330"/>
      <c r="JE2" s="330"/>
      <c r="JF2" s="330"/>
      <c r="JG2" s="330"/>
      <c r="JH2" s="330"/>
      <c r="JI2" s="330"/>
      <c r="JJ2" s="330"/>
      <c r="JK2" s="330"/>
      <c r="JL2" s="330"/>
      <c r="JM2" s="330"/>
      <c r="JN2" s="330"/>
      <c r="JO2" s="330"/>
      <c r="JP2" s="330"/>
      <c r="JQ2" s="330"/>
      <c r="JR2" s="330"/>
      <c r="JS2" s="330"/>
      <c r="JT2" s="330"/>
      <c r="JU2" s="214" t="s">
        <v>758</v>
      </c>
      <c r="JV2" s="324" t="s">
        <v>760</v>
      </c>
      <c r="JW2" s="324"/>
      <c r="JX2" s="324"/>
      <c r="JY2" s="324"/>
      <c r="JZ2" s="324"/>
      <c r="KA2" s="324"/>
      <c r="KB2" s="324"/>
      <c r="KC2" s="324"/>
      <c r="KD2" s="324"/>
    </row>
    <row r="3" spans="1:290" s="131" customFormat="1" ht="71.45" customHeight="1">
      <c r="A3" s="126" t="s">
        <v>365</v>
      </c>
      <c r="B3" s="127" t="s">
        <v>366</v>
      </c>
      <c r="C3" s="128" t="s">
        <v>367</v>
      </c>
      <c r="D3" s="129" t="s">
        <v>368</v>
      </c>
      <c r="E3" s="126" t="s">
        <v>369</v>
      </c>
      <c r="F3" s="126" t="s">
        <v>370</v>
      </c>
      <c r="G3" s="126" t="s">
        <v>371</v>
      </c>
      <c r="H3" s="126" t="s">
        <v>372</v>
      </c>
      <c r="I3" s="126" t="s">
        <v>373</v>
      </c>
      <c r="J3" s="126" t="s">
        <v>374</v>
      </c>
      <c r="K3" s="130" t="s">
        <v>375</v>
      </c>
      <c r="L3" s="130" t="s">
        <v>376</v>
      </c>
      <c r="M3" s="130" t="s">
        <v>377</v>
      </c>
      <c r="N3" s="130" t="s">
        <v>378</v>
      </c>
      <c r="O3" s="130" t="s">
        <v>379</v>
      </c>
      <c r="P3" s="198" t="s">
        <v>380</v>
      </c>
      <c r="Q3" s="200" t="s">
        <v>381</v>
      </c>
      <c r="R3" s="201" t="s">
        <v>382</v>
      </c>
      <c r="S3" s="201" t="s">
        <v>383</v>
      </c>
      <c r="T3" s="201" t="s">
        <v>384</v>
      </c>
      <c r="U3" s="201" t="s">
        <v>385</v>
      </c>
      <c r="V3" s="201" t="s">
        <v>386</v>
      </c>
      <c r="W3" s="201" t="s">
        <v>387</v>
      </c>
      <c r="X3" s="201" t="s">
        <v>388</v>
      </c>
      <c r="Y3" s="201" t="s">
        <v>389</v>
      </c>
      <c r="Z3" s="201" t="s">
        <v>390</v>
      </c>
      <c r="AA3" s="201" t="s">
        <v>391</v>
      </c>
      <c r="AB3" s="201" t="s">
        <v>392</v>
      </c>
      <c r="AC3" s="201" t="s">
        <v>393</v>
      </c>
      <c r="AD3" s="201" t="s">
        <v>394</v>
      </c>
      <c r="AE3" s="201" t="s">
        <v>395</v>
      </c>
      <c r="AF3" s="201" t="s">
        <v>396</v>
      </c>
      <c r="AG3" s="201" t="s">
        <v>397</v>
      </c>
      <c r="AH3" s="202" t="s">
        <v>398</v>
      </c>
      <c r="AI3" s="202" t="s">
        <v>399</v>
      </c>
      <c r="AJ3" s="202" t="s">
        <v>400</v>
      </c>
      <c r="AK3" s="202" t="s">
        <v>401</v>
      </c>
      <c r="AL3" s="202" t="s">
        <v>402</v>
      </c>
      <c r="AM3" s="202" t="s">
        <v>403</v>
      </c>
      <c r="AN3" s="204" t="s">
        <v>404</v>
      </c>
      <c r="AO3" s="207" t="s">
        <v>405</v>
      </c>
      <c r="AP3" s="207" t="s">
        <v>406</v>
      </c>
      <c r="AQ3" s="207" t="s">
        <v>407</v>
      </c>
      <c r="AR3" s="207" t="s">
        <v>408</v>
      </c>
      <c r="AS3" s="207" t="s">
        <v>409</v>
      </c>
      <c r="AT3" s="207" t="s">
        <v>410</v>
      </c>
      <c r="AU3" s="207" t="s">
        <v>411</v>
      </c>
      <c r="AV3" s="207" t="s">
        <v>412</v>
      </c>
      <c r="AW3" s="207" t="s">
        <v>413</v>
      </c>
      <c r="AX3" s="207" t="s">
        <v>414</v>
      </c>
      <c r="AY3" s="207" t="s">
        <v>415</v>
      </c>
      <c r="AZ3" s="207" t="s">
        <v>416</v>
      </c>
      <c r="BA3" s="207" t="s">
        <v>417</v>
      </c>
      <c r="BB3" s="207" t="s">
        <v>418</v>
      </c>
      <c r="BC3" s="207" t="s">
        <v>419</v>
      </c>
      <c r="BD3" s="207" t="s">
        <v>420</v>
      </c>
      <c r="BE3" s="207" t="s">
        <v>421</v>
      </c>
      <c r="BF3" s="207" t="s">
        <v>422</v>
      </c>
      <c r="BG3" s="207" t="s">
        <v>423</v>
      </c>
      <c r="BH3" s="207" t="s">
        <v>424</v>
      </c>
      <c r="BI3" s="207" t="s">
        <v>425</v>
      </c>
      <c r="BJ3" s="207" t="s">
        <v>426</v>
      </c>
      <c r="BK3" s="207" t="s">
        <v>427</v>
      </c>
      <c r="BL3" s="207" t="s">
        <v>428</v>
      </c>
      <c r="BM3" s="207" t="s">
        <v>429</v>
      </c>
      <c r="BN3" s="207" t="s">
        <v>430</v>
      </c>
      <c r="BO3" s="207" t="s">
        <v>431</v>
      </c>
      <c r="BP3" s="207" t="s">
        <v>432</v>
      </c>
      <c r="BQ3" s="207" t="s">
        <v>433</v>
      </c>
      <c r="BR3" s="207" t="s">
        <v>434</v>
      </c>
      <c r="BS3" s="207" t="s">
        <v>435</v>
      </c>
      <c r="BT3" s="207" t="s">
        <v>437</v>
      </c>
      <c r="BU3" s="207" t="s">
        <v>438</v>
      </c>
      <c r="BV3" s="207" t="s">
        <v>439</v>
      </c>
      <c r="BW3" s="207" t="s">
        <v>440</v>
      </c>
      <c r="BX3" s="207" t="s">
        <v>441</v>
      </c>
      <c r="BY3" s="207" t="s">
        <v>442</v>
      </c>
      <c r="BZ3" s="207" t="s">
        <v>443</v>
      </c>
      <c r="CA3" s="207" t="s">
        <v>444</v>
      </c>
      <c r="CB3" s="207" t="s">
        <v>445</v>
      </c>
      <c r="CC3" s="207" t="s">
        <v>436</v>
      </c>
      <c r="CD3" s="207" t="s">
        <v>446</v>
      </c>
      <c r="CE3" s="207" t="s">
        <v>447</v>
      </c>
      <c r="CF3" s="208" t="s">
        <v>448</v>
      </c>
      <c r="CG3" s="208" t="s">
        <v>449</v>
      </c>
      <c r="CH3" s="208" t="s">
        <v>450</v>
      </c>
      <c r="CI3" s="208" t="s">
        <v>451</v>
      </c>
      <c r="CJ3" s="208" t="s">
        <v>452</v>
      </c>
      <c r="CK3" s="208" t="s">
        <v>453</v>
      </c>
      <c r="CL3" s="208" t="s">
        <v>189</v>
      </c>
      <c r="CM3" s="209" t="s">
        <v>454</v>
      </c>
      <c r="CN3" s="209" t="s">
        <v>407</v>
      </c>
      <c r="CO3" s="209" t="s">
        <v>455</v>
      </c>
      <c r="CP3" s="209" t="s">
        <v>456</v>
      </c>
      <c r="CQ3" s="209" t="s">
        <v>457</v>
      </c>
      <c r="CR3" s="209" t="s">
        <v>458</v>
      </c>
      <c r="CS3" s="209" t="s">
        <v>459</v>
      </c>
      <c r="CT3" s="209" t="s">
        <v>417</v>
      </c>
      <c r="CU3" s="209" t="s">
        <v>460</v>
      </c>
      <c r="CV3" s="209" t="s">
        <v>461</v>
      </c>
      <c r="CW3" s="209" t="s">
        <v>462</v>
      </c>
      <c r="CX3" s="209" t="s">
        <v>189</v>
      </c>
      <c r="CY3" s="211" t="s">
        <v>463</v>
      </c>
      <c r="CZ3" s="211" t="s">
        <v>464</v>
      </c>
      <c r="DA3" s="211" t="s">
        <v>465</v>
      </c>
      <c r="DB3" s="211" t="s">
        <v>466</v>
      </c>
      <c r="DC3" s="211" t="s">
        <v>467</v>
      </c>
      <c r="DD3" s="211" t="s">
        <v>468</v>
      </c>
      <c r="DE3" s="211" t="s">
        <v>469</v>
      </c>
      <c r="DF3" s="211" t="s">
        <v>470</v>
      </c>
      <c r="DG3" s="211" t="s">
        <v>471</v>
      </c>
      <c r="DH3" s="211" t="s">
        <v>472</v>
      </c>
      <c r="DI3" s="211" t="s">
        <v>473</v>
      </c>
      <c r="DJ3" s="211" t="s">
        <v>474</v>
      </c>
      <c r="DK3" s="211" t="s">
        <v>475</v>
      </c>
      <c r="DL3" s="211" t="s">
        <v>476</v>
      </c>
      <c r="DM3" s="211" t="s">
        <v>189</v>
      </c>
      <c r="DN3" s="211" t="s">
        <v>477</v>
      </c>
      <c r="DO3" s="211" t="s">
        <v>464</v>
      </c>
      <c r="DP3" s="211" t="s">
        <v>465</v>
      </c>
      <c r="DQ3" s="211" t="s">
        <v>466</v>
      </c>
      <c r="DR3" s="211" t="s">
        <v>467</v>
      </c>
      <c r="DS3" s="211" t="s">
        <v>468</v>
      </c>
      <c r="DT3" s="211" t="s">
        <v>469</v>
      </c>
      <c r="DU3" s="211" t="s">
        <v>470</v>
      </c>
      <c r="DV3" s="211" t="s">
        <v>471</v>
      </c>
      <c r="DW3" s="211" t="s">
        <v>472</v>
      </c>
      <c r="DX3" s="211" t="s">
        <v>473</v>
      </c>
      <c r="DY3" s="211" t="s">
        <v>474</v>
      </c>
      <c r="DZ3" s="211" t="s">
        <v>475</v>
      </c>
      <c r="EA3" s="211" t="s">
        <v>476</v>
      </c>
      <c r="EB3" s="211" t="s">
        <v>478</v>
      </c>
      <c r="EC3" s="198" t="s">
        <v>479</v>
      </c>
      <c r="ED3" s="198" t="s">
        <v>480</v>
      </c>
      <c r="EE3" s="198" t="s">
        <v>481</v>
      </c>
      <c r="EF3" s="198" t="s">
        <v>189</v>
      </c>
      <c r="EG3" s="198" t="s">
        <v>482</v>
      </c>
      <c r="EH3" s="198" t="s">
        <v>483</v>
      </c>
      <c r="EI3" s="198" t="s">
        <v>484</v>
      </c>
      <c r="EJ3" s="198" t="s">
        <v>485</v>
      </c>
      <c r="EK3" s="198" t="s">
        <v>189</v>
      </c>
      <c r="EL3" s="198" t="s">
        <v>486</v>
      </c>
      <c r="EM3" s="198" t="s">
        <v>487</v>
      </c>
      <c r="EN3" s="198" t="s">
        <v>488</v>
      </c>
      <c r="EO3" s="198" t="s">
        <v>489</v>
      </c>
      <c r="EP3" s="198" t="s">
        <v>490</v>
      </c>
      <c r="EQ3" s="198" t="s">
        <v>491</v>
      </c>
      <c r="ER3" s="200" t="s">
        <v>492</v>
      </c>
      <c r="ES3" s="200" t="s">
        <v>407</v>
      </c>
      <c r="ET3" s="200" t="s">
        <v>455</v>
      </c>
      <c r="EU3" s="200" t="s">
        <v>456</v>
      </c>
      <c r="EV3" s="200" t="s">
        <v>493</v>
      </c>
      <c r="EW3" s="200" t="s">
        <v>459</v>
      </c>
      <c r="EX3" s="200" t="s">
        <v>417</v>
      </c>
      <c r="EY3" s="200" t="s">
        <v>460</v>
      </c>
      <c r="EZ3" s="200" t="s">
        <v>461</v>
      </c>
      <c r="FA3" s="200" t="s">
        <v>494</v>
      </c>
      <c r="FB3" s="200" t="s">
        <v>189</v>
      </c>
      <c r="FC3" s="201" t="s">
        <v>495</v>
      </c>
      <c r="FD3" s="201" t="s">
        <v>407</v>
      </c>
      <c r="FE3" s="201" t="s">
        <v>455</v>
      </c>
      <c r="FF3" s="201" t="s">
        <v>456</v>
      </c>
      <c r="FG3" s="201" t="s">
        <v>493</v>
      </c>
      <c r="FH3" s="201" t="s">
        <v>459</v>
      </c>
      <c r="FI3" s="201" t="s">
        <v>417</v>
      </c>
      <c r="FJ3" s="201" t="s">
        <v>460</v>
      </c>
      <c r="FK3" s="201" t="s">
        <v>461</v>
      </c>
      <c r="FL3" s="201" t="s">
        <v>494</v>
      </c>
      <c r="FM3" s="201" t="s">
        <v>189</v>
      </c>
      <c r="FN3" s="202" t="s">
        <v>496</v>
      </c>
      <c r="FO3" s="202" t="s">
        <v>407</v>
      </c>
      <c r="FP3" s="202" t="s">
        <v>455</v>
      </c>
      <c r="FQ3" s="202" t="s">
        <v>456</v>
      </c>
      <c r="FR3" s="202" t="s">
        <v>493</v>
      </c>
      <c r="FS3" s="202" t="s">
        <v>459</v>
      </c>
      <c r="FT3" s="202" t="s">
        <v>417</v>
      </c>
      <c r="FU3" s="202" t="s">
        <v>460</v>
      </c>
      <c r="FV3" s="202" t="s">
        <v>461</v>
      </c>
      <c r="FW3" s="202" t="s">
        <v>494</v>
      </c>
      <c r="FX3" s="202" t="s">
        <v>189</v>
      </c>
      <c r="FY3" s="204" t="s">
        <v>497</v>
      </c>
      <c r="FZ3" s="204" t="s">
        <v>498</v>
      </c>
      <c r="GA3" s="204" t="s">
        <v>499</v>
      </c>
      <c r="GB3" s="204" t="s">
        <v>500</v>
      </c>
      <c r="GC3" s="204" t="s">
        <v>493</v>
      </c>
      <c r="GD3" s="204" t="s">
        <v>501</v>
      </c>
      <c r="GE3" s="204" t="s">
        <v>502</v>
      </c>
      <c r="GF3" s="204" t="s">
        <v>503</v>
      </c>
      <c r="GG3" s="204" t="s">
        <v>504</v>
      </c>
      <c r="GH3" s="204" t="s">
        <v>494</v>
      </c>
      <c r="GI3" s="204" t="s">
        <v>189</v>
      </c>
      <c r="GJ3" s="207" t="s">
        <v>505</v>
      </c>
      <c r="GK3" s="207" t="s">
        <v>506</v>
      </c>
      <c r="GL3" s="207" t="s">
        <v>507</v>
      </c>
      <c r="GM3" s="207" t="s">
        <v>508</v>
      </c>
      <c r="GN3" s="207" t="s">
        <v>509</v>
      </c>
      <c r="GO3" s="207" t="s">
        <v>510</v>
      </c>
      <c r="GP3" s="207" t="s">
        <v>511</v>
      </c>
      <c r="GQ3" s="207" t="s">
        <v>436</v>
      </c>
      <c r="GR3" s="207" t="s">
        <v>189</v>
      </c>
      <c r="GS3" s="208" t="s">
        <v>512</v>
      </c>
      <c r="GT3" s="208" t="s">
        <v>513</v>
      </c>
      <c r="GU3" s="208" t="s">
        <v>514</v>
      </c>
      <c r="GV3" s="208" t="s">
        <v>515</v>
      </c>
      <c r="GW3" s="208" t="s">
        <v>189</v>
      </c>
      <c r="GX3" s="209" t="s">
        <v>516</v>
      </c>
      <c r="GY3" s="209" t="s">
        <v>517</v>
      </c>
      <c r="GZ3" s="209" t="s">
        <v>518</v>
      </c>
      <c r="HA3" s="209" t="s">
        <v>519</v>
      </c>
      <c r="HB3" s="211" t="s">
        <v>520</v>
      </c>
      <c r="HC3" s="198" t="s">
        <v>521</v>
      </c>
      <c r="HD3" s="198" t="s">
        <v>522</v>
      </c>
      <c r="HE3" s="198" t="s">
        <v>523</v>
      </c>
      <c r="HF3" s="198" t="s">
        <v>524</v>
      </c>
      <c r="HG3" s="198" t="s">
        <v>525</v>
      </c>
      <c r="HH3" s="198" t="s">
        <v>526</v>
      </c>
      <c r="HI3" s="198" t="s">
        <v>527</v>
      </c>
      <c r="HJ3" s="198" t="s">
        <v>528</v>
      </c>
      <c r="HK3" s="198" t="s">
        <v>529</v>
      </c>
      <c r="HL3" s="198" t="s">
        <v>530</v>
      </c>
      <c r="HM3" s="198" t="s">
        <v>531</v>
      </c>
      <c r="HN3" s="198" t="s">
        <v>532</v>
      </c>
      <c r="HO3" s="198" t="s">
        <v>533</v>
      </c>
      <c r="HP3" s="198" t="s">
        <v>534</v>
      </c>
      <c r="HQ3" s="200" t="s">
        <v>535</v>
      </c>
      <c r="HR3" s="200" t="s">
        <v>536</v>
      </c>
      <c r="HS3" s="200" t="s">
        <v>537</v>
      </c>
      <c r="HT3" s="200" t="s">
        <v>538</v>
      </c>
      <c r="HU3" s="200" t="s">
        <v>539</v>
      </c>
      <c r="HV3" s="200" t="s">
        <v>540</v>
      </c>
      <c r="HW3" s="200" t="s">
        <v>541</v>
      </c>
      <c r="HX3" s="200" t="s">
        <v>542</v>
      </c>
      <c r="HY3" s="200" t="s">
        <v>543</v>
      </c>
      <c r="HZ3" s="200" t="s">
        <v>544</v>
      </c>
      <c r="IA3" s="200" t="s">
        <v>545</v>
      </c>
      <c r="IB3" s="200" t="s">
        <v>546</v>
      </c>
      <c r="IC3" s="200" t="s">
        <v>547</v>
      </c>
      <c r="ID3" s="200" t="s">
        <v>548</v>
      </c>
      <c r="IE3" s="200" t="s">
        <v>549</v>
      </c>
      <c r="IF3" s="200" t="s">
        <v>550</v>
      </c>
      <c r="IG3" s="200" t="s">
        <v>551</v>
      </c>
      <c r="IH3" s="200" t="s">
        <v>552</v>
      </c>
      <c r="II3" s="200" t="s">
        <v>553</v>
      </c>
      <c r="IJ3" s="200" t="s">
        <v>554</v>
      </c>
      <c r="IK3" s="201" t="s">
        <v>555</v>
      </c>
      <c r="IL3" s="201" t="s">
        <v>556</v>
      </c>
      <c r="IM3" s="202" t="s">
        <v>557</v>
      </c>
      <c r="IN3" s="202" t="s">
        <v>185</v>
      </c>
      <c r="IO3" s="204" t="s">
        <v>558</v>
      </c>
      <c r="IP3" s="204" t="s">
        <v>559</v>
      </c>
      <c r="IQ3" s="204" t="s">
        <v>560</v>
      </c>
      <c r="IR3" s="207" t="s">
        <v>561</v>
      </c>
      <c r="IS3" s="208" t="s">
        <v>562</v>
      </c>
      <c r="IT3" s="208" t="s">
        <v>563</v>
      </c>
      <c r="IU3" s="208" t="s">
        <v>564</v>
      </c>
      <c r="IV3" s="208" t="s">
        <v>565</v>
      </c>
      <c r="IW3" s="208" t="s">
        <v>566</v>
      </c>
      <c r="IX3" s="208" t="s">
        <v>567</v>
      </c>
      <c r="IY3" s="208" t="s">
        <v>568</v>
      </c>
      <c r="IZ3" s="208" t="s">
        <v>569</v>
      </c>
      <c r="JA3" s="208" t="s">
        <v>570</v>
      </c>
      <c r="JB3" s="208" t="s">
        <v>571</v>
      </c>
      <c r="JC3" s="208" t="s">
        <v>572</v>
      </c>
      <c r="JD3" s="208" t="s">
        <v>573</v>
      </c>
      <c r="JE3" s="208" t="s">
        <v>574</v>
      </c>
      <c r="JF3" s="208" t="s">
        <v>575</v>
      </c>
      <c r="JG3" s="208" t="s">
        <v>576</v>
      </c>
      <c r="JH3" s="208" t="s">
        <v>577</v>
      </c>
      <c r="JI3" s="208" t="s">
        <v>578</v>
      </c>
      <c r="JJ3" s="208" t="s">
        <v>579</v>
      </c>
      <c r="JK3" s="208" t="s">
        <v>580</v>
      </c>
      <c r="JL3" s="208" t="s">
        <v>581</v>
      </c>
      <c r="JM3" s="208" t="s">
        <v>582</v>
      </c>
      <c r="JN3" s="208" t="s">
        <v>583</v>
      </c>
      <c r="JO3" s="208" t="s">
        <v>584</v>
      </c>
      <c r="JP3" s="208" t="s">
        <v>585</v>
      </c>
      <c r="JQ3" s="208" t="s">
        <v>586</v>
      </c>
      <c r="JR3" s="208" t="s">
        <v>587</v>
      </c>
      <c r="JS3" s="208" t="s">
        <v>588</v>
      </c>
      <c r="JT3" s="208" t="s">
        <v>589</v>
      </c>
      <c r="JU3" s="209" t="s">
        <v>590</v>
      </c>
      <c r="JV3" s="211" t="s">
        <v>591</v>
      </c>
      <c r="JW3" s="211" t="s">
        <v>592</v>
      </c>
      <c r="JX3" s="211" t="s">
        <v>593</v>
      </c>
      <c r="JY3" s="211" t="s">
        <v>594</v>
      </c>
      <c r="JZ3" s="211" t="s">
        <v>595</v>
      </c>
      <c r="KA3" s="211" t="s">
        <v>596</v>
      </c>
      <c r="KB3" s="211" t="s">
        <v>597</v>
      </c>
      <c r="KC3" s="211" t="s">
        <v>598</v>
      </c>
      <c r="KD3" s="211" t="s">
        <v>599</v>
      </c>
    </row>
    <row r="4" spans="1:290" ht="17.25" customHeight="1">
      <c r="A4" s="132">
        <v>1</v>
      </c>
      <c r="B4" s="133"/>
      <c r="C4" s="134"/>
      <c r="D4" s="135"/>
      <c r="E4" s="136"/>
      <c r="F4" s="136"/>
      <c r="G4" s="136">
        <f>'1枚目'!F11</f>
        <v>0</v>
      </c>
      <c r="H4" s="137"/>
      <c r="I4" s="136"/>
      <c r="J4" s="137"/>
      <c r="K4" s="132" t="str">
        <f>IF('1枚目'!B17="","",'1枚目'!B17)</f>
        <v/>
      </c>
      <c r="L4" s="138" t="str">
        <f>IF('1枚目'!E17="","",'1枚目'!E17)</f>
        <v/>
      </c>
      <c r="M4" s="139" t="str">
        <f>IF('1枚目'!H17="","",'1枚目'!H17)</f>
        <v/>
      </c>
      <c r="N4" s="205" t="str">
        <f>IF(K4="","",IF(L4="","手入力",IF(K4="平成06以前（平成06年開設含）","平成18年以前（18年を含む）",IF(K4="平成07","平成18年以前（18年を含む）",IF(K4="平成08","平成18年以前（18年を含む）",IF(K4="平成09","平成18年以前（18年を含む）",IF(K4="平成10","平成18年以前（18年を含む）",IF(K4="平成11","平成18年以前（18年を含む）",IF(K4="平成12","平成18年以前（18年を含む）",IF(K4="平成13","平成18年以前（18年を含む）",IF(K4="平成14","平成18年以前（18年を含む）",IF(K4="平成15","平成18年以前（18年を含む）",IF(K4="平成16","平成18年以前（18年を含む）",IF(K4="平成17","平成18年以前（18年を含む）",IF(K4="平成18","平成18年以前（18年を含む）",IF(AND(K4="平成19",L4&gt;3),K4&amp;"年",IF(AND(K4="平成20",L4&gt;3),K4&amp;"年",IF(AND(K4="平成21",L4&gt;3),K4&amp;"年",IF(AND(K4="平成22",L4&gt;3),K4&amp;"年",IF(AND(K4="平成23",L4&gt;3),K4&amp;"年",IF(AND(K4="平成24",L4&gt;3),K4&amp;"年",IF(AND(K4="平成25",L4&gt;3),K4&amp;"年",IF(AND(K4="平成26",L4&gt;3),K4&amp;"年",IF(AND(K4="平成27",L4&gt;3),K4&amp;"年",IF(AND(K4="平成28",L4&gt;3),K4&amp;"年",IF(AND(K4="平成29",L4&gt;3),K4&amp;"年",IF(AND(K4="平成30",L4&gt;3),K4&amp;"年",IF(AND(K4="令和２",L4&gt;3),K4&amp;"年",IF(AND(K4="令和３",L4&gt;3),K4&amp;"年",IF(AND(K4="令和４",L4&gt;3),K4&amp;"年",IF(AND(K4="令和５",L4&gt;3),K4&amp;"年",IF(AND(K4="令和６",L4&gt;3),K4&amp;"年",IF(AND(K4="令和７",L4&gt;3),K4&amp;"年",IF(AND(K4="令和８",L4&gt;3),K4&amp;"年",IF(AND(K4="平成31/令和元",L4&gt;3),K4&amp;"年","手入力")))))))))))))))))))))))))))))))))))</f>
        <v/>
      </c>
      <c r="O4" s="206" t="str">
        <f>IF(N4="","",IF(N4="平成18年以前（18年を含む）","平成28年度以前",IF(N4="平成19年","平成28年度以前",IF(N4="平成20年","平成28年度以前",IF(N4="平成21年","平成28年度以前",IF(N4="平成22年","平成28年度以前",IF(N4="平成23年","平成28年度以前",IF(N4="平成24年","平成28年度以前",IF(N4="平成25年","平成28年度以前",IF(N4="平成26年","平成28年度以前",IF(N4="平成27年","平成28年度以前",IF(N4="平成28年","平成28年度以前",IF(N4="平成29年","平成29~令和3年度",IF(N4="平成30年","平成29~令和3年度",IF(N4="平成31/令和元年","平成29~令和3年度",IF(N4="令和２年","平成29~令和3年度",IF(N4="令和３年","平成29~令和3年度",IF(N4="令和４年","令和4,5年度",IF(N4="令和５年","令和4,5年度",IF(N4="令和６年","令和6,7年度",IF(N4="令和７年","令和6,7年度",IF(N4="令和８年","令和8年度以降","手入力"))))))))))))))))))))))</f>
        <v/>
      </c>
      <c r="P4" s="196">
        <f>'1枚目'!B21</f>
        <v>0</v>
      </c>
      <c r="Q4" s="139">
        <f>'1枚目'!B26</f>
        <v>0</v>
      </c>
      <c r="R4" s="140" t="str">
        <f>IF('1枚目'!B32="","",IF('1枚目'!B32="していない","0",'1枚目'!B32))</f>
        <v/>
      </c>
      <c r="S4" s="141" t="str">
        <f>IF('1枚目'!B33="","",IF('1枚目'!B33="している","1","0"))</f>
        <v/>
      </c>
      <c r="T4" s="141">
        <f>'1枚目'!G33</f>
        <v>0</v>
      </c>
      <c r="U4" s="141">
        <f>'1枚目'!I33</f>
        <v>0</v>
      </c>
      <c r="V4" s="141" t="str">
        <f>IF('1枚目'!$B34="","",IF('1枚目'!$B34="している","1","0"))</f>
        <v/>
      </c>
      <c r="W4" s="141">
        <f>'1枚目'!$G34</f>
        <v>0</v>
      </c>
      <c r="X4" s="141">
        <f>'1枚目'!$I34</f>
        <v>0</v>
      </c>
      <c r="Y4" s="141" t="str">
        <f>IF('1枚目'!$B35="","",IF('1枚目'!$B35="している","1","0"))</f>
        <v/>
      </c>
      <c r="Z4" s="141">
        <f>'1枚目'!$G35</f>
        <v>0</v>
      </c>
      <c r="AA4" s="141">
        <f>'1枚目'!$I35</f>
        <v>0</v>
      </c>
      <c r="AB4" s="141" t="str">
        <f>IF('1枚目'!$B36="","",IF('1枚目'!$B36="している","1","0"))</f>
        <v/>
      </c>
      <c r="AC4" s="141">
        <f>'1枚目'!$G36</f>
        <v>0</v>
      </c>
      <c r="AD4" s="141">
        <f>'1枚目'!$I36</f>
        <v>0</v>
      </c>
      <c r="AE4" s="141" t="str">
        <f>IF('1枚目'!$B37="","",IF('1枚目'!$B37="している","1","0"))</f>
        <v/>
      </c>
      <c r="AF4" s="141">
        <f>'1枚目'!$G37</f>
        <v>0</v>
      </c>
      <c r="AG4" s="141">
        <f>'1枚目'!$I37</f>
        <v>0</v>
      </c>
      <c r="AH4" s="141" t="str">
        <f>IF('1枚目'!$B43="","",IF('1枚目'!$B43="している","1","0"))</f>
        <v/>
      </c>
      <c r="AI4" s="141" t="str">
        <f>IF('1枚目'!$B44="","",IF('1枚目'!$B44="している","1","0"))</f>
        <v/>
      </c>
      <c r="AJ4" s="141" t="str">
        <f>IF('1枚目'!$B45="","",IF('1枚目'!$B45="している","1","0"))</f>
        <v/>
      </c>
      <c r="AK4" s="141" t="str">
        <f>IF('1枚目'!$B46="","",IF('1枚目'!$B46="している","1","0"))</f>
        <v/>
      </c>
      <c r="AL4" s="141" t="str">
        <f>IF('1枚目'!$B47="","",IF('1枚目'!$B47="している","1","0"))</f>
        <v/>
      </c>
      <c r="AM4" s="141" t="str">
        <f>IF('1枚目'!$B48="","",IF('1枚目'!$B48="している","1","0"))</f>
        <v/>
      </c>
      <c r="AN4" s="196">
        <f>'1枚目'!B52</f>
        <v>0</v>
      </c>
      <c r="AO4" s="139">
        <f>'2枚目'!D12</f>
        <v>0</v>
      </c>
      <c r="AP4" s="139">
        <f>'2枚目'!E12</f>
        <v>0</v>
      </c>
      <c r="AQ4" s="139">
        <f>'2枚目'!G12</f>
        <v>0</v>
      </c>
      <c r="AR4" s="139">
        <f>'2枚目'!H12</f>
        <v>0</v>
      </c>
      <c r="AS4" s="139">
        <f>'2枚目'!I12</f>
        <v>0</v>
      </c>
      <c r="AT4" s="139">
        <f>'2枚目'!J12</f>
        <v>0</v>
      </c>
      <c r="AU4" s="139">
        <f>'2枚目'!K12</f>
        <v>0</v>
      </c>
      <c r="AV4" s="139">
        <f>'2枚目'!L12</f>
        <v>0</v>
      </c>
      <c r="AW4" s="139">
        <f>'2枚目'!M12</f>
        <v>0</v>
      </c>
      <c r="AX4" s="139">
        <f>'2枚目'!N12</f>
        <v>0</v>
      </c>
      <c r="AY4" s="139">
        <f>'2枚目'!D13</f>
        <v>0</v>
      </c>
      <c r="AZ4" s="139">
        <f>'2枚目'!E13</f>
        <v>0</v>
      </c>
      <c r="BA4" s="139">
        <f>'2枚目'!G13</f>
        <v>0</v>
      </c>
      <c r="BB4" s="139">
        <f>'2枚目'!H13</f>
        <v>0</v>
      </c>
      <c r="BC4" s="139">
        <f>'2枚目'!I13</f>
        <v>0</v>
      </c>
      <c r="BD4" s="139">
        <f>'2枚目'!J13</f>
        <v>0</v>
      </c>
      <c r="BE4" s="139">
        <f>'2枚目'!K13</f>
        <v>0</v>
      </c>
      <c r="BF4" s="139">
        <f>'2枚目'!L13</f>
        <v>0</v>
      </c>
      <c r="BG4" s="139">
        <f>'2枚目'!M13</f>
        <v>0</v>
      </c>
      <c r="BH4" s="139">
        <f>'2枚目'!N13</f>
        <v>0</v>
      </c>
      <c r="BI4" s="142">
        <f>'2枚目'!O12</f>
        <v>0</v>
      </c>
      <c r="BJ4" s="196">
        <f>'2枚目'!G15</f>
        <v>0</v>
      </c>
      <c r="BK4" s="206" t="str">
        <f>IF(BJ4&lt;2.5,"~2.5人未",IF(AND(BJ4&gt;=2.5,BJ4&lt;3),"2.5~3人未",IF(AND(BJ4&gt;=3,BJ4&lt;5),"3~5人未",IF(AND(BJ4&gt;=5,BJ4&lt;10),"5~10人未",IF(BJ4&gt;=10,"10人~","手入力")))))</f>
        <v>~2.5人未</v>
      </c>
      <c r="BL4" s="139">
        <f>'2枚目'!D20</f>
        <v>0</v>
      </c>
      <c r="BM4" s="139">
        <f>'2枚目'!E20</f>
        <v>0</v>
      </c>
      <c r="BN4" s="139">
        <f>'2枚目'!F20</f>
        <v>0</v>
      </c>
      <c r="BO4" s="139">
        <f>'2枚目'!G20</f>
        <v>0</v>
      </c>
      <c r="BP4" s="139">
        <f>'2枚目'!H20</f>
        <v>0</v>
      </c>
      <c r="BQ4" s="139">
        <f>'2枚目'!I20</f>
        <v>0</v>
      </c>
      <c r="BR4" s="139">
        <f>'2枚目'!J20</f>
        <v>0</v>
      </c>
      <c r="BS4" s="139">
        <f>'2枚目'!K20</f>
        <v>0</v>
      </c>
      <c r="BT4" s="139">
        <f>'2枚目'!L20</f>
        <v>0</v>
      </c>
      <c r="BU4" s="139">
        <f>'2枚目'!D21</f>
        <v>0</v>
      </c>
      <c r="BV4" s="139">
        <f>'2枚目'!E21</f>
        <v>0</v>
      </c>
      <c r="BW4" s="139">
        <f>'2枚目'!F21</f>
        <v>0</v>
      </c>
      <c r="BX4" s="139">
        <f>'2枚目'!G21</f>
        <v>0</v>
      </c>
      <c r="BY4" s="139">
        <f>'2枚目'!H21</f>
        <v>0</v>
      </c>
      <c r="BZ4" s="139">
        <f>'2枚目'!I21</f>
        <v>0</v>
      </c>
      <c r="CA4" s="139">
        <f>'2枚目'!J21</f>
        <v>0</v>
      </c>
      <c r="CB4" s="139">
        <f>'2枚目'!K21</f>
        <v>0</v>
      </c>
      <c r="CC4" s="139" t="str">
        <f>IF(SUM('2枚目'!$K$20:$K$21)&gt;0,'2枚目'!$E$23,"")</f>
        <v/>
      </c>
      <c r="CD4" s="139">
        <f>'2枚目'!L21</f>
        <v>0</v>
      </c>
      <c r="CE4" s="139">
        <f>'2枚目'!M20</f>
        <v>0</v>
      </c>
      <c r="CF4" s="139">
        <f>'2枚目'!B29</f>
        <v>0</v>
      </c>
      <c r="CG4" s="139">
        <f>'2枚目'!$D29</f>
        <v>0</v>
      </c>
      <c r="CH4" s="139">
        <f>'2枚目'!$F29</f>
        <v>0</v>
      </c>
      <c r="CI4" s="139">
        <f>'2枚目'!$H29</f>
        <v>0</v>
      </c>
      <c r="CJ4" s="139">
        <f>'2枚目'!$J29</f>
        <v>0</v>
      </c>
      <c r="CK4" s="139">
        <f>'2枚目'!$L29</f>
        <v>0</v>
      </c>
      <c r="CL4" s="139">
        <f>'2枚目'!$N29</f>
        <v>0</v>
      </c>
      <c r="CM4" s="139">
        <f>'2枚目'!$D35</f>
        <v>0</v>
      </c>
      <c r="CN4" s="139">
        <f>'2枚目'!$F35</f>
        <v>0</v>
      </c>
      <c r="CO4" s="139">
        <f>'2枚目'!$H35</f>
        <v>0</v>
      </c>
      <c r="CP4" s="139">
        <f>'2枚目'!$J35</f>
        <v>0</v>
      </c>
      <c r="CQ4" s="139">
        <f>'2枚目'!$L35</f>
        <v>0</v>
      </c>
      <c r="CR4" s="139">
        <f>'2枚目'!$N35</f>
        <v>0</v>
      </c>
      <c r="CS4" s="139">
        <f>'2枚目'!$D36</f>
        <v>0</v>
      </c>
      <c r="CT4" s="139">
        <f>'2枚目'!$F36</f>
        <v>0</v>
      </c>
      <c r="CU4" s="139">
        <f>'2枚目'!$H36</f>
        <v>0</v>
      </c>
      <c r="CV4" s="139">
        <f>'2枚目'!$J36</f>
        <v>0</v>
      </c>
      <c r="CW4" s="139">
        <f>'2枚目'!$N36</f>
        <v>0</v>
      </c>
      <c r="CX4" s="139">
        <f>'2枚目'!N37</f>
        <v>0</v>
      </c>
      <c r="CY4" s="139">
        <f>'2枚目'!$G43</f>
        <v>0</v>
      </c>
      <c r="CZ4" s="139">
        <f>'2枚目'!$G44</f>
        <v>0</v>
      </c>
      <c r="DA4" s="139">
        <f>'2枚目'!$G45</f>
        <v>0</v>
      </c>
      <c r="DB4" s="139">
        <f>'2枚目'!$G46</f>
        <v>0</v>
      </c>
      <c r="DC4" s="139">
        <f>'2枚目'!$G47</f>
        <v>0</v>
      </c>
      <c r="DD4" s="139">
        <f>'2枚目'!$G48</f>
        <v>0</v>
      </c>
      <c r="DE4" s="139">
        <f>'2枚目'!$G49</f>
        <v>0</v>
      </c>
      <c r="DF4" s="139">
        <f>'2枚目'!$N43</f>
        <v>0</v>
      </c>
      <c r="DG4" s="139">
        <f>'2枚目'!$N44</f>
        <v>0</v>
      </c>
      <c r="DH4" s="139">
        <f>'2枚目'!$N45</f>
        <v>0</v>
      </c>
      <c r="DI4" s="139">
        <f>'2枚目'!$N46</f>
        <v>0</v>
      </c>
      <c r="DJ4" s="139">
        <f>'2枚目'!$N47</f>
        <v>0</v>
      </c>
      <c r="DK4" s="139">
        <f>'2枚目'!$N48</f>
        <v>0</v>
      </c>
      <c r="DL4" s="139">
        <f>'2枚目'!$N49</f>
        <v>0</v>
      </c>
      <c r="DM4" s="210">
        <f>'2枚目'!N50</f>
        <v>0</v>
      </c>
      <c r="DN4" s="139">
        <f>'2枚目'!$H43</f>
        <v>0</v>
      </c>
      <c r="DO4" s="139">
        <f>'2枚目'!$H44</f>
        <v>0</v>
      </c>
      <c r="DP4" s="139">
        <f>'2枚目'!$H45</f>
        <v>0</v>
      </c>
      <c r="DQ4" s="139">
        <f>'2枚目'!$H46</f>
        <v>0</v>
      </c>
      <c r="DR4" s="139">
        <f>'2枚目'!$H47</f>
        <v>0</v>
      </c>
      <c r="DS4" s="139">
        <f>'2枚目'!$H48</f>
        <v>0</v>
      </c>
      <c r="DT4" s="139">
        <f>'2枚目'!$H49</f>
        <v>0</v>
      </c>
      <c r="DU4" s="139">
        <f>'2枚目'!$O43</f>
        <v>0</v>
      </c>
      <c r="DV4" s="139">
        <f>'2枚目'!$O44</f>
        <v>0</v>
      </c>
      <c r="DW4" s="139">
        <f>'2枚目'!$O45</f>
        <v>0</v>
      </c>
      <c r="DX4" s="139">
        <f>'2枚目'!$O46</f>
        <v>0</v>
      </c>
      <c r="DY4" s="139">
        <f>'2枚目'!$O47</f>
        <v>0</v>
      </c>
      <c r="DZ4" s="139">
        <f>'2枚目'!$O48</f>
        <v>0</v>
      </c>
      <c r="EA4" s="139">
        <f>'2枚目'!$O49</f>
        <v>0</v>
      </c>
      <c r="EB4" s="210">
        <f>'2枚目'!O50</f>
        <v>0</v>
      </c>
      <c r="EC4" s="139">
        <f>'2枚目'!H59</f>
        <v>0</v>
      </c>
      <c r="ED4" s="139">
        <f>'2枚目'!H60</f>
        <v>0</v>
      </c>
      <c r="EE4" s="139">
        <f>'2枚目'!H61</f>
        <v>0</v>
      </c>
      <c r="EF4" s="139">
        <f>'2枚目'!H62</f>
        <v>0</v>
      </c>
      <c r="EG4" s="139">
        <f>'2枚目'!H65</f>
        <v>0</v>
      </c>
      <c r="EH4" s="139">
        <f>'2枚目'!H66</f>
        <v>0</v>
      </c>
      <c r="EI4" s="139">
        <f>'2枚目'!H67</f>
        <v>0</v>
      </c>
      <c r="EJ4" s="139">
        <f>'2枚目'!H68</f>
        <v>0</v>
      </c>
      <c r="EK4" s="139">
        <f>'2枚目'!H69</f>
        <v>0</v>
      </c>
      <c r="EL4" s="139">
        <f>'2枚目'!P65</f>
        <v>0</v>
      </c>
      <c r="EM4" s="139">
        <f>'2枚目'!P66</f>
        <v>0</v>
      </c>
      <c r="EN4" s="139">
        <f>'2枚目'!P67</f>
        <v>0</v>
      </c>
      <c r="EO4" s="139">
        <f>'2枚目'!P68</f>
        <v>0</v>
      </c>
      <c r="EP4" s="139">
        <f>'2枚目'!P69</f>
        <v>0</v>
      </c>
      <c r="EQ4" s="139">
        <f>'2枚目'!P70</f>
        <v>0</v>
      </c>
      <c r="ER4" s="139">
        <f>'2枚目'!$D75</f>
        <v>0</v>
      </c>
      <c r="ES4" s="139">
        <f>'2枚目'!$F75</f>
        <v>0</v>
      </c>
      <c r="ET4" s="139">
        <f>'2枚目'!$H75</f>
        <v>0</v>
      </c>
      <c r="EU4" s="139">
        <f>'2枚目'!$J75</f>
        <v>0</v>
      </c>
      <c r="EV4" s="139">
        <f>'2枚目'!$L75</f>
        <v>0</v>
      </c>
      <c r="EW4" s="139">
        <f>'2枚目'!$D76</f>
        <v>0</v>
      </c>
      <c r="EX4" s="139">
        <f>'2枚目'!$F76</f>
        <v>0</v>
      </c>
      <c r="EY4" s="139">
        <f>'2枚目'!$H76</f>
        <v>0</v>
      </c>
      <c r="EZ4" s="139">
        <f>'2枚目'!$J76</f>
        <v>0</v>
      </c>
      <c r="FA4" s="139">
        <f>'2枚目'!$L76</f>
        <v>0</v>
      </c>
      <c r="FB4" s="139">
        <f>'2枚目'!L77</f>
        <v>0</v>
      </c>
      <c r="FC4" s="139">
        <f>'3枚目'!$D7</f>
        <v>0</v>
      </c>
      <c r="FD4" s="139">
        <f>'3枚目'!$F7</f>
        <v>0</v>
      </c>
      <c r="FE4" s="139">
        <f>'3枚目'!$H7</f>
        <v>0</v>
      </c>
      <c r="FF4" s="139">
        <f>'3枚目'!$J7</f>
        <v>0</v>
      </c>
      <c r="FG4" s="139">
        <f>'3枚目'!$L7</f>
        <v>0</v>
      </c>
      <c r="FH4" s="139">
        <f>'3枚目'!$D8</f>
        <v>0</v>
      </c>
      <c r="FI4" s="139">
        <f>'3枚目'!$F8</f>
        <v>0</v>
      </c>
      <c r="FJ4" s="139">
        <f>'3枚目'!$H8</f>
        <v>0</v>
      </c>
      <c r="FK4" s="139">
        <f>'3枚目'!$J8</f>
        <v>0</v>
      </c>
      <c r="FL4" s="139">
        <f>'3枚目'!$L8</f>
        <v>0</v>
      </c>
      <c r="FM4" s="139">
        <f>'3枚目'!$L9</f>
        <v>0</v>
      </c>
      <c r="FN4" s="139">
        <f>'3枚目'!$D14</f>
        <v>0</v>
      </c>
      <c r="FO4" s="139">
        <f>'3枚目'!$F14</f>
        <v>0</v>
      </c>
      <c r="FP4" s="139">
        <f>'3枚目'!$H14</f>
        <v>0</v>
      </c>
      <c r="FQ4" s="139">
        <f>'3枚目'!$J14</f>
        <v>0</v>
      </c>
      <c r="FR4" s="139">
        <f>'3枚目'!$L14</f>
        <v>0</v>
      </c>
      <c r="FS4" s="139">
        <f>'3枚目'!$D15</f>
        <v>0</v>
      </c>
      <c r="FT4" s="139">
        <f>'3枚目'!$F15</f>
        <v>0</v>
      </c>
      <c r="FU4" s="139">
        <f>'3枚目'!$H15</f>
        <v>0</v>
      </c>
      <c r="FV4" s="139">
        <f>'3枚目'!$J15</f>
        <v>0</v>
      </c>
      <c r="FW4" s="139">
        <f>'3枚目'!$L15</f>
        <v>0</v>
      </c>
      <c r="FX4" s="139">
        <f>'3枚目'!$L16</f>
        <v>0</v>
      </c>
      <c r="FY4" s="139">
        <f>'3枚目'!$D21</f>
        <v>0</v>
      </c>
      <c r="FZ4" s="139">
        <f>'3枚目'!$F21</f>
        <v>0</v>
      </c>
      <c r="GA4" s="139">
        <f>'3枚目'!$H21</f>
        <v>0</v>
      </c>
      <c r="GB4" s="139">
        <f>'3枚目'!$J21</f>
        <v>0</v>
      </c>
      <c r="GC4" s="139">
        <f>'3枚目'!$L21</f>
        <v>0</v>
      </c>
      <c r="GD4" s="139">
        <f>'3枚目'!$D22</f>
        <v>0</v>
      </c>
      <c r="GE4" s="139">
        <f>'3枚目'!$F22</f>
        <v>0</v>
      </c>
      <c r="GF4" s="139">
        <f>'3枚目'!$H22</f>
        <v>0</v>
      </c>
      <c r="GG4" s="139">
        <f>'3枚目'!$J22</f>
        <v>0</v>
      </c>
      <c r="GH4" s="139">
        <f>'3枚目'!$L22</f>
        <v>0</v>
      </c>
      <c r="GI4" s="139">
        <f>'3枚目'!$L23</f>
        <v>0</v>
      </c>
      <c r="GJ4" s="139">
        <f>'3枚目'!$J31</f>
        <v>0</v>
      </c>
      <c r="GK4" s="139">
        <f>'3枚目'!$J32</f>
        <v>0</v>
      </c>
      <c r="GL4" s="139">
        <f>'3枚目'!$J33</f>
        <v>0</v>
      </c>
      <c r="GM4" s="139">
        <f>'3枚目'!$J34</f>
        <v>0</v>
      </c>
      <c r="GN4" s="139">
        <f>'3枚目'!$J35</f>
        <v>0</v>
      </c>
      <c r="GO4" s="139">
        <f>'3枚目'!$J36</f>
        <v>0</v>
      </c>
      <c r="GP4" s="139">
        <f>'3枚目'!$J37</f>
        <v>0</v>
      </c>
      <c r="GQ4" s="139">
        <f>'3枚目'!D38</f>
        <v>0</v>
      </c>
      <c r="GR4" s="139">
        <f>'3枚目'!$J39</f>
        <v>0</v>
      </c>
      <c r="GS4" s="139">
        <f>'3枚目'!$B48</f>
        <v>0</v>
      </c>
      <c r="GT4" s="139">
        <f>'3枚目'!$D48</f>
        <v>0</v>
      </c>
      <c r="GU4" s="139">
        <f>'3枚目'!$F48</f>
        <v>0</v>
      </c>
      <c r="GV4" s="139">
        <f>'3枚目'!$H48</f>
        <v>0</v>
      </c>
      <c r="GW4" s="139">
        <f>'3枚目'!$J48</f>
        <v>0</v>
      </c>
      <c r="GX4" s="139" t="str">
        <f>IF('3枚目'!$B54="","",'3枚目'!$B54)</f>
        <v/>
      </c>
      <c r="GY4" s="139" t="str">
        <f>IF('3枚目'!$B55="","",'3枚目'!$B55)</f>
        <v/>
      </c>
      <c r="GZ4" s="139" t="str">
        <f>IF('3枚目'!$B56="","",'3枚目'!$B56)</f>
        <v/>
      </c>
      <c r="HA4" s="139" t="str">
        <f>IF('3枚目'!$B57="","",'3枚目'!$B57)</f>
        <v/>
      </c>
      <c r="HB4" s="139" t="str">
        <f>IF(AND('3枚目'!B61="",'3枚目'!B62=""),"",IF(AND('3枚目'!B61="○",'3枚目'!B62=""),"1",IF(AND('3枚目'!B61="",'3枚目'!B62="○"),"0","×")))</f>
        <v/>
      </c>
      <c r="HC4" s="139" t="str">
        <f>IF(AND('4枚目'!$B6="",'4枚目'!$B7=""),"",IF(AND('4枚目'!$B6="○",'4枚目'!$B7=""),"1",IF(AND('4枚目'!$B6="",'4枚目'!$B7="○"),"0","×")))</f>
        <v/>
      </c>
      <c r="HD4" s="139">
        <f>'4枚目'!$F10</f>
        <v>0</v>
      </c>
      <c r="HE4" s="139">
        <f>'4枚目'!$F11</f>
        <v>0</v>
      </c>
      <c r="HF4" s="139">
        <f>'4枚目'!$F12</f>
        <v>0</v>
      </c>
      <c r="HG4" s="139">
        <f>'4枚目'!$F13</f>
        <v>0</v>
      </c>
      <c r="HH4" s="139">
        <f>'4枚目'!$F14</f>
        <v>0</v>
      </c>
      <c r="HI4" s="139">
        <f>'4枚目'!$K10</f>
        <v>0</v>
      </c>
      <c r="HJ4" s="139">
        <f>'4枚目'!$K11</f>
        <v>0</v>
      </c>
      <c r="HK4" s="139">
        <f>'4枚目'!$K12</f>
        <v>0</v>
      </c>
      <c r="HL4" s="139">
        <f>'4枚目'!$K13</f>
        <v>0</v>
      </c>
      <c r="HM4" s="139">
        <f>'4枚目'!$P10</f>
        <v>0</v>
      </c>
      <c r="HN4" s="139">
        <f>'4枚目'!$P11</f>
        <v>0</v>
      </c>
      <c r="HO4" s="139">
        <f>'4枚目'!$P12</f>
        <v>0</v>
      </c>
      <c r="HP4" s="139">
        <f>'4枚目'!$P13</f>
        <v>0</v>
      </c>
      <c r="HQ4" s="139" t="str">
        <f>IF(AND('4枚目'!$B20="",'4枚目'!$B21=""),"",IF(AND('4枚目'!$B20="○",'4枚目'!$B21=""),"1",IF(AND('4枚目'!$B20="",'4枚目'!$B21="○"),"0","×")))</f>
        <v/>
      </c>
      <c r="HR4" s="139">
        <f>'4枚目'!$F24</f>
        <v>0</v>
      </c>
      <c r="HS4" s="139">
        <f>'4枚目'!$F25</f>
        <v>0</v>
      </c>
      <c r="HT4" s="139">
        <f>'4枚目'!$F26</f>
        <v>0</v>
      </c>
      <c r="HU4" s="139">
        <f>'4枚目'!$F27</f>
        <v>0</v>
      </c>
      <c r="HV4" s="139">
        <f>'4枚目'!$F28</f>
        <v>0</v>
      </c>
      <c r="HW4" s="139">
        <f>'4枚目'!$F29</f>
        <v>0</v>
      </c>
      <c r="HX4" s="139">
        <f>'4枚目'!$F30</f>
        <v>0</v>
      </c>
      <c r="HY4" s="139">
        <f>'4枚目'!$K24</f>
        <v>0</v>
      </c>
      <c r="HZ4" s="139">
        <f>'4枚目'!$K25</f>
        <v>0</v>
      </c>
      <c r="IA4" s="139">
        <f>'4枚目'!$K26</f>
        <v>0</v>
      </c>
      <c r="IB4" s="139">
        <f>'4枚目'!$K27</f>
        <v>0</v>
      </c>
      <c r="IC4" s="139">
        <f>'4枚目'!$K28</f>
        <v>0</v>
      </c>
      <c r="ID4" s="139">
        <f>'4枚目'!$K29</f>
        <v>0</v>
      </c>
      <c r="IE4" s="139">
        <f>'4枚目'!$P24</f>
        <v>0</v>
      </c>
      <c r="IF4" s="139">
        <f>'4枚目'!$P25</f>
        <v>0</v>
      </c>
      <c r="IG4" s="139">
        <f>'4枚目'!$P26</f>
        <v>0</v>
      </c>
      <c r="IH4" s="139">
        <f>'4枚目'!$P27</f>
        <v>0</v>
      </c>
      <c r="II4" s="139">
        <f>'4枚目'!$P28</f>
        <v>0</v>
      </c>
      <c r="IJ4" s="139">
        <f>'4枚目'!$P29</f>
        <v>0</v>
      </c>
      <c r="IK4" s="139" t="str">
        <f>IF(AND('4枚目'!$B35="",'4枚目'!$B36=""),"",IF(AND('4枚目'!$B35="○",'4枚目'!$B36=""),"1",IF(AND('4枚目'!$B35="",'4枚目'!$B36="○"),"0","×")))</f>
        <v/>
      </c>
      <c r="IL4" s="139">
        <f>'4枚目'!$K36</f>
        <v>0</v>
      </c>
      <c r="IM4" s="139" t="str">
        <f>IF(AND('4枚目'!$B42="",'4枚目'!$B43=""),"",IF(AND('4枚目'!$B42="○",'4枚目'!$B43=""),"1",IF(AND('4枚目'!$B42="",'4枚目'!$B43="○"),"0","×")))</f>
        <v/>
      </c>
      <c r="IN4" s="139">
        <f>'4枚目'!$K43</f>
        <v>0</v>
      </c>
      <c r="IO4" s="139" t="str">
        <f>IF(AND('4枚目'!$B48="",'4枚目'!$B49=""),"",IF(AND('4枚目'!$B48="○",'4枚目'!$B49=""),"1",IF(AND('4枚目'!$B48="",'4枚目'!$B49="○"),"0","×")))</f>
        <v/>
      </c>
      <c r="IP4" s="139">
        <f>'4枚目'!$K49</f>
        <v>0</v>
      </c>
      <c r="IQ4" s="139">
        <f>'4枚目'!$K50</f>
        <v>0</v>
      </c>
      <c r="IR4" s="139" t="str">
        <f>IF(AND('5枚目'!$B10="",'5枚目'!$B11=""),"",IF(AND('5枚目'!$B10="○",'5枚目'!$B11=""),"1",IF(AND('5枚目'!$B10="",'5枚目'!$B11="○"),"0","×")))</f>
        <v/>
      </c>
      <c r="IS4" s="139">
        <f>'5枚目'!G17</f>
        <v>0</v>
      </c>
      <c r="IT4" s="139">
        <f>'5枚目'!$J20</f>
        <v>0</v>
      </c>
      <c r="IU4" s="139">
        <f>'5枚目'!$J21</f>
        <v>0</v>
      </c>
      <c r="IV4" s="139">
        <f>'5枚目'!$J22</f>
        <v>0</v>
      </c>
      <c r="IW4" s="139">
        <f>'5枚目'!$J23</f>
        <v>0</v>
      </c>
      <c r="IX4" s="139">
        <f>'5枚目'!$J24</f>
        <v>0</v>
      </c>
      <c r="IY4" s="139">
        <f>'5枚目'!$J25</f>
        <v>0</v>
      </c>
      <c r="IZ4" s="139">
        <f>'5枚目'!$J26</f>
        <v>0</v>
      </c>
      <c r="JA4" s="139">
        <f>'5枚目'!$J27</f>
        <v>0</v>
      </c>
      <c r="JB4" s="139">
        <f>'5枚目'!$J28</f>
        <v>0</v>
      </c>
      <c r="JC4" s="139">
        <f>'5枚目'!$J29</f>
        <v>0</v>
      </c>
      <c r="JD4" s="139">
        <f>'5枚目'!$J30</f>
        <v>0</v>
      </c>
      <c r="JE4" s="139">
        <f>'5枚目'!$J31</f>
        <v>0</v>
      </c>
      <c r="JF4" s="139">
        <f>'5枚目'!$J32</f>
        <v>0</v>
      </c>
      <c r="JG4" s="139">
        <f>'5枚目'!$J33</f>
        <v>0</v>
      </c>
      <c r="JH4" s="139">
        <f>'5枚目'!$J34</f>
        <v>0</v>
      </c>
      <c r="JI4" s="139">
        <f>'5枚目'!$J35</f>
        <v>0</v>
      </c>
      <c r="JJ4" s="139">
        <f>'5枚目'!$J36</f>
        <v>0</v>
      </c>
      <c r="JK4" s="139">
        <f>'5枚目'!$J37</f>
        <v>0</v>
      </c>
      <c r="JL4" s="139">
        <f>'5枚目'!$J38</f>
        <v>0</v>
      </c>
      <c r="JM4" s="139">
        <f>'5枚目'!$J39</f>
        <v>0</v>
      </c>
      <c r="JN4" s="139">
        <f>'5枚目'!$J40</f>
        <v>0</v>
      </c>
      <c r="JO4" s="139">
        <f>'5枚目'!$J43</f>
        <v>0</v>
      </c>
      <c r="JP4" s="139">
        <f>'5枚目'!$J44</f>
        <v>0</v>
      </c>
      <c r="JQ4" s="139">
        <f>'5枚目'!$J45</f>
        <v>0</v>
      </c>
      <c r="JR4" s="139">
        <f>'5枚目'!$J46</f>
        <v>0</v>
      </c>
      <c r="JS4" s="139">
        <f>'5枚目'!$J47</f>
        <v>0</v>
      </c>
      <c r="JT4" s="139">
        <f>'5枚目'!$J48</f>
        <v>0</v>
      </c>
      <c r="JU4" s="139" t="str">
        <f>IF(AND('5枚目'!$B54="",'5枚目'!$B55=""),"",IF(AND('5枚目'!$B54="○",'5枚目'!$B55=""),"1",IF(AND('5枚目'!$B54="",'5枚目'!$B55="○"),"0","×")))</f>
        <v/>
      </c>
      <c r="JV4" s="139" t="str">
        <f>IF('5枚目'!$B60="","",'5枚目'!$B60)</f>
        <v/>
      </c>
      <c r="JW4" s="139" t="str">
        <f>IF('5枚目'!$B61="","",'5枚目'!$B61)</f>
        <v/>
      </c>
      <c r="JX4" s="139" t="str">
        <f>IF('5枚目'!$B62="","",'5枚目'!$B62)</f>
        <v/>
      </c>
      <c r="JY4" s="139" t="str">
        <f>IF('5枚目'!$B63="","",'5枚目'!$B63)</f>
        <v/>
      </c>
      <c r="JZ4" s="139" t="str">
        <f>IF('5枚目'!$B64="","",'5枚目'!$B64)</f>
        <v/>
      </c>
      <c r="KA4" s="139" t="str">
        <f>IF('5枚目'!$B65="","",'5枚目'!$B65)</f>
        <v/>
      </c>
      <c r="KB4" s="139" t="str">
        <f>IF('5枚目'!$B66="","",'5枚目'!$B66)</f>
        <v/>
      </c>
      <c r="KC4" s="139" t="str">
        <f>IF('5枚目'!$B67="","",'5枚目'!$B67)</f>
        <v/>
      </c>
      <c r="KD4" s="139" t="str">
        <f>IF('5枚目'!F67="","",'5枚目'!$F67)</f>
        <v/>
      </c>
    </row>
    <row r="5" spans="1:290" s="121" customFormat="1" ht="15.6" customHeight="1">
      <c r="B5" s="122"/>
      <c r="C5" s="123"/>
      <c r="D5" s="115"/>
      <c r="E5" s="116"/>
      <c r="F5" s="116"/>
      <c r="G5" s="116"/>
      <c r="H5" s="118"/>
      <c r="I5" s="116"/>
      <c r="J5" s="118"/>
      <c r="K5" s="121" t="s">
        <v>330</v>
      </c>
      <c r="N5" s="124" t="s">
        <v>331</v>
      </c>
      <c r="O5" s="124" t="s">
        <v>331</v>
      </c>
      <c r="P5" s="121" t="s">
        <v>332</v>
      </c>
      <c r="Q5" s="121" t="s">
        <v>333</v>
      </c>
      <c r="R5" s="121" t="s">
        <v>334</v>
      </c>
      <c r="AH5" s="121" t="s">
        <v>335</v>
      </c>
      <c r="AN5" s="121" t="s">
        <v>336</v>
      </c>
      <c r="AO5" s="121" t="s">
        <v>337</v>
      </c>
      <c r="BK5" s="124" t="s">
        <v>331</v>
      </c>
      <c r="BL5" s="121" t="s">
        <v>338</v>
      </c>
      <c r="CF5" s="121" t="s">
        <v>339</v>
      </c>
      <c r="CM5" s="121" t="s">
        <v>340</v>
      </c>
      <c r="CY5" s="121" t="s">
        <v>341</v>
      </c>
      <c r="DN5" s="121" t="s">
        <v>342</v>
      </c>
      <c r="EC5" s="121" t="s">
        <v>343</v>
      </c>
      <c r="EG5" s="121" t="s">
        <v>344</v>
      </c>
      <c r="EL5" s="121" t="s">
        <v>345</v>
      </c>
      <c r="ER5" s="121" t="s">
        <v>346</v>
      </c>
      <c r="FC5" s="121" t="s">
        <v>347</v>
      </c>
      <c r="FN5" s="121" t="s">
        <v>348</v>
      </c>
      <c r="FY5" s="121" t="s">
        <v>349</v>
      </c>
      <c r="GJ5" s="121" t="s">
        <v>350</v>
      </c>
      <c r="GS5" s="121" t="s">
        <v>351</v>
      </c>
      <c r="GX5" s="121" t="s">
        <v>352</v>
      </c>
      <c r="GY5" s="125"/>
      <c r="HB5" s="125" t="s">
        <v>353</v>
      </c>
      <c r="HC5" s="121" t="s">
        <v>354</v>
      </c>
      <c r="HQ5" s="121" t="s">
        <v>355</v>
      </c>
      <c r="IK5" s="121" t="s">
        <v>356</v>
      </c>
      <c r="IM5" s="121" t="s">
        <v>357</v>
      </c>
      <c r="IO5" s="121" t="s">
        <v>358</v>
      </c>
      <c r="IR5" s="121" t="s">
        <v>359</v>
      </c>
      <c r="IS5" s="121" t="s">
        <v>360</v>
      </c>
      <c r="IT5" s="121" t="s">
        <v>361</v>
      </c>
      <c r="JO5" s="121" t="s">
        <v>362</v>
      </c>
      <c r="JU5" s="121" t="s">
        <v>363</v>
      </c>
      <c r="JV5" s="121" t="s">
        <v>364</v>
      </c>
    </row>
  </sheetData>
  <autoFilter ref="A3:KD4" xr:uid="{00000000-0009-0000-0000-000000000000}"/>
  <mergeCells count="27">
    <mergeCell ref="IM2:IN2"/>
    <mergeCell ref="IO2:IQ2"/>
    <mergeCell ref="IS2:JT2"/>
    <mergeCell ref="JV2:KD2"/>
    <mergeCell ref="HC1:IQ1"/>
    <mergeCell ref="IR1:KD1"/>
    <mergeCell ref="GJ2:GR2"/>
    <mergeCell ref="GS2:GW2"/>
    <mergeCell ref="HQ2:IJ2"/>
    <mergeCell ref="IK2:IL2"/>
    <mergeCell ref="GX2:HA2"/>
    <mergeCell ref="FC1:HB1"/>
    <mergeCell ref="HC2:HP2"/>
    <mergeCell ref="K2:O2"/>
    <mergeCell ref="R2:AG2"/>
    <mergeCell ref="AH2:AM2"/>
    <mergeCell ref="K1:AN1"/>
    <mergeCell ref="AO2:CE2"/>
    <mergeCell ref="AO1:FB1"/>
    <mergeCell ref="CF2:CL2"/>
    <mergeCell ref="CM2:CX2"/>
    <mergeCell ref="CY2:EB2"/>
    <mergeCell ref="EC2:EQ2"/>
    <mergeCell ref="ER2:FB2"/>
    <mergeCell ref="FC2:FM2"/>
    <mergeCell ref="FN2:FX2"/>
    <mergeCell ref="FY2:GI2"/>
  </mergeCells>
  <phoneticPr fontId="2"/>
  <dataValidations count="1">
    <dataValidation type="list" allowBlank="1" showInputMessage="1" showErrorMessage="1" sqref="K6:K1048576" xr:uid="{D27CD18C-F1A7-4F71-A2A1-41F41CA0B19D}">
      <formula1>"平成,令和"</formula1>
    </dataValidation>
  </dataValidations>
  <pageMargins left="0.25" right="0.25" top="0.75" bottom="0.75" header="0.3" footer="0.3"/>
  <pageSetup paperSize="9" scale="10" fitToHeight="0" orientation="landscape"/>
  <legacy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6C95D0F-110B-49FC-A533-26B576AC33ED}">
          <x14:formula1>
            <xm:f>非表示・プルダウン!$A$1:$A$22</xm:f>
          </x14:formula1>
          <xm:sqref>N4</xm:sqref>
        </x14:dataValidation>
        <x14:dataValidation type="list" allowBlank="1" showInputMessage="1" showErrorMessage="1" xr:uid="{B8AEF4EC-CEC3-4710-9842-B823978FD4A5}">
          <x14:formula1>
            <xm:f>非表示・プルダウン!$F$1:$F$6</xm:f>
          </x14:formula1>
          <xm:sqref>BK4</xm:sqref>
        </x14:dataValidation>
        <x14:dataValidation type="list" allowBlank="1" showInputMessage="1" showErrorMessage="1" xr:uid="{08DE0876-10F6-4B97-AE90-E9C68D2B6D04}">
          <x14:formula1>
            <xm:f>非表示・プルダウン!$D$1:$D$6</xm:f>
          </x14:formula1>
          <xm:sqref>O4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443B2-D883-4495-8194-19AD998EB4AE}">
  <dimension ref="B1:I56"/>
  <sheetViews>
    <sheetView workbookViewId="0">
      <pane ySplit="3" topLeftCell="A31" activePane="bottomLeft" state="frozen"/>
      <selection activeCell="N4" sqref="N4"/>
      <selection pane="bottomLeft"/>
    </sheetView>
  </sheetViews>
  <sheetFormatPr defaultColWidth="9" defaultRowHeight="14.25"/>
  <cols>
    <col min="1" max="1" width="4.125" style="181" customWidth="1"/>
    <col min="2" max="3" width="9" style="181"/>
    <col min="4" max="4" width="5.625" style="185" customWidth="1"/>
    <col min="5" max="5" width="5.625" style="181" customWidth="1"/>
    <col min="6" max="6" width="91.625" style="181" bestFit="1" customWidth="1"/>
    <col min="7" max="7" width="9" style="181"/>
    <col min="8" max="8" width="70.875" style="181" bestFit="1" customWidth="1"/>
    <col min="9" max="16384" width="9" style="181"/>
  </cols>
  <sheetData>
    <row r="1" spans="2:9" ht="16.5">
      <c r="D1" s="336" t="s">
        <v>600</v>
      </c>
      <c r="E1" s="336"/>
      <c r="F1" s="182" t="str">
        <f>IF(COUNTIF(G:G,"×")&gt;0,"確認事項あり","OK")</f>
        <v>確認事項あり</v>
      </c>
      <c r="G1" s="183" t="s">
        <v>601</v>
      </c>
      <c r="H1" s="184">
        <f>COUNTIF(G:G,"×")</f>
        <v>17</v>
      </c>
    </row>
    <row r="3" spans="2:9">
      <c r="B3" s="186" t="s">
        <v>602</v>
      </c>
      <c r="C3" s="187" t="s">
        <v>603</v>
      </c>
      <c r="D3" s="188" t="s">
        <v>604</v>
      </c>
      <c r="E3" s="189" t="s">
        <v>605</v>
      </c>
      <c r="F3" s="190" t="s">
        <v>606</v>
      </c>
      <c r="G3" s="190" t="s">
        <v>607</v>
      </c>
      <c r="H3" s="190" t="s">
        <v>608</v>
      </c>
    </row>
    <row r="4" spans="2:9">
      <c r="B4" s="191" t="s">
        <v>609</v>
      </c>
      <c r="C4" s="192" t="s">
        <v>610</v>
      </c>
      <c r="D4" s="193"/>
      <c r="E4" s="194"/>
      <c r="F4" s="195" t="s">
        <v>620</v>
      </c>
      <c r="G4" s="195" t="str">
        <f>IF('1枚目'!F11="","×","○")</f>
        <v>×</v>
      </c>
      <c r="H4" s="195"/>
    </row>
    <row r="5" spans="2:9">
      <c r="B5" s="191" t="s">
        <v>609</v>
      </c>
      <c r="C5" s="192" t="s">
        <v>610</v>
      </c>
      <c r="D5" s="193" t="s">
        <v>626</v>
      </c>
      <c r="E5" s="194"/>
      <c r="F5" s="195" t="s">
        <v>681</v>
      </c>
      <c r="G5" s="195" t="str">
        <f>IF(非表示・リンク!N4="手入力","×","○")</f>
        <v>○</v>
      </c>
      <c r="H5" s="195" t="s">
        <v>690</v>
      </c>
      <c r="I5" s="215" t="s">
        <v>682</v>
      </c>
    </row>
    <row r="6" spans="2:9">
      <c r="B6" s="191" t="s">
        <v>609</v>
      </c>
      <c r="C6" s="192" t="s">
        <v>610</v>
      </c>
      <c r="D6" s="193" t="s">
        <v>626</v>
      </c>
      <c r="E6" s="194"/>
      <c r="F6" s="195" t="s">
        <v>683</v>
      </c>
      <c r="G6" s="195" t="str">
        <f>IF(非表示・リンク!O4="手入力","×","○")</f>
        <v>○</v>
      </c>
      <c r="H6" s="195" t="s">
        <v>767</v>
      </c>
      <c r="I6" s="215" t="s">
        <v>682</v>
      </c>
    </row>
    <row r="7" spans="2:9">
      <c r="B7" s="191" t="s">
        <v>609</v>
      </c>
      <c r="C7" s="192" t="s">
        <v>610</v>
      </c>
      <c r="D7" s="193" t="s">
        <v>627</v>
      </c>
      <c r="E7" s="194"/>
      <c r="F7" s="195" t="s">
        <v>628</v>
      </c>
      <c r="G7" s="195" t="str">
        <f>IF(COUNTIF('1枚目'!B21,"*年*")&gt;0,"×",IF(COUNTIF('1枚目'!B21,"*月*")&gt;0,"×","○"))</f>
        <v>○</v>
      </c>
      <c r="H7" s="195" t="s">
        <v>629</v>
      </c>
    </row>
    <row r="8" spans="2:9">
      <c r="B8" s="191" t="s">
        <v>609</v>
      </c>
      <c r="C8" s="192" t="s">
        <v>610</v>
      </c>
      <c r="D8" s="193" t="s">
        <v>630</v>
      </c>
      <c r="E8" s="194" t="s">
        <v>631</v>
      </c>
      <c r="F8" s="195" t="s">
        <v>632</v>
      </c>
      <c r="G8" s="195" t="str">
        <f>IF(AND('1枚目'!B33="している",SUM('1枚目'!G33:J33)=0),"×","○")</f>
        <v>○</v>
      </c>
      <c r="H8" s="195"/>
    </row>
    <row r="9" spans="2:9">
      <c r="B9" s="191" t="s">
        <v>609</v>
      </c>
      <c r="C9" s="192" t="s">
        <v>610</v>
      </c>
      <c r="D9" s="193" t="s">
        <v>630</v>
      </c>
      <c r="E9" s="194" t="s">
        <v>633</v>
      </c>
      <c r="F9" s="195" t="s">
        <v>632</v>
      </c>
      <c r="G9" s="195" t="str">
        <f>IF(AND('1枚目'!B34="している",SUM('1枚目'!G34:J34)=0),"×","○")</f>
        <v>○</v>
      </c>
      <c r="H9" s="195"/>
    </row>
    <row r="10" spans="2:9">
      <c r="B10" s="191" t="s">
        <v>609</v>
      </c>
      <c r="C10" s="192" t="s">
        <v>610</v>
      </c>
      <c r="D10" s="193" t="s">
        <v>630</v>
      </c>
      <c r="E10" s="194" t="s">
        <v>634</v>
      </c>
      <c r="F10" s="195" t="s">
        <v>632</v>
      </c>
      <c r="G10" s="195" t="str">
        <f>IF(AND('1枚目'!B35="している",SUM('1枚目'!G35:J35)=0),"×","○")</f>
        <v>○</v>
      </c>
      <c r="H10" s="195"/>
    </row>
    <row r="11" spans="2:9">
      <c r="B11" s="191" t="s">
        <v>609</v>
      </c>
      <c r="C11" s="192" t="s">
        <v>610</v>
      </c>
      <c r="D11" s="193" t="s">
        <v>630</v>
      </c>
      <c r="E11" s="194" t="s">
        <v>634</v>
      </c>
      <c r="F11" s="195" t="s">
        <v>636</v>
      </c>
      <c r="G11" s="195" t="str">
        <f>IF(AND('1枚目'!B36="している",SUM('1枚目'!G36:J36)=0),"×","○")</f>
        <v>○</v>
      </c>
      <c r="H11" s="195"/>
    </row>
    <row r="12" spans="2:9">
      <c r="B12" s="191" t="s">
        <v>609</v>
      </c>
      <c r="C12" s="192" t="s">
        <v>610</v>
      </c>
      <c r="D12" s="193" t="s">
        <v>630</v>
      </c>
      <c r="E12" s="194" t="s">
        <v>619</v>
      </c>
      <c r="F12" s="195" t="s">
        <v>684</v>
      </c>
      <c r="G12" s="195" t="str">
        <f>IF('1枚目'!G35&lt;'1枚目'!G36,"×",IF('1枚目'!I35&lt;'1枚目'!I36,"×","○"))</f>
        <v>○</v>
      </c>
      <c r="H12" s="195" t="s">
        <v>685</v>
      </c>
    </row>
    <row r="13" spans="2:9">
      <c r="B13" s="191" t="s">
        <v>609</v>
      </c>
      <c r="C13" s="192" t="s">
        <v>610</v>
      </c>
      <c r="D13" s="193" t="s">
        <v>630</v>
      </c>
      <c r="E13" s="194" t="s">
        <v>635</v>
      </c>
      <c r="F13" s="195" t="s">
        <v>632</v>
      </c>
      <c r="G13" s="195" t="str">
        <f>IF(AND('1枚目'!B37="している",SUM('1枚目'!G37:J37)=0),"×","○")</f>
        <v>○</v>
      </c>
      <c r="H13" s="195"/>
    </row>
    <row r="14" spans="2:9">
      <c r="B14" s="191" t="s">
        <v>612</v>
      </c>
      <c r="C14" s="192" t="s">
        <v>611</v>
      </c>
      <c r="D14" s="193"/>
      <c r="E14" s="194"/>
      <c r="F14" s="195" t="s">
        <v>686</v>
      </c>
      <c r="G14" s="195" t="str">
        <f>IF(AND('2枚目'!O12&gt;0,'2枚目'!G15=0),"×",IF(AND('2枚目'!O12=0,'2枚目'!G15&gt;0),"×","○"))</f>
        <v>○</v>
      </c>
      <c r="H14" s="195" t="s">
        <v>729</v>
      </c>
    </row>
    <row r="15" spans="2:9">
      <c r="B15" s="191" t="s">
        <v>612</v>
      </c>
      <c r="C15" s="192" t="s">
        <v>611</v>
      </c>
      <c r="D15" s="193"/>
      <c r="E15" s="194"/>
      <c r="F15" s="195" t="s">
        <v>688</v>
      </c>
      <c r="G15" s="195" t="str">
        <f>IF(非表示・エラー判定!BK4="手入力","×","○")</f>
        <v>○</v>
      </c>
      <c r="H15" s="195" t="s">
        <v>689</v>
      </c>
      <c r="I15" s="215" t="s">
        <v>682</v>
      </c>
    </row>
    <row r="16" spans="2:9">
      <c r="B16" s="191" t="s">
        <v>612</v>
      </c>
      <c r="C16" s="192" t="s">
        <v>611</v>
      </c>
      <c r="D16" s="193"/>
      <c r="E16" s="194"/>
      <c r="F16" s="195" t="s">
        <v>691</v>
      </c>
      <c r="G16" s="195" t="str">
        <f>IF(AND(SUM('2枚目'!K20:K21)&gt;0,'2枚目'!E23&lt;&gt;""),"○",IF(AND(SUM('2枚目'!K20:K21)=0,'2枚目'!E23=""),"○","×"))</f>
        <v>○</v>
      </c>
      <c r="H16" s="195"/>
    </row>
    <row r="17" spans="2:8">
      <c r="B17" s="191" t="s">
        <v>612</v>
      </c>
      <c r="C17" s="192" t="s">
        <v>613</v>
      </c>
      <c r="D17" s="193"/>
      <c r="E17" s="194"/>
      <c r="F17" s="195" t="s">
        <v>693</v>
      </c>
      <c r="G17" s="195" t="str">
        <f>IF('2枚目'!O12='2枚目'!N29,"○","×")</f>
        <v>○</v>
      </c>
      <c r="H17" s="195" t="s">
        <v>729</v>
      </c>
    </row>
    <row r="18" spans="2:8">
      <c r="B18" s="191" t="s">
        <v>612</v>
      </c>
      <c r="C18" s="192" t="s">
        <v>614</v>
      </c>
      <c r="D18" s="193"/>
      <c r="E18" s="194"/>
      <c r="F18" s="195" t="s">
        <v>696</v>
      </c>
      <c r="G18" s="195" t="str">
        <f>IF('2枚目'!L35&gt;'2枚目'!N35,"×","○")</f>
        <v>○</v>
      </c>
      <c r="H18" s="195" t="s">
        <v>697</v>
      </c>
    </row>
    <row r="19" spans="2:8">
      <c r="B19" s="191" t="s">
        <v>612</v>
      </c>
      <c r="C19" s="192" t="s">
        <v>615</v>
      </c>
      <c r="D19" s="193" t="s">
        <v>699</v>
      </c>
      <c r="E19" s="194"/>
      <c r="F19" s="195" t="s">
        <v>722</v>
      </c>
      <c r="G19" s="195" t="str">
        <f>IF('2枚目'!H43&gt;'2枚目'!G43,"×","○")</f>
        <v>○</v>
      </c>
      <c r="H19" s="195" t="s">
        <v>729</v>
      </c>
    </row>
    <row r="20" spans="2:8">
      <c r="B20" s="191" t="s">
        <v>612</v>
      </c>
      <c r="C20" s="192" t="s">
        <v>615</v>
      </c>
      <c r="D20" s="193" t="s">
        <v>709</v>
      </c>
      <c r="E20" s="194"/>
      <c r="F20" s="195" t="s">
        <v>722</v>
      </c>
      <c r="G20" s="195" t="str">
        <f>IF('2枚目'!H44&gt;'2枚目'!G44,"×","○")</f>
        <v>○</v>
      </c>
      <c r="H20" s="195" t="s">
        <v>729</v>
      </c>
    </row>
    <row r="21" spans="2:8">
      <c r="B21" s="191" t="s">
        <v>612</v>
      </c>
      <c r="C21" s="192" t="s">
        <v>615</v>
      </c>
      <c r="D21" s="193" t="s">
        <v>710</v>
      </c>
      <c r="E21" s="194"/>
      <c r="F21" s="195" t="s">
        <v>722</v>
      </c>
      <c r="G21" s="195" t="str">
        <f>IF('2枚目'!H45&gt;'2枚目'!G45,"×","○")</f>
        <v>○</v>
      </c>
      <c r="H21" s="195" t="s">
        <v>729</v>
      </c>
    </row>
    <row r="22" spans="2:8">
      <c r="B22" s="191" t="s">
        <v>612</v>
      </c>
      <c r="C22" s="192" t="s">
        <v>615</v>
      </c>
      <c r="D22" s="193" t="s">
        <v>711</v>
      </c>
      <c r="E22" s="194"/>
      <c r="F22" s="195" t="s">
        <v>722</v>
      </c>
      <c r="G22" s="195" t="str">
        <f>IF('2枚目'!H46&gt;'2枚目'!G46,"×","○")</f>
        <v>○</v>
      </c>
      <c r="H22" s="195" t="s">
        <v>729</v>
      </c>
    </row>
    <row r="23" spans="2:8">
      <c r="B23" s="191" t="s">
        <v>612</v>
      </c>
      <c r="C23" s="192" t="s">
        <v>615</v>
      </c>
      <c r="D23" s="193" t="s">
        <v>712</v>
      </c>
      <c r="E23" s="194"/>
      <c r="F23" s="195" t="s">
        <v>722</v>
      </c>
      <c r="G23" s="195" t="str">
        <f>IF('2枚目'!H47&gt;'2枚目'!G47,"×","○")</f>
        <v>○</v>
      </c>
      <c r="H23" s="195" t="s">
        <v>729</v>
      </c>
    </row>
    <row r="24" spans="2:8">
      <c r="B24" s="191" t="s">
        <v>612</v>
      </c>
      <c r="C24" s="192" t="s">
        <v>615</v>
      </c>
      <c r="D24" s="193" t="s">
        <v>713</v>
      </c>
      <c r="E24" s="194"/>
      <c r="F24" s="195" t="s">
        <v>722</v>
      </c>
      <c r="G24" s="195" t="str">
        <f>IF('2枚目'!H48&gt;'2枚目'!G48,"×","○")</f>
        <v>○</v>
      </c>
      <c r="H24" s="195" t="s">
        <v>729</v>
      </c>
    </row>
    <row r="25" spans="2:8">
      <c r="B25" s="191" t="s">
        <v>612</v>
      </c>
      <c r="C25" s="192" t="s">
        <v>615</v>
      </c>
      <c r="D25" s="193" t="s">
        <v>714</v>
      </c>
      <c r="E25" s="194"/>
      <c r="F25" s="195" t="s">
        <v>722</v>
      </c>
      <c r="G25" s="195" t="str">
        <f>IF('2枚目'!H49&gt;'2枚目'!G49,"×","○")</f>
        <v>○</v>
      </c>
      <c r="H25" s="195" t="s">
        <v>729</v>
      </c>
    </row>
    <row r="26" spans="2:8">
      <c r="B26" s="191" t="s">
        <v>612</v>
      </c>
      <c r="C26" s="192" t="s">
        <v>615</v>
      </c>
      <c r="D26" s="193" t="s">
        <v>715</v>
      </c>
      <c r="E26" s="194"/>
      <c r="F26" s="195" t="s">
        <v>723</v>
      </c>
      <c r="G26" s="195" t="str">
        <f>IF('2枚目'!O43&gt;'2枚目'!N43,"×","○")</f>
        <v>○</v>
      </c>
      <c r="H26" s="195" t="s">
        <v>729</v>
      </c>
    </row>
    <row r="27" spans="2:8">
      <c r="B27" s="191" t="s">
        <v>612</v>
      </c>
      <c r="C27" s="192" t="s">
        <v>615</v>
      </c>
      <c r="D27" s="193" t="s">
        <v>716</v>
      </c>
      <c r="E27" s="194"/>
      <c r="F27" s="195" t="s">
        <v>722</v>
      </c>
      <c r="G27" s="195" t="str">
        <f>IF('2枚目'!O44&gt;'2枚目'!N44,"×","○")</f>
        <v>○</v>
      </c>
      <c r="H27" s="195" t="s">
        <v>729</v>
      </c>
    </row>
    <row r="28" spans="2:8">
      <c r="B28" s="191" t="s">
        <v>612</v>
      </c>
      <c r="C28" s="192" t="s">
        <v>615</v>
      </c>
      <c r="D28" s="193" t="s">
        <v>717</v>
      </c>
      <c r="E28" s="194"/>
      <c r="F28" s="195" t="s">
        <v>722</v>
      </c>
      <c r="G28" s="195" t="str">
        <f>IF('2枚目'!O45&gt;'2枚目'!N45,"×","○")</f>
        <v>○</v>
      </c>
      <c r="H28" s="195" t="s">
        <v>729</v>
      </c>
    </row>
    <row r="29" spans="2:8">
      <c r="B29" s="191" t="s">
        <v>612</v>
      </c>
      <c r="C29" s="192" t="s">
        <v>615</v>
      </c>
      <c r="D29" s="193" t="s">
        <v>718</v>
      </c>
      <c r="E29" s="194"/>
      <c r="F29" s="195" t="s">
        <v>722</v>
      </c>
      <c r="G29" s="195" t="str">
        <f>IF('2枚目'!O46&gt;'2枚目'!N46,"×","○")</f>
        <v>○</v>
      </c>
      <c r="H29" s="195" t="s">
        <v>729</v>
      </c>
    </row>
    <row r="30" spans="2:8">
      <c r="B30" s="191" t="s">
        <v>612</v>
      </c>
      <c r="C30" s="192" t="s">
        <v>615</v>
      </c>
      <c r="D30" s="193" t="s">
        <v>719</v>
      </c>
      <c r="E30" s="194"/>
      <c r="F30" s="195" t="s">
        <v>722</v>
      </c>
      <c r="G30" s="195" t="str">
        <f>IF('2枚目'!O47&gt;'2枚目'!N47,"×","○")</f>
        <v>○</v>
      </c>
      <c r="H30" s="195" t="s">
        <v>729</v>
      </c>
    </row>
    <row r="31" spans="2:8">
      <c r="B31" s="191" t="s">
        <v>612</v>
      </c>
      <c r="C31" s="192" t="s">
        <v>615</v>
      </c>
      <c r="D31" s="193" t="s">
        <v>720</v>
      </c>
      <c r="E31" s="194"/>
      <c r="F31" s="195" t="s">
        <v>722</v>
      </c>
      <c r="G31" s="195" t="str">
        <f>IF('2枚目'!O48&gt;'2枚目'!N48,"×","○")</f>
        <v>○</v>
      </c>
      <c r="H31" s="195" t="s">
        <v>729</v>
      </c>
    </row>
    <row r="32" spans="2:8">
      <c r="B32" s="191" t="s">
        <v>612</v>
      </c>
      <c r="C32" s="192" t="s">
        <v>615</v>
      </c>
      <c r="D32" s="193" t="s">
        <v>721</v>
      </c>
      <c r="E32" s="194"/>
      <c r="F32" s="195" t="s">
        <v>722</v>
      </c>
      <c r="G32" s="195" t="str">
        <f>IF('2枚目'!O49&gt;'2枚目'!N49,"×","○")</f>
        <v>○</v>
      </c>
      <c r="H32" s="195" t="s">
        <v>729</v>
      </c>
    </row>
    <row r="33" spans="2:8">
      <c r="B33" s="191" t="s">
        <v>612</v>
      </c>
      <c r="C33" s="192" t="s">
        <v>617</v>
      </c>
      <c r="D33" s="193"/>
      <c r="E33" s="194"/>
      <c r="F33" s="195" t="s">
        <v>700</v>
      </c>
      <c r="G33" s="195" t="str">
        <f>IF(AND('2枚目'!H62='2枚目'!H69,'2枚目'!H62='2枚目'!N37),"○","×")</f>
        <v>○</v>
      </c>
      <c r="H33" s="195"/>
    </row>
    <row r="34" spans="2:8">
      <c r="B34" s="191" t="s">
        <v>612</v>
      </c>
      <c r="C34" s="192" t="s">
        <v>617</v>
      </c>
      <c r="D34" s="193" t="s">
        <v>724</v>
      </c>
      <c r="E34" s="194"/>
      <c r="F34" s="195" t="s">
        <v>701</v>
      </c>
      <c r="G34" s="195" t="str">
        <f>IF('2枚目'!H65='2枚目'!P70,"○","×")</f>
        <v>○</v>
      </c>
      <c r="H34" s="195"/>
    </row>
    <row r="35" spans="2:8">
      <c r="B35" s="191" t="s">
        <v>616</v>
      </c>
      <c r="C35" s="192" t="s">
        <v>704</v>
      </c>
      <c r="D35" s="193"/>
      <c r="E35" s="194"/>
      <c r="F35" s="195" t="s">
        <v>728</v>
      </c>
      <c r="G35" s="195" t="str">
        <f>IF('3枚目'!L9&lt;'3枚目'!L16,"×","○")</f>
        <v>○</v>
      </c>
      <c r="H35" s="195" t="s">
        <v>729</v>
      </c>
    </row>
    <row r="36" spans="2:8">
      <c r="B36" s="191" t="s">
        <v>616</v>
      </c>
      <c r="C36" s="192" t="s">
        <v>704</v>
      </c>
      <c r="D36" s="193"/>
      <c r="E36" s="194"/>
      <c r="F36" s="195" t="s">
        <v>730</v>
      </c>
      <c r="G36" s="195" t="str">
        <f>IF(AND('3枚目'!L9='3枚目'!L23,'3枚目'!L9='3枚目'!J39),"○","×")</f>
        <v>○</v>
      </c>
      <c r="H36" s="195" t="s">
        <v>729</v>
      </c>
    </row>
    <row r="37" spans="2:8">
      <c r="B37" s="191" t="s">
        <v>616</v>
      </c>
      <c r="C37" s="192" t="s">
        <v>708</v>
      </c>
      <c r="D37" s="193" t="s">
        <v>714</v>
      </c>
      <c r="E37" s="194"/>
      <c r="F37" s="195" t="s">
        <v>725</v>
      </c>
      <c r="G37" s="195" t="str">
        <f>IF(AND('3枚目'!J37=0,'3枚目'!D38=""),"○",IF(AND('3枚目'!J37&gt;0,'3枚目'!D38&lt;&gt;""),"○","×"))</f>
        <v>○</v>
      </c>
      <c r="H37" s="195"/>
    </row>
    <row r="38" spans="2:8">
      <c r="B38" s="191" t="s">
        <v>616</v>
      </c>
      <c r="C38" s="192" t="s">
        <v>708</v>
      </c>
      <c r="D38" s="193"/>
      <c r="E38" s="194"/>
      <c r="F38" s="195" t="s">
        <v>726</v>
      </c>
      <c r="G38" s="195" t="str">
        <f>IF('3枚目'!J39='3枚目'!L9,"○","×")</f>
        <v>○</v>
      </c>
      <c r="H38" s="195"/>
    </row>
    <row r="39" spans="2:8">
      <c r="B39" s="191" t="s">
        <v>616</v>
      </c>
      <c r="C39" s="192" t="s">
        <v>732</v>
      </c>
      <c r="D39" s="193"/>
      <c r="E39" s="194"/>
      <c r="F39" s="195" t="s">
        <v>733</v>
      </c>
      <c r="G39" s="195" t="str">
        <f>IF(AND('3枚目'!J48&gt;0,COUNTA('3枚目'!B54:B57)&gt;0),"○",IF(AND('3枚目'!J48=0,COUNTA('3枚目'!B54:B57)=0),"○","×"))</f>
        <v>○</v>
      </c>
      <c r="H39" s="195"/>
    </row>
    <row r="40" spans="2:8">
      <c r="B40" s="191" t="s">
        <v>616</v>
      </c>
      <c r="C40" s="192" t="s">
        <v>734</v>
      </c>
      <c r="D40" s="193"/>
      <c r="E40" s="194"/>
      <c r="F40" s="195" t="s">
        <v>735</v>
      </c>
      <c r="G40" s="195" t="str">
        <f>IF(COUNTA('3枚目'!B61:B62)=1,"○","×")</f>
        <v>×</v>
      </c>
      <c r="H40" s="195"/>
    </row>
    <row r="41" spans="2:8">
      <c r="B41" s="191" t="s">
        <v>618</v>
      </c>
      <c r="C41" s="192" t="s">
        <v>739</v>
      </c>
      <c r="D41" s="193"/>
      <c r="E41" s="194"/>
      <c r="F41" s="195" t="s">
        <v>735</v>
      </c>
      <c r="G41" s="195" t="str">
        <f>IF(COUNTA('4枚目'!B6:B7)=1,"○","×")</f>
        <v>×</v>
      </c>
      <c r="H41" s="195"/>
    </row>
    <row r="42" spans="2:8">
      <c r="B42" s="191" t="s">
        <v>618</v>
      </c>
      <c r="C42" s="192" t="s">
        <v>739</v>
      </c>
      <c r="D42" s="193"/>
      <c r="E42" s="194"/>
      <c r="F42" s="195" t="s">
        <v>740</v>
      </c>
      <c r="G42" s="195" t="str">
        <f>IF(AND('4枚目'!B6="○",SUM('4枚目'!F10:F14,'4枚目'!K10:K13,'4枚目'!P10:P13)&gt;0),"○",IF(AND('4枚目'!B7="○",SUM('4枚目'!F10:F14,'4枚目'!K10:K13,'4枚目'!P10:P13)=0),"○","×"))</f>
        <v>×</v>
      </c>
      <c r="H42" s="195" t="s">
        <v>729</v>
      </c>
    </row>
    <row r="43" spans="2:8">
      <c r="B43" s="191" t="s">
        <v>618</v>
      </c>
      <c r="C43" s="192" t="s">
        <v>742</v>
      </c>
      <c r="D43" s="193"/>
      <c r="E43" s="194"/>
      <c r="F43" s="195" t="s">
        <v>735</v>
      </c>
      <c r="G43" s="195" t="str">
        <f>IF(COUNTA('4枚目'!B20:B21)=1,"○","×")</f>
        <v>×</v>
      </c>
      <c r="H43" s="195"/>
    </row>
    <row r="44" spans="2:8">
      <c r="B44" s="191" t="s">
        <v>618</v>
      </c>
      <c r="C44" s="192" t="s">
        <v>742</v>
      </c>
      <c r="D44" s="193"/>
      <c r="E44" s="194"/>
      <c r="F44" s="195" t="s">
        <v>740</v>
      </c>
      <c r="G44" s="195" t="str">
        <f>IF(AND('4枚目'!B20="○",SUM('4枚目'!F24:F30,'4枚目'!K24:K29,'4枚目'!P24:P29)&gt;0),"○",IF(AND('4枚目'!B21="○",SUM('4枚目'!F24:F30,'4枚目'!K24:K29,'4枚目'!P24:P29)=0),"○","×"))</f>
        <v>×</v>
      </c>
      <c r="H44" s="195" t="s">
        <v>729</v>
      </c>
    </row>
    <row r="45" spans="2:8">
      <c r="B45" s="191" t="s">
        <v>618</v>
      </c>
      <c r="C45" s="192" t="s">
        <v>744</v>
      </c>
      <c r="D45" s="193"/>
      <c r="E45" s="194"/>
      <c r="F45" s="195" t="s">
        <v>735</v>
      </c>
      <c r="G45" s="195" t="str">
        <f>IF(COUNTA('4枚目'!B35:B36)=1,"○","×")</f>
        <v>×</v>
      </c>
      <c r="H45" s="195"/>
    </row>
    <row r="46" spans="2:8">
      <c r="B46" s="191" t="s">
        <v>618</v>
      </c>
      <c r="C46" s="192" t="s">
        <v>744</v>
      </c>
      <c r="D46" s="193"/>
      <c r="E46" s="194"/>
      <c r="F46" s="195" t="s">
        <v>740</v>
      </c>
      <c r="G46" s="195" t="str">
        <f>IF(AND('4枚目'!B35="○",'4枚目'!K36&gt;0),"○",IF(AND('4枚目'!B36="○",'4枚目'!K36=0),"○","×"))</f>
        <v>×</v>
      </c>
      <c r="H46" s="195" t="s">
        <v>729</v>
      </c>
    </row>
    <row r="47" spans="2:8">
      <c r="B47" s="191" t="s">
        <v>618</v>
      </c>
      <c r="C47" s="192" t="s">
        <v>746</v>
      </c>
      <c r="D47" s="193"/>
      <c r="E47" s="194"/>
      <c r="F47" s="195" t="s">
        <v>735</v>
      </c>
      <c r="G47" s="195" t="str">
        <f>IF(COUNTA('4枚目'!B42:B43)=1,"○","×")</f>
        <v>×</v>
      </c>
      <c r="H47" s="195"/>
    </row>
    <row r="48" spans="2:8">
      <c r="B48" s="191" t="s">
        <v>618</v>
      </c>
      <c r="C48" s="192" t="s">
        <v>746</v>
      </c>
      <c r="D48" s="193"/>
      <c r="E48" s="194"/>
      <c r="F48" s="195" t="s">
        <v>749</v>
      </c>
      <c r="G48" s="195" t="str">
        <f>IF(AND('4枚目'!B42="○",'4枚目'!K43&gt;0),"○",IF(AND('4枚目'!B43="○",'4枚目'!K43=0),"○","×"))</f>
        <v>×</v>
      </c>
      <c r="H48" s="195" t="s">
        <v>729</v>
      </c>
    </row>
    <row r="49" spans="2:8">
      <c r="B49" s="191" t="s">
        <v>618</v>
      </c>
      <c r="C49" s="192" t="s">
        <v>748</v>
      </c>
      <c r="D49" s="193"/>
      <c r="E49" s="194"/>
      <c r="F49" s="195" t="s">
        <v>735</v>
      </c>
      <c r="G49" s="195" t="str">
        <f>IF(COUNTA('4枚目'!B48:B49)=1,"○","×")</f>
        <v>×</v>
      </c>
      <c r="H49" s="195"/>
    </row>
    <row r="50" spans="2:8">
      <c r="B50" s="191" t="s">
        <v>618</v>
      </c>
      <c r="C50" s="192" t="s">
        <v>748</v>
      </c>
      <c r="D50" s="193"/>
      <c r="E50" s="194"/>
      <c r="F50" s="195" t="s">
        <v>750</v>
      </c>
      <c r="G50" s="195" t="str">
        <f>IF(AND('4枚目'!B48="○",SUM('4枚目'!K49:K50)&gt;0),"○",IF(AND('4枚目'!B49="○",SUM('4枚目'!K49:K50)=0),"○","×"))</f>
        <v>×</v>
      </c>
      <c r="H50" s="195" t="s">
        <v>729</v>
      </c>
    </row>
    <row r="51" spans="2:8">
      <c r="B51" s="191" t="s">
        <v>753</v>
      </c>
      <c r="C51" s="192" t="s">
        <v>754</v>
      </c>
      <c r="D51" s="193"/>
      <c r="E51" s="194"/>
      <c r="F51" s="195" t="s">
        <v>735</v>
      </c>
      <c r="G51" s="195" t="str">
        <f>IF(COUNTA('5枚目'!B10:B11)=1,"○","×")</f>
        <v>×</v>
      </c>
      <c r="H51" s="195"/>
    </row>
    <row r="52" spans="2:8">
      <c r="B52" s="191" t="s">
        <v>753</v>
      </c>
      <c r="C52" s="192" t="s">
        <v>755</v>
      </c>
      <c r="D52" s="193"/>
      <c r="E52" s="194"/>
      <c r="F52" s="195" t="s">
        <v>756</v>
      </c>
      <c r="G52" s="195" t="str">
        <f>IF(AND('5枚目'!B10="○",'5枚目'!G17&gt;0,'5枚目'!J41+'5枚目'!J49&gt;0),"○",IF(AND('5枚目'!B11="○",'5枚目'!G17+'5枚目'!J41+'5枚目'!J49=0),"○","×"))</f>
        <v>×</v>
      </c>
      <c r="H52" s="195" t="s">
        <v>729</v>
      </c>
    </row>
    <row r="53" spans="2:8">
      <c r="B53" s="191" t="s">
        <v>753</v>
      </c>
      <c r="C53" s="192" t="s">
        <v>755</v>
      </c>
      <c r="D53" s="193"/>
      <c r="E53" s="194"/>
      <c r="F53" s="195" t="s">
        <v>757</v>
      </c>
      <c r="G53" s="195" t="str">
        <f>IF(AND('5枚目'!B10="○",'5枚目'!G17&gt;0,'5枚目'!J41+'5枚目'!J49&gt;0),"○",IF(AND('5枚目'!B11="○",'5枚目'!G17+'5枚目'!J41+'5枚目'!J49=0),"○","×"))</f>
        <v>×</v>
      </c>
      <c r="H53" s="195" t="s">
        <v>729</v>
      </c>
    </row>
    <row r="54" spans="2:8">
      <c r="B54" s="191" t="s">
        <v>753</v>
      </c>
      <c r="C54" s="192" t="s">
        <v>761</v>
      </c>
      <c r="D54" s="193"/>
      <c r="E54" s="194"/>
      <c r="F54" s="195" t="s">
        <v>763</v>
      </c>
      <c r="G54" s="195" t="str">
        <f>IF(AND('5枚目'!B10="○",COUNTA('5枚目'!B54:B55)=1),"○",IF(AND('5枚目'!B11="○",COUNTA('5枚目'!B54:B55)=0),"○","×"))</f>
        <v>×</v>
      </c>
      <c r="H54" s="195"/>
    </row>
    <row r="55" spans="2:8">
      <c r="B55" s="191" t="s">
        <v>753</v>
      </c>
      <c r="C55" s="192" t="s">
        <v>762</v>
      </c>
      <c r="D55" s="193"/>
      <c r="E55" s="194"/>
      <c r="F55" s="195" t="s">
        <v>759</v>
      </c>
      <c r="G55" s="195" t="str">
        <f>IF(AND('5枚目'!B10="○",COUNTA('5枚目'!B60:B67)=0),"○",IF(AND('5枚目'!B11="○",COUNTA('5枚目'!B60:B67)&gt;0),"○","×"))</f>
        <v>×</v>
      </c>
      <c r="H55" s="195"/>
    </row>
    <row r="56" spans="2:8">
      <c r="B56" s="191" t="s">
        <v>753</v>
      </c>
      <c r="C56" s="192" t="s">
        <v>762</v>
      </c>
      <c r="D56" s="193" t="s">
        <v>764</v>
      </c>
      <c r="E56" s="194"/>
      <c r="F56" s="195" t="s">
        <v>765</v>
      </c>
      <c r="G56" s="195" t="str">
        <f>IF(AND('5枚目'!B11="○",'5枚目'!B67="○",'5枚目'!F67&lt;&gt;""),"○",IF(AND('5枚目'!B67="",'5枚目'!F67=""),"○","×"))</f>
        <v>○</v>
      </c>
      <c r="H56" s="195"/>
    </row>
  </sheetData>
  <autoFilter ref="A3:H56" xr:uid="{E6840E7B-081C-4124-9366-A654615693CA}"/>
  <mergeCells count="1">
    <mergeCell ref="D1:E1"/>
  </mergeCells>
  <phoneticPr fontId="2"/>
  <hyperlinks>
    <hyperlink ref="I5" location="非表示・リンク!A1" display="リンク" xr:uid="{6601EEDE-7E10-48D7-9DCB-519B58CAF28C}"/>
    <hyperlink ref="I6" location="非表示・リンク!A1" display="リンク" xr:uid="{CC235224-0EE0-4FDC-9DD1-CE68D7888390}"/>
    <hyperlink ref="I15" location="非表示・リンク!A1" display="リンク" xr:uid="{B9B68CB2-A0F7-452B-9D99-9C8D86209A9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5E584-FF62-40D5-B4E2-D1678AF3F875}">
  <dimension ref="A1:H22"/>
  <sheetViews>
    <sheetView workbookViewId="0"/>
  </sheetViews>
  <sheetFormatPr defaultColWidth="9" defaultRowHeight="14.25"/>
  <cols>
    <col min="1" max="16384" width="9" style="181"/>
  </cols>
  <sheetData>
    <row r="1" spans="1:8">
      <c r="A1" s="181" t="s">
        <v>641</v>
      </c>
      <c r="D1" s="181" t="s">
        <v>663</v>
      </c>
      <c r="F1" s="181" t="s">
        <v>668</v>
      </c>
      <c r="H1" s="181" t="s">
        <v>673</v>
      </c>
    </row>
    <row r="2" spans="1:8">
      <c r="A2" s="181" t="s">
        <v>642</v>
      </c>
      <c r="D2" s="181" t="s">
        <v>664</v>
      </c>
      <c r="F2" s="181" t="s">
        <v>669</v>
      </c>
      <c r="H2" s="181" t="s">
        <v>674</v>
      </c>
    </row>
    <row r="3" spans="1:8">
      <c r="A3" s="181" t="s">
        <v>643</v>
      </c>
      <c r="D3" s="181" t="s">
        <v>665</v>
      </c>
      <c r="F3" s="181" t="s">
        <v>670</v>
      </c>
      <c r="H3" s="181" t="s">
        <v>675</v>
      </c>
    </row>
    <row r="4" spans="1:8">
      <c r="A4" s="181" t="s">
        <v>644</v>
      </c>
      <c r="D4" s="181" t="s">
        <v>666</v>
      </c>
      <c r="F4" s="181" t="s">
        <v>671</v>
      </c>
      <c r="H4" s="181" t="s">
        <v>676</v>
      </c>
    </row>
    <row r="5" spans="1:8">
      <c r="A5" s="181" t="s">
        <v>645</v>
      </c>
      <c r="D5" s="181" t="s">
        <v>667</v>
      </c>
      <c r="F5" s="181" t="s">
        <v>672</v>
      </c>
      <c r="H5" s="181" t="s">
        <v>677</v>
      </c>
    </row>
    <row r="6" spans="1:8">
      <c r="A6" s="181" t="s">
        <v>646</v>
      </c>
      <c r="D6" s="181" t="s">
        <v>662</v>
      </c>
      <c r="F6" s="181" t="s">
        <v>687</v>
      </c>
      <c r="H6" s="181" t="s">
        <v>678</v>
      </c>
    </row>
    <row r="7" spans="1:8">
      <c r="A7" s="181" t="s">
        <v>647</v>
      </c>
      <c r="H7" s="181" t="s">
        <v>679</v>
      </c>
    </row>
    <row r="8" spans="1:8">
      <c r="A8" s="181" t="s">
        <v>648</v>
      </c>
      <c r="H8" s="181" t="s">
        <v>680</v>
      </c>
    </row>
    <row r="9" spans="1:8">
      <c r="A9" s="181" t="s">
        <v>649</v>
      </c>
    </row>
    <row r="10" spans="1:8">
      <c r="A10" s="181" t="s">
        <v>650</v>
      </c>
    </row>
    <row r="11" spans="1:8">
      <c r="A11" s="181" t="s">
        <v>651</v>
      </c>
    </row>
    <row r="12" spans="1:8">
      <c r="A12" s="181" t="s">
        <v>652</v>
      </c>
    </row>
    <row r="13" spans="1:8">
      <c r="A13" s="181" t="s">
        <v>653</v>
      </c>
    </row>
    <row r="14" spans="1:8">
      <c r="A14" s="181" t="s">
        <v>654</v>
      </c>
    </row>
    <row r="15" spans="1:8">
      <c r="A15" s="181" t="s">
        <v>655</v>
      </c>
    </row>
    <row r="16" spans="1:8">
      <c r="A16" s="181" t="s">
        <v>656</v>
      </c>
    </row>
    <row r="17" spans="1:1">
      <c r="A17" s="181" t="s">
        <v>657</v>
      </c>
    </row>
    <row r="18" spans="1:1">
      <c r="A18" s="181" t="s">
        <v>658</v>
      </c>
    </row>
    <row r="19" spans="1:1">
      <c r="A19" s="181" t="s">
        <v>659</v>
      </c>
    </row>
    <row r="20" spans="1:1">
      <c r="A20" s="181" t="s">
        <v>660</v>
      </c>
    </row>
    <row r="21" spans="1:1">
      <c r="A21" s="181" t="s">
        <v>661</v>
      </c>
    </row>
    <row r="22" spans="1:1">
      <c r="A22" s="181" t="s">
        <v>662</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1枚目</vt:lpstr>
      <vt:lpstr>2枚目</vt:lpstr>
      <vt:lpstr>3枚目</vt:lpstr>
      <vt:lpstr>4枚目</vt:lpstr>
      <vt:lpstr>5枚目</vt:lpstr>
      <vt:lpstr>プルダウンメニュー</vt:lpstr>
      <vt:lpstr>非表示・リンク</vt:lpstr>
      <vt:lpstr>非表示・エラー判定</vt:lpstr>
      <vt:lpstr>非表示・プルダウン</vt:lpstr>
      <vt:lpstr>'1枚目'!Print_Area</vt:lpstr>
      <vt:lpstr>'2枚目'!Print_Area</vt:lpstr>
      <vt:lpstr>'3枚目'!Print_Area</vt:lpstr>
      <vt:lpstr>'4枚目'!Print_Area</vt:lpstr>
      <vt:lpstr>'5枚目'!Print_Area</vt:lpstr>
      <vt:lpstr>非表示・リンク!Print_Area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安部 由理</dc:creator>
  <cp:lastModifiedBy>user</cp:lastModifiedBy>
  <cp:lastPrinted>2024-05-09T01:01:45Z</cp:lastPrinted>
  <dcterms:created xsi:type="dcterms:W3CDTF">2023-09-25T07:43:35Z</dcterms:created>
  <dcterms:modified xsi:type="dcterms:W3CDTF">2026-05-14T06:29:16Z</dcterms:modified>
</cp:coreProperties>
</file>