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fs01\s0103\06_理財G\13 地方公営企業決算状況調査\R02（高瀬）\05_経営比較分析表\10_公表\03_公表データ（加工）\03_相模原市\"/>
    </mc:Choice>
  </mc:AlternateContent>
  <workbookProtection workbookAlgorithmName="SHA-512" workbookHashValue="Sj1lzzN4TJrSWlorXe3+Ths60WCI/r8aEORYhmdAygf0myM4YQaZTXg6WKwSPSLncAqAzBB45muuqWFN4ZzeBA==" workbookSaltValue="yHacmrDfeUFTY8Ev+CZzNA==" workbookSpinCount="100000" lockStructure="1"/>
  <bookViews>
    <workbookView xWindow="0" yWindow="0" windowWidth="8976" windowHeight="5028"/>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A51" i="4" l="1"/>
  <c r="MI76" i="4"/>
  <c r="HJ51" i="4"/>
  <c r="MA30" i="4"/>
  <c r="CS30" i="4"/>
  <c r="IT76" i="4"/>
  <c r="CS51" i="4"/>
  <c r="HJ30" i="4"/>
  <c r="BZ76" i="4"/>
  <c r="C11" i="5"/>
  <c r="D11" i="5"/>
  <c r="E11" i="5"/>
  <c r="B11" i="5"/>
  <c r="BK76" i="4" l="1"/>
  <c r="LH51" i="4"/>
  <c r="GQ30" i="4"/>
  <c r="LT76" i="4"/>
  <c r="GQ51" i="4"/>
  <c r="LH30" i="4"/>
  <c r="BZ51" i="4"/>
  <c r="IE76" i="4"/>
  <c r="BZ30" i="4"/>
  <c r="HP76" i="4"/>
  <c r="BG30" i="4"/>
  <c r="LE76" i="4"/>
  <c r="FX30" i="4"/>
  <c r="AV76" i="4"/>
  <c r="KO51" i="4"/>
  <c r="FX51" i="4"/>
  <c r="KO30" i="4"/>
  <c r="BG51" i="4"/>
  <c r="JV30" i="4"/>
  <c r="HA76" i="4"/>
  <c r="AN51" i="4"/>
  <c r="FE30" i="4"/>
  <c r="JV51" i="4"/>
  <c r="AN30" i="4"/>
  <c r="AG76" i="4"/>
  <c r="FE51" i="4"/>
  <c r="KP76" i="4"/>
  <c r="KA76" i="4"/>
  <c r="EL51" i="4"/>
  <c r="JC30" i="4"/>
  <c r="GL76" i="4"/>
  <c r="U51" i="4"/>
  <c r="EL30" i="4"/>
  <c r="U30" i="4"/>
  <c r="R76" i="4"/>
  <c r="JC51" i="4"/>
</calcChain>
</file>

<file path=xl/sharedStrings.xml><?xml version="1.0" encoding="utf-8"?>
<sst xmlns="http://schemas.openxmlformats.org/spreadsheetml/2006/main" count="279" uniqueCount="130">
  <si>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</si>
  <si>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</si>
  <si>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</si>
  <si>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</si>
  <si>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</si>
  <si>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</si>
  <si>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</si>
  <si>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</si>
  <si>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</si>
  <si>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</si>
  <si>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</si>
  <si>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</si>
  <si>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</si>
  <si>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</si>
  <si>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</si>
  <si>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</si>
  <si>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</si>
  <si>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</si>
  <si>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</si>
  <si>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</si>
  <si>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</si>
  <si>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</si>
  <si>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</si>
  <si>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</si>
  <si>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</si>
  <si>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</si>
  <si>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</si>
  <si>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</si>
  <si>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</si>
  <si>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</si>
  <si>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</si>
  <si>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</si>
  <si>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</si>
  <si>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</si>
  <si>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</si>
  <si>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</si>
  <si>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</si>
  <si>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</si>
  <si>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</si>
  <si>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</si>
  <si>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</si>
  <si>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</si>
  <si>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</si>
  <si>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</si>
  <si>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</si>
  <si>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</si>
  <si>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</si>
  <si>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</si>
  <si>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</si>
  <si>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</si>
  <si>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</si>
  <si>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</si>
  <si>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</si>
  <si>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</si>
  <si>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</si>
  <si>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</si>
  <si>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</si>
  <si>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</si>
  <si>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</si>
  <si>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</si>
  <si>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</si>
  <si>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</si>
  <si>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</si>
  <si>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</si>
  <si>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</si>
  <si>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</si>
  <si>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</si>
  <si>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</si>
  <si>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</si>
  <si>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</si>
  <si>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</si>
  <si>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</si>
  <si>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</si>
  <si>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</si>
  <si>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</si>
  <si>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</si>
  <si>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</si>
  <si>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</si>
  <si>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</si>
  <si>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</si>
  <si>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</si>
  <si>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</si>
  <si>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</si>
  <si>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</si>
  <si>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</si>
  <si>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</si>
  <si>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</si>
  <si>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</si>
  <si>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</si>
  <si>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</si>
  <si>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</si>
  <si>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</si>
  <si>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</si>
  <si>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</si>
  <si>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</si>
  <si>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</si>
  <si>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</si>
  <si>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</si>
  <si>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</si>
  <si>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当該値(N-1)</t>
    <phoneticPr fontId="5"/>
  </si>
  <si>
    <t>当該値(N-4)</t>
    <phoneticPr fontId="5"/>
  </si>
  <si>
    <t>当該値(N-2)</t>
    <phoneticPr fontId="5"/>
  </si>
  <si>
    <t>当該値(N-3)</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</si>
  <si>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</si>
  <si>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</si>
  <si>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</si>
  <si>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</si>
  <si>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</si>
  <si>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神奈川県　相模原市</t>
  </si>
  <si>
    <t>相模大野駅西側自動車駐車場</t>
  </si>
  <si>
    <t>法非適用</t>
  </si>
  <si>
    <t>駐車場整備事業</t>
  </si>
  <si>
    <t>-</t>
  </si>
  <si>
    <t>Ａ１Ｂ１</t>
  </si>
  <si>
    <t>非設置</t>
  </si>
  <si>
    <t>該当数値なし</t>
  </si>
  <si>
    <t>都市計画駐車場</t>
  </si>
  <si>
    <t>立体式</t>
  </si>
  <si>
    <t>商業施設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</si>
  <si>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</si>
  <si>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</si>
  <si>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</si>
  <si>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</si>
  <si>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</si>
  <si>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</si>
  <si>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</si>
  <si>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企業債残高対料金収入比率は徐々に減少しているものの全国平均と比較すると高い数値となっています。これは駐車場建設費の償還が残っているためで、令和１４年度には全駐車場の償還が完了します。</t>
    <phoneticPr fontId="5"/>
  </si>
  <si>
    <t>　平成２６年１１月及び平成２９年４月に近隣商業施設の駐車場サービスの大きな変更があったことにより平成２７年度及び平成２９年度は稼働率に影響を受けました。全体的に平均値よりも高くなっていますが、平成３１年１月から７月まで近隣商業施設の店舗リニューアルのため閉店していた期間もあり、減少しています。
　</t>
    <phoneticPr fontId="5"/>
  </si>
  <si>
    <t>　本駐車場は、通行量が多い地区で円滑な道路交通を確保するため、平成２５年より供用開始しました。
　駐車場の料金収入等で支出をどの程度賄えているかを示す収益的収支比率（％）は徐々に下がってきており、１００％を切っているため、全体的に赤字となっておりますが、これは駐車場建設費の償還を行っているのが大きな要因となっています。
　相模大野駅西側自動車駐車場は令和１４年度に償還が完了いたします。</t>
    <phoneticPr fontId="5"/>
  </si>
  <si>
    <t>　駐車場自体が集客能力が低いことに加え、環境面への配慮、駅前の交通渋滞の緩和、人口の減少等の要因から車離れの傾向がある現在では収益の増加は難しい状況です。
　駐車場法に基づき、一定の割合は市が維持していきますが、利用状況や周辺の民間駐車場の配置状況等を踏まえ、今後運営方法等について検討をしていきます。</t>
    <rPh sb="130" eb="132">
      <t>コンゴ</t>
    </rPh>
    <rPh sb="132" eb="134">
      <t>ウンエイ</t>
    </rPh>
    <rPh sb="134" eb="136">
      <t>ホウホウ</t>
    </rPh>
    <rPh sb="136" eb="137">
      <t>トウ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</si>
</sst>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17.8</c:v>
                </c:pt>
                <c:pt idx="1">
                  <c:v>17.899999999999999</c:v>
                </c:pt>
                <c:pt idx="2">
                  <c:v>16.7</c:v>
                </c:pt>
                <c:pt idx="3">
                  <c:v>14.5</c:v>
                </c:pt>
                <c:pt idx="4">
                  <c:v>13.2</c:v>
                </c:pt>
              </c:numCache>
            </c:numRef>
          </c:val>
          <c:extLst xmlns:c16r2="http://schemas.microsoft.com/office/drawing/2015/06/chart">
            <c:ext xmlns:c16="http://schemas.microsoft.com/office/drawing/2014/chart" uri="{C3380CC4-5D6E-409C-BE32-E72D297353CC}">
              <c16:uniqueId val="{00000000-7A54-4F36-868A-57C61AABB493}"/>
            </c:ext>
          </c:extLst>
        </c:ser>
        <c:dLbls>
          <c:showLegendKey val="0"/>
          <c:showVal val="0"/>
          <c:showCatName val="0"/>
          <c:showSerName val="0"/>
          <c:showPercent val="0"/>
          <c:showBubbleSize val="0"/>
        </c:dLbls>
        <c:gapWidth val="150"/>
        <c:axId val="546788352"/>
        <c:axId val="546789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218.5</c:v>
                </c:pt>
                <c:pt idx="1">
                  <c:v>151.19999999999999</c:v>
                </c:pt>
                <c:pt idx="2">
                  <c:v>212.4</c:v>
                </c:pt>
                <c:pt idx="3">
                  <c:v>243</c:v>
                </c:pt>
                <c:pt idx="4">
                  <c:v>218.2</c:v>
                </c:pt>
              </c:numCache>
            </c:numRef>
          </c:val>
          <c:smooth val="0"/>
          <c:extLst xmlns:c16r2="http://schemas.microsoft.com/office/drawing/2015/06/chart">
            <c:ext xmlns:c16="http://schemas.microsoft.com/office/drawing/2014/chart" uri="{C3380CC4-5D6E-409C-BE32-E72D297353CC}">
              <c16:uniqueId val="{00000001-7A54-4F36-868A-57C61AABB493}"/>
            </c:ext>
          </c:extLst>
        </c:ser>
        <c:dLbls>
          <c:showLegendKey val="0"/>
          <c:showVal val="0"/>
          <c:showCatName val="0"/>
          <c:showSerName val="0"/>
          <c:showPercent val="0"/>
          <c:showBubbleSize val="0"/>
        </c:dLbls>
        <c:marker val="1"/>
        <c:smooth val="0"/>
        <c:axId val="546788352"/>
        <c:axId val="546789920"/>
      </c:lineChart>
      <c:catAx>
        <c:axId val="546788352"/>
        <c:scaling>
          <c:orientation val="minMax"/>
        </c:scaling>
        <c:delete val="1"/>
        <c:axPos val="b"/>
        <c:numFmt formatCode="General" sourceLinked="1"/>
        <c:majorTickMark val="none"/>
        <c:minorTickMark val="none"/>
        <c:tickLblPos val="none"/>
        <c:crossAx val="546789920"/>
        <c:crosses val="autoZero"/>
        <c:auto val="1"/>
        <c:lblAlgn val="ctr"/>
        <c:lblOffset val="100"/>
        <c:noMultiLvlLbl val="1"/>
      </c:catAx>
      <c:valAx>
        <c:axId val="546789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6788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250</c:v>
                </c:pt>
                <c:pt idx="1">
                  <c:v>251</c:v>
                </c:pt>
                <c:pt idx="2">
                  <c:v>226</c:v>
                </c:pt>
                <c:pt idx="3">
                  <c:v>174.1</c:v>
                </c:pt>
                <c:pt idx="4">
                  <c:v>179</c:v>
                </c:pt>
              </c:numCache>
            </c:numRef>
          </c:val>
          <c:extLst xmlns:c16r2="http://schemas.microsoft.com/office/drawing/2015/06/chart">
            <c:ext xmlns:c16="http://schemas.microsoft.com/office/drawing/2014/chart" uri="{C3380CC4-5D6E-409C-BE32-E72D297353CC}">
              <c16:uniqueId val="{00000000-43DB-48F1-9B09-C9EC6761902F}"/>
            </c:ext>
          </c:extLst>
        </c:ser>
        <c:dLbls>
          <c:showLegendKey val="0"/>
          <c:showVal val="0"/>
          <c:showCatName val="0"/>
          <c:showSerName val="0"/>
          <c:showPercent val="0"/>
          <c:showBubbleSize val="0"/>
        </c:dLbls>
        <c:gapWidth val="150"/>
        <c:axId val="546789528"/>
        <c:axId val="546791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280</c:v>
                </c:pt>
                <c:pt idx="1">
                  <c:v>239.6</c:v>
                </c:pt>
                <c:pt idx="2">
                  <c:v>224.1</c:v>
                </c:pt>
                <c:pt idx="3">
                  <c:v>152.5</c:v>
                </c:pt>
                <c:pt idx="4">
                  <c:v>1239.2</c:v>
                </c:pt>
              </c:numCache>
            </c:numRef>
          </c:val>
          <c:smooth val="0"/>
          <c:extLst xmlns:c16r2="http://schemas.microsoft.com/office/drawing/2015/06/chart">
            <c:ext xmlns:c16="http://schemas.microsoft.com/office/drawing/2014/chart" uri="{C3380CC4-5D6E-409C-BE32-E72D297353CC}">
              <c16:uniqueId val="{00000001-43DB-48F1-9B09-C9EC6761902F}"/>
            </c:ext>
          </c:extLst>
        </c:ser>
        <c:dLbls>
          <c:showLegendKey val="0"/>
          <c:showVal val="0"/>
          <c:showCatName val="0"/>
          <c:showSerName val="0"/>
          <c:showPercent val="0"/>
          <c:showBubbleSize val="0"/>
        </c:dLbls>
        <c:marker val="1"/>
        <c:smooth val="0"/>
        <c:axId val="546789528"/>
        <c:axId val="546791488"/>
      </c:lineChart>
      <c:catAx>
        <c:axId val="546789528"/>
        <c:scaling>
          <c:orientation val="minMax"/>
        </c:scaling>
        <c:delete val="1"/>
        <c:axPos val="b"/>
        <c:numFmt formatCode="General" sourceLinked="1"/>
        <c:majorTickMark val="none"/>
        <c:minorTickMark val="none"/>
        <c:tickLblPos val="none"/>
        <c:crossAx val="546791488"/>
        <c:crosses val="autoZero"/>
        <c:auto val="1"/>
        <c:lblAlgn val="ctr"/>
        <c:lblOffset val="100"/>
        <c:noMultiLvlLbl val="1"/>
      </c:catAx>
      <c:valAx>
        <c:axId val="546791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6789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0E70-4639-A53D-31290D766DDA}"/>
            </c:ext>
          </c:extLst>
        </c:ser>
        <c:dLbls>
          <c:showLegendKey val="0"/>
          <c:showVal val="0"/>
          <c:showCatName val="0"/>
          <c:showSerName val="0"/>
          <c:showPercent val="0"/>
          <c:showBubbleSize val="0"/>
        </c:dLbls>
        <c:gapWidth val="150"/>
        <c:axId val="546791096"/>
        <c:axId val="546792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0E70-4639-A53D-31290D766DDA}"/>
            </c:ext>
          </c:extLst>
        </c:ser>
        <c:dLbls>
          <c:showLegendKey val="0"/>
          <c:showVal val="0"/>
          <c:showCatName val="0"/>
          <c:showSerName val="0"/>
          <c:showPercent val="0"/>
          <c:showBubbleSize val="0"/>
        </c:dLbls>
        <c:marker val="1"/>
        <c:smooth val="0"/>
        <c:axId val="546791096"/>
        <c:axId val="546792664"/>
      </c:lineChart>
      <c:catAx>
        <c:axId val="546791096"/>
        <c:scaling>
          <c:orientation val="minMax"/>
        </c:scaling>
        <c:delete val="1"/>
        <c:axPos val="b"/>
        <c:numFmt formatCode="General" sourceLinked="1"/>
        <c:majorTickMark val="none"/>
        <c:minorTickMark val="none"/>
        <c:tickLblPos val="none"/>
        <c:crossAx val="546792664"/>
        <c:crosses val="autoZero"/>
        <c:auto val="1"/>
        <c:lblAlgn val="ctr"/>
        <c:lblOffset val="100"/>
        <c:noMultiLvlLbl val="1"/>
      </c:catAx>
      <c:valAx>
        <c:axId val="546792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6791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6B5B-4F6D-BEC3-DFAED3DC3CDA}"/>
            </c:ext>
          </c:extLst>
        </c:ser>
        <c:dLbls>
          <c:showLegendKey val="0"/>
          <c:showVal val="0"/>
          <c:showCatName val="0"/>
          <c:showSerName val="0"/>
          <c:showPercent val="0"/>
          <c:showBubbleSize val="0"/>
        </c:dLbls>
        <c:gapWidth val="150"/>
        <c:axId val="546793840"/>
        <c:axId val="546794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6B5B-4F6D-BEC3-DFAED3DC3CDA}"/>
            </c:ext>
          </c:extLst>
        </c:ser>
        <c:dLbls>
          <c:showLegendKey val="0"/>
          <c:showVal val="0"/>
          <c:showCatName val="0"/>
          <c:showSerName val="0"/>
          <c:showPercent val="0"/>
          <c:showBubbleSize val="0"/>
        </c:dLbls>
        <c:marker val="1"/>
        <c:smooth val="0"/>
        <c:axId val="546793840"/>
        <c:axId val="546794232"/>
      </c:lineChart>
      <c:catAx>
        <c:axId val="546793840"/>
        <c:scaling>
          <c:orientation val="minMax"/>
        </c:scaling>
        <c:delete val="1"/>
        <c:axPos val="b"/>
        <c:numFmt formatCode="General" sourceLinked="1"/>
        <c:majorTickMark val="none"/>
        <c:minorTickMark val="none"/>
        <c:tickLblPos val="none"/>
        <c:crossAx val="546794232"/>
        <c:crosses val="autoZero"/>
        <c:auto val="1"/>
        <c:lblAlgn val="ctr"/>
        <c:lblOffset val="100"/>
        <c:noMultiLvlLbl val="1"/>
      </c:catAx>
      <c:valAx>
        <c:axId val="546794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6793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1.9</c:v>
                </c:pt>
                <c:pt idx="1">
                  <c:v>2.1</c:v>
                </c:pt>
                <c:pt idx="2">
                  <c:v>1</c:v>
                </c:pt>
                <c:pt idx="3">
                  <c:v>1</c:v>
                </c:pt>
                <c:pt idx="4">
                  <c:v>0</c:v>
                </c:pt>
              </c:numCache>
            </c:numRef>
          </c:val>
          <c:extLst xmlns:c16r2="http://schemas.microsoft.com/office/drawing/2015/06/chart">
            <c:ext xmlns:c16="http://schemas.microsoft.com/office/drawing/2014/chart" uri="{C3380CC4-5D6E-409C-BE32-E72D297353CC}">
              <c16:uniqueId val="{00000000-6FAD-4F04-83E1-9AD18E9755F9}"/>
            </c:ext>
          </c:extLst>
        </c:ser>
        <c:dLbls>
          <c:showLegendKey val="0"/>
          <c:showVal val="0"/>
          <c:showCatName val="0"/>
          <c:showSerName val="0"/>
          <c:showPercent val="0"/>
          <c:showBubbleSize val="0"/>
        </c:dLbls>
        <c:gapWidth val="150"/>
        <c:axId val="546788744"/>
        <c:axId val="546795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4.7</c:v>
                </c:pt>
                <c:pt idx="1">
                  <c:v>4</c:v>
                </c:pt>
                <c:pt idx="2">
                  <c:v>2.4</c:v>
                </c:pt>
                <c:pt idx="3">
                  <c:v>2.2999999999999998</c:v>
                </c:pt>
                <c:pt idx="4">
                  <c:v>1.5</c:v>
                </c:pt>
              </c:numCache>
            </c:numRef>
          </c:val>
          <c:smooth val="0"/>
          <c:extLst xmlns:c16r2="http://schemas.microsoft.com/office/drawing/2015/06/chart">
            <c:ext xmlns:c16="http://schemas.microsoft.com/office/drawing/2014/chart" uri="{C3380CC4-5D6E-409C-BE32-E72D297353CC}">
              <c16:uniqueId val="{00000001-6FAD-4F04-83E1-9AD18E9755F9}"/>
            </c:ext>
          </c:extLst>
        </c:ser>
        <c:dLbls>
          <c:showLegendKey val="0"/>
          <c:showVal val="0"/>
          <c:showCatName val="0"/>
          <c:showSerName val="0"/>
          <c:showPercent val="0"/>
          <c:showBubbleSize val="0"/>
        </c:dLbls>
        <c:marker val="1"/>
        <c:smooth val="0"/>
        <c:axId val="546788744"/>
        <c:axId val="546795016"/>
      </c:lineChart>
      <c:catAx>
        <c:axId val="546788744"/>
        <c:scaling>
          <c:orientation val="minMax"/>
        </c:scaling>
        <c:delete val="1"/>
        <c:axPos val="b"/>
        <c:numFmt formatCode="General" sourceLinked="1"/>
        <c:majorTickMark val="none"/>
        <c:minorTickMark val="none"/>
        <c:tickLblPos val="none"/>
        <c:crossAx val="546795016"/>
        <c:crosses val="autoZero"/>
        <c:auto val="1"/>
        <c:lblAlgn val="ctr"/>
        <c:lblOffset val="100"/>
        <c:noMultiLvlLbl val="1"/>
      </c:catAx>
      <c:valAx>
        <c:axId val="5467950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6788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54</c:v>
                </c:pt>
                <c:pt idx="1">
                  <c:v>85</c:v>
                </c:pt>
                <c:pt idx="2">
                  <c:v>61</c:v>
                </c:pt>
                <c:pt idx="3">
                  <c:v>56</c:v>
                </c:pt>
                <c:pt idx="4">
                  <c:v>0</c:v>
                </c:pt>
              </c:numCache>
            </c:numRef>
          </c:val>
          <c:extLst xmlns:c16r2="http://schemas.microsoft.com/office/drawing/2015/06/chart">
            <c:ext xmlns:c16="http://schemas.microsoft.com/office/drawing/2014/chart" uri="{C3380CC4-5D6E-409C-BE32-E72D297353CC}">
              <c16:uniqueId val="{00000000-F3CD-44AD-904C-1818FA91B57B}"/>
            </c:ext>
          </c:extLst>
        </c:ser>
        <c:dLbls>
          <c:showLegendKey val="0"/>
          <c:showVal val="0"/>
          <c:showCatName val="0"/>
          <c:showSerName val="0"/>
          <c:showPercent val="0"/>
          <c:showBubbleSize val="0"/>
        </c:dLbls>
        <c:gapWidth val="150"/>
        <c:axId val="400698976"/>
        <c:axId val="491531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46</c:v>
                </c:pt>
                <c:pt idx="1">
                  <c:v>39</c:v>
                </c:pt>
                <c:pt idx="2">
                  <c:v>25</c:v>
                </c:pt>
                <c:pt idx="3">
                  <c:v>23</c:v>
                </c:pt>
                <c:pt idx="4">
                  <c:v>11</c:v>
                </c:pt>
              </c:numCache>
            </c:numRef>
          </c:val>
          <c:smooth val="0"/>
          <c:extLst xmlns:c16r2="http://schemas.microsoft.com/office/drawing/2015/06/chart">
            <c:ext xmlns:c16="http://schemas.microsoft.com/office/drawing/2014/chart" uri="{C3380CC4-5D6E-409C-BE32-E72D297353CC}">
              <c16:uniqueId val="{00000001-F3CD-44AD-904C-1818FA91B57B}"/>
            </c:ext>
          </c:extLst>
        </c:ser>
        <c:dLbls>
          <c:showLegendKey val="0"/>
          <c:showVal val="0"/>
          <c:showCatName val="0"/>
          <c:showSerName val="0"/>
          <c:showPercent val="0"/>
          <c:showBubbleSize val="0"/>
        </c:dLbls>
        <c:marker val="1"/>
        <c:smooth val="0"/>
        <c:axId val="400698976"/>
        <c:axId val="491531608"/>
      </c:lineChart>
      <c:catAx>
        <c:axId val="400698976"/>
        <c:scaling>
          <c:orientation val="minMax"/>
        </c:scaling>
        <c:delete val="1"/>
        <c:axPos val="b"/>
        <c:numFmt formatCode="General" sourceLinked="1"/>
        <c:majorTickMark val="none"/>
        <c:minorTickMark val="none"/>
        <c:tickLblPos val="none"/>
        <c:crossAx val="491531608"/>
        <c:crosses val="autoZero"/>
        <c:auto val="1"/>
        <c:lblAlgn val="ctr"/>
        <c:lblOffset val="100"/>
        <c:noMultiLvlLbl val="1"/>
      </c:catAx>
      <c:valAx>
        <c:axId val="4915316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06989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219.2</c:v>
                </c:pt>
                <c:pt idx="1">
                  <c:v>235.8</c:v>
                </c:pt>
                <c:pt idx="2">
                  <c:v>210.5</c:v>
                </c:pt>
                <c:pt idx="3">
                  <c:v>184.6</c:v>
                </c:pt>
                <c:pt idx="4">
                  <c:v>157.69999999999999</c:v>
                </c:pt>
              </c:numCache>
            </c:numRef>
          </c:val>
          <c:extLst xmlns:c16r2="http://schemas.microsoft.com/office/drawing/2015/06/chart">
            <c:ext xmlns:c16="http://schemas.microsoft.com/office/drawing/2014/chart" uri="{C3380CC4-5D6E-409C-BE32-E72D297353CC}">
              <c16:uniqueId val="{00000000-ED25-4F1F-BED6-C14B5BE19D62}"/>
            </c:ext>
          </c:extLst>
        </c:ser>
        <c:dLbls>
          <c:showLegendKey val="0"/>
          <c:showVal val="0"/>
          <c:showCatName val="0"/>
          <c:showSerName val="0"/>
          <c:showPercent val="0"/>
          <c:showBubbleSize val="0"/>
        </c:dLbls>
        <c:gapWidth val="150"/>
        <c:axId val="556864696"/>
        <c:axId val="556859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138.9</c:v>
                </c:pt>
                <c:pt idx="1">
                  <c:v>139.69999999999999</c:v>
                </c:pt>
                <c:pt idx="2">
                  <c:v>139.30000000000001</c:v>
                </c:pt>
                <c:pt idx="3">
                  <c:v>135.30000000000001</c:v>
                </c:pt>
                <c:pt idx="4">
                  <c:v>127.7</c:v>
                </c:pt>
              </c:numCache>
            </c:numRef>
          </c:val>
          <c:smooth val="0"/>
          <c:extLst xmlns:c16r2="http://schemas.microsoft.com/office/drawing/2015/06/chart">
            <c:ext xmlns:c16="http://schemas.microsoft.com/office/drawing/2014/chart" uri="{C3380CC4-5D6E-409C-BE32-E72D297353CC}">
              <c16:uniqueId val="{00000001-ED25-4F1F-BED6-C14B5BE19D62}"/>
            </c:ext>
          </c:extLst>
        </c:ser>
        <c:dLbls>
          <c:showLegendKey val="0"/>
          <c:showVal val="0"/>
          <c:showCatName val="0"/>
          <c:showSerName val="0"/>
          <c:showPercent val="0"/>
          <c:showBubbleSize val="0"/>
        </c:dLbls>
        <c:marker val="1"/>
        <c:smooth val="0"/>
        <c:axId val="556864696"/>
        <c:axId val="556859992"/>
      </c:lineChart>
      <c:catAx>
        <c:axId val="556864696"/>
        <c:scaling>
          <c:orientation val="minMax"/>
        </c:scaling>
        <c:delete val="1"/>
        <c:axPos val="b"/>
        <c:numFmt formatCode="General" sourceLinked="1"/>
        <c:majorTickMark val="none"/>
        <c:minorTickMark val="none"/>
        <c:tickLblPos val="none"/>
        <c:crossAx val="556859992"/>
        <c:crosses val="autoZero"/>
        <c:auto val="1"/>
        <c:lblAlgn val="ctr"/>
        <c:lblOffset val="100"/>
        <c:noMultiLvlLbl val="1"/>
      </c:catAx>
      <c:valAx>
        <c:axId val="556859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56864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10.5</c:v>
                </c:pt>
                <c:pt idx="1">
                  <c:v>11</c:v>
                </c:pt>
                <c:pt idx="2">
                  <c:v>10.199999999999999</c:v>
                </c:pt>
                <c:pt idx="3">
                  <c:v>8.3000000000000007</c:v>
                </c:pt>
                <c:pt idx="4">
                  <c:v>4.9000000000000004</c:v>
                </c:pt>
              </c:numCache>
            </c:numRef>
          </c:val>
          <c:extLst xmlns:c16r2="http://schemas.microsoft.com/office/drawing/2015/06/chart">
            <c:ext xmlns:c16="http://schemas.microsoft.com/office/drawing/2014/chart" uri="{C3380CC4-5D6E-409C-BE32-E72D297353CC}">
              <c16:uniqueId val="{00000000-C0BD-474E-A184-CD266C9A38F9}"/>
            </c:ext>
          </c:extLst>
        </c:ser>
        <c:dLbls>
          <c:showLegendKey val="0"/>
          <c:showVal val="0"/>
          <c:showCatName val="0"/>
          <c:showSerName val="0"/>
          <c:showPercent val="0"/>
          <c:showBubbleSize val="0"/>
        </c:dLbls>
        <c:gapWidth val="150"/>
        <c:axId val="556863128"/>
        <c:axId val="556865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33.200000000000003</c:v>
                </c:pt>
                <c:pt idx="1">
                  <c:v>29.6</c:v>
                </c:pt>
                <c:pt idx="2">
                  <c:v>29.2</c:v>
                </c:pt>
                <c:pt idx="3">
                  <c:v>30.4</c:v>
                </c:pt>
                <c:pt idx="4">
                  <c:v>5.8</c:v>
                </c:pt>
              </c:numCache>
            </c:numRef>
          </c:val>
          <c:smooth val="0"/>
          <c:extLst xmlns:c16r2="http://schemas.microsoft.com/office/drawing/2015/06/chart">
            <c:ext xmlns:c16="http://schemas.microsoft.com/office/drawing/2014/chart" uri="{C3380CC4-5D6E-409C-BE32-E72D297353CC}">
              <c16:uniqueId val="{00000001-C0BD-474E-A184-CD266C9A38F9}"/>
            </c:ext>
          </c:extLst>
        </c:ser>
        <c:dLbls>
          <c:showLegendKey val="0"/>
          <c:showVal val="0"/>
          <c:showCatName val="0"/>
          <c:showSerName val="0"/>
          <c:showPercent val="0"/>
          <c:showBubbleSize val="0"/>
        </c:dLbls>
        <c:marker val="1"/>
        <c:smooth val="0"/>
        <c:axId val="556863128"/>
        <c:axId val="556865088"/>
      </c:lineChart>
      <c:catAx>
        <c:axId val="556863128"/>
        <c:scaling>
          <c:orientation val="minMax"/>
        </c:scaling>
        <c:delete val="1"/>
        <c:axPos val="b"/>
        <c:numFmt formatCode="General" sourceLinked="1"/>
        <c:majorTickMark val="none"/>
        <c:minorTickMark val="none"/>
        <c:tickLblPos val="none"/>
        <c:crossAx val="556865088"/>
        <c:crosses val="autoZero"/>
        <c:auto val="1"/>
        <c:lblAlgn val="ctr"/>
        <c:lblOffset val="100"/>
        <c:noMultiLvlLbl val="1"/>
      </c:catAx>
      <c:valAx>
        <c:axId val="5568650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56863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115016</c:v>
                </c:pt>
                <c:pt idx="1">
                  <c:v>113055</c:v>
                </c:pt>
                <c:pt idx="2">
                  <c:v>104077</c:v>
                </c:pt>
                <c:pt idx="3">
                  <c:v>83728</c:v>
                </c:pt>
                <c:pt idx="4">
                  <c:v>42574</c:v>
                </c:pt>
              </c:numCache>
            </c:numRef>
          </c:val>
          <c:extLst xmlns:c16r2="http://schemas.microsoft.com/office/drawing/2015/06/chart">
            <c:ext xmlns:c16="http://schemas.microsoft.com/office/drawing/2014/chart" uri="{C3380CC4-5D6E-409C-BE32-E72D297353CC}">
              <c16:uniqueId val="{00000000-B5D5-4394-A562-4FC21907E622}"/>
            </c:ext>
          </c:extLst>
        </c:ser>
        <c:dLbls>
          <c:showLegendKey val="0"/>
          <c:showVal val="0"/>
          <c:showCatName val="0"/>
          <c:showSerName val="0"/>
          <c:showPercent val="0"/>
          <c:showBubbleSize val="0"/>
        </c:dLbls>
        <c:gapWidth val="150"/>
        <c:axId val="556860776"/>
        <c:axId val="556861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37496</c:v>
                </c:pt>
                <c:pt idx="1">
                  <c:v>31888</c:v>
                </c:pt>
                <c:pt idx="2">
                  <c:v>13314</c:v>
                </c:pt>
                <c:pt idx="3">
                  <c:v>28825</c:v>
                </c:pt>
                <c:pt idx="4">
                  <c:v>26838</c:v>
                </c:pt>
              </c:numCache>
            </c:numRef>
          </c:val>
          <c:smooth val="0"/>
          <c:extLst xmlns:c16r2="http://schemas.microsoft.com/office/drawing/2015/06/chart">
            <c:ext xmlns:c16="http://schemas.microsoft.com/office/drawing/2014/chart" uri="{C3380CC4-5D6E-409C-BE32-E72D297353CC}">
              <c16:uniqueId val="{00000001-B5D5-4394-A562-4FC21907E622}"/>
            </c:ext>
          </c:extLst>
        </c:ser>
        <c:dLbls>
          <c:showLegendKey val="0"/>
          <c:showVal val="0"/>
          <c:showCatName val="0"/>
          <c:showSerName val="0"/>
          <c:showPercent val="0"/>
          <c:showBubbleSize val="0"/>
        </c:dLbls>
        <c:marker val="1"/>
        <c:smooth val="0"/>
        <c:axId val="556860776"/>
        <c:axId val="556861560"/>
      </c:lineChart>
      <c:catAx>
        <c:axId val="556860776"/>
        <c:scaling>
          <c:orientation val="minMax"/>
        </c:scaling>
        <c:delete val="1"/>
        <c:axPos val="b"/>
        <c:numFmt formatCode="General" sourceLinked="1"/>
        <c:majorTickMark val="none"/>
        <c:minorTickMark val="none"/>
        <c:tickLblPos val="none"/>
        <c:crossAx val="556861560"/>
        <c:crosses val="autoZero"/>
        <c:auto val="1"/>
        <c:lblAlgn val="ctr"/>
        <c:lblOffset val="100"/>
        <c:noMultiLvlLbl val="1"/>
      </c:catAx>
      <c:valAx>
        <c:axId val="5568615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56860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0" zoomScaleNormal="80" zoomScaleSheetLayoutView="70" workbookViewId="0"/>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81" t="str">
        <f>データ!H6&amp;"　"&amp;データ!I6</f>
        <v>神奈川県相模原市　相模大野駅西側自動車駐車場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2">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25638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2">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2">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116</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7</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749</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300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2">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2">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128</v>
      </c>
      <c r="NE15" s="112"/>
      <c r="NF15" s="112"/>
      <c r="NG15" s="112"/>
      <c r="NH15" s="112"/>
      <c r="NI15" s="112"/>
      <c r="NJ15" s="112"/>
      <c r="NK15" s="112"/>
      <c r="NL15" s="112"/>
      <c r="NM15" s="112"/>
      <c r="NN15" s="112"/>
      <c r="NO15" s="112"/>
      <c r="NP15" s="112"/>
      <c r="NQ15" s="112"/>
      <c r="NR15" s="11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2">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2">
      <c r="A31" s="2"/>
      <c r="B31" s="22"/>
      <c r="C31" s="4"/>
      <c r="D31" s="4"/>
      <c r="E31" s="4"/>
      <c r="F31" s="4"/>
      <c r="I31" s="28"/>
      <c r="J31" s="115" t="s">
        <v>27</v>
      </c>
      <c r="K31" s="116"/>
      <c r="L31" s="116"/>
      <c r="M31" s="116"/>
      <c r="N31" s="116"/>
      <c r="O31" s="116"/>
      <c r="P31" s="116"/>
      <c r="Q31" s="116"/>
      <c r="R31" s="116"/>
      <c r="S31" s="116"/>
      <c r="T31" s="117"/>
      <c r="U31" s="118">
        <f>データ!Y7</f>
        <v>17.8</v>
      </c>
      <c r="V31" s="118"/>
      <c r="W31" s="118"/>
      <c r="X31" s="118"/>
      <c r="Y31" s="118"/>
      <c r="Z31" s="118"/>
      <c r="AA31" s="118"/>
      <c r="AB31" s="118"/>
      <c r="AC31" s="118"/>
      <c r="AD31" s="118"/>
      <c r="AE31" s="118"/>
      <c r="AF31" s="118"/>
      <c r="AG31" s="118"/>
      <c r="AH31" s="118"/>
      <c r="AI31" s="118"/>
      <c r="AJ31" s="118"/>
      <c r="AK31" s="118"/>
      <c r="AL31" s="118"/>
      <c r="AM31" s="118"/>
      <c r="AN31" s="118">
        <f>データ!Z7</f>
        <v>17.899999999999999</v>
      </c>
      <c r="AO31" s="118"/>
      <c r="AP31" s="118"/>
      <c r="AQ31" s="118"/>
      <c r="AR31" s="118"/>
      <c r="AS31" s="118"/>
      <c r="AT31" s="118"/>
      <c r="AU31" s="118"/>
      <c r="AV31" s="118"/>
      <c r="AW31" s="118"/>
      <c r="AX31" s="118"/>
      <c r="AY31" s="118"/>
      <c r="AZ31" s="118"/>
      <c r="BA31" s="118"/>
      <c r="BB31" s="118"/>
      <c r="BC31" s="118"/>
      <c r="BD31" s="118"/>
      <c r="BE31" s="118"/>
      <c r="BF31" s="118"/>
      <c r="BG31" s="118">
        <f>データ!AA7</f>
        <v>16.7</v>
      </c>
      <c r="BH31" s="118"/>
      <c r="BI31" s="118"/>
      <c r="BJ31" s="118"/>
      <c r="BK31" s="118"/>
      <c r="BL31" s="118"/>
      <c r="BM31" s="118"/>
      <c r="BN31" s="118"/>
      <c r="BO31" s="118"/>
      <c r="BP31" s="118"/>
      <c r="BQ31" s="118"/>
      <c r="BR31" s="118"/>
      <c r="BS31" s="118"/>
      <c r="BT31" s="118"/>
      <c r="BU31" s="118"/>
      <c r="BV31" s="118"/>
      <c r="BW31" s="118"/>
      <c r="BX31" s="118"/>
      <c r="BY31" s="118"/>
      <c r="BZ31" s="118">
        <f>データ!AB7</f>
        <v>14.5</v>
      </c>
      <c r="CA31" s="118"/>
      <c r="CB31" s="118"/>
      <c r="CC31" s="118"/>
      <c r="CD31" s="118"/>
      <c r="CE31" s="118"/>
      <c r="CF31" s="118"/>
      <c r="CG31" s="118"/>
      <c r="CH31" s="118"/>
      <c r="CI31" s="118"/>
      <c r="CJ31" s="118"/>
      <c r="CK31" s="118"/>
      <c r="CL31" s="118"/>
      <c r="CM31" s="118"/>
      <c r="CN31" s="118"/>
      <c r="CO31" s="118"/>
      <c r="CP31" s="118"/>
      <c r="CQ31" s="118"/>
      <c r="CR31" s="118"/>
      <c r="CS31" s="118">
        <f>データ!AC7</f>
        <v>13.2</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1.9</v>
      </c>
      <c r="EM31" s="118"/>
      <c r="EN31" s="118"/>
      <c r="EO31" s="118"/>
      <c r="EP31" s="118"/>
      <c r="EQ31" s="118"/>
      <c r="ER31" s="118"/>
      <c r="ES31" s="118"/>
      <c r="ET31" s="118"/>
      <c r="EU31" s="118"/>
      <c r="EV31" s="118"/>
      <c r="EW31" s="118"/>
      <c r="EX31" s="118"/>
      <c r="EY31" s="118"/>
      <c r="EZ31" s="118"/>
      <c r="FA31" s="118"/>
      <c r="FB31" s="118"/>
      <c r="FC31" s="118"/>
      <c r="FD31" s="118"/>
      <c r="FE31" s="118">
        <f>データ!AK7</f>
        <v>2.1</v>
      </c>
      <c r="FF31" s="118"/>
      <c r="FG31" s="118"/>
      <c r="FH31" s="118"/>
      <c r="FI31" s="118"/>
      <c r="FJ31" s="118"/>
      <c r="FK31" s="118"/>
      <c r="FL31" s="118"/>
      <c r="FM31" s="118"/>
      <c r="FN31" s="118"/>
      <c r="FO31" s="118"/>
      <c r="FP31" s="118"/>
      <c r="FQ31" s="118"/>
      <c r="FR31" s="118"/>
      <c r="FS31" s="118"/>
      <c r="FT31" s="118"/>
      <c r="FU31" s="118"/>
      <c r="FV31" s="118"/>
      <c r="FW31" s="118"/>
      <c r="FX31" s="118">
        <f>データ!AL7</f>
        <v>1</v>
      </c>
      <c r="FY31" s="118"/>
      <c r="FZ31" s="118"/>
      <c r="GA31" s="118"/>
      <c r="GB31" s="118"/>
      <c r="GC31" s="118"/>
      <c r="GD31" s="118"/>
      <c r="GE31" s="118"/>
      <c r="GF31" s="118"/>
      <c r="GG31" s="118"/>
      <c r="GH31" s="118"/>
      <c r="GI31" s="118"/>
      <c r="GJ31" s="118"/>
      <c r="GK31" s="118"/>
      <c r="GL31" s="118"/>
      <c r="GM31" s="118"/>
      <c r="GN31" s="118"/>
      <c r="GO31" s="118"/>
      <c r="GP31" s="118"/>
      <c r="GQ31" s="118">
        <f>データ!AM7</f>
        <v>1</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219.2</v>
      </c>
      <c r="JD31" s="120"/>
      <c r="JE31" s="120"/>
      <c r="JF31" s="120"/>
      <c r="JG31" s="120"/>
      <c r="JH31" s="120"/>
      <c r="JI31" s="120"/>
      <c r="JJ31" s="120"/>
      <c r="JK31" s="120"/>
      <c r="JL31" s="120"/>
      <c r="JM31" s="120"/>
      <c r="JN31" s="120"/>
      <c r="JO31" s="120"/>
      <c r="JP31" s="120"/>
      <c r="JQ31" s="120"/>
      <c r="JR31" s="120"/>
      <c r="JS31" s="120"/>
      <c r="JT31" s="120"/>
      <c r="JU31" s="121"/>
      <c r="JV31" s="119">
        <f>データ!DL7</f>
        <v>235.8</v>
      </c>
      <c r="JW31" s="120"/>
      <c r="JX31" s="120"/>
      <c r="JY31" s="120"/>
      <c r="JZ31" s="120"/>
      <c r="KA31" s="120"/>
      <c r="KB31" s="120"/>
      <c r="KC31" s="120"/>
      <c r="KD31" s="120"/>
      <c r="KE31" s="120"/>
      <c r="KF31" s="120"/>
      <c r="KG31" s="120"/>
      <c r="KH31" s="120"/>
      <c r="KI31" s="120"/>
      <c r="KJ31" s="120"/>
      <c r="KK31" s="120"/>
      <c r="KL31" s="120"/>
      <c r="KM31" s="120"/>
      <c r="KN31" s="121"/>
      <c r="KO31" s="119">
        <f>データ!DM7</f>
        <v>210.5</v>
      </c>
      <c r="KP31" s="120"/>
      <c r="KQ31" s="120"/>
      <c r="KR31" s="120"/>
      <c r="KS31" s="120"/>
      <c r="KT31" s="120"/>
      <c r="KU31" s="120"/>
      <c r="KV31" s="120"/>
      <c r="KW31" s="120"/>
      <c r="KX31" s="120"/>
      <c r="KY31" s="120"/>
      <c r="KZ31" s="120"/>
      <c r="LA31" s="120"/>
      <c r="LB31" s="120"/>
      <c r="LC31" s="120"/>
      <c r="LD31" s="120"/>
      <c r="LE31" s="120"/>
      <c r="LF31" s="120"/>
      <c r="LG31" s="121"/>
      <c r="LH31" s="119">
        <f>データ!DN7</f>
        <v>184.6</v>
      </c>
      <c r="LI31" s="120"/>
      <c r="LJ31" s="120"/>
      <c r="LK31" s="120"/>
      <c r="LL31" s="120"/>
      <c r="LM31" s="120"/>
      <c r="LN31" s="120"/>
      <c r="LO31" s="120"/>
      <c r="LP31" s="120"/>
      <c r="LQ31" s="120"/>
      <c r="LR31" s="120"/>
      <c r="LS31" s="120"/>
      <c r="LT31" s="120"/>
      <c r="LU31" s="120"/>
      <c r="LV31" s="120"/>
      <c r="LW31" s="120"/>
      <c r="LX31" s="120"/>
      <c r="LY31" s="120"/>
      <c r="LZ31" s="121"/>
      <c r="MA31" s="119">
        <f>データ!DO7</f>
        <v>157.69999999999999</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2">
      <c r="A32" s="2"/>
      <c r="B32" s="22"/>
      <c r="C32" s="4"/>
      <c r="D32" s="4"/>
      <c r="E32" s="4"/>
      <c r="F32" s="4"/>
      <c r="G32" s="4"/>
      <c r="H32" s="4"/>
      <c r="I32" s="28"/>
      <c r="J32" s="115" t="s">
        <v>29</v>
      </c>
      <c r="K32" s="116"/>
      <c r="L32" s="116"/>
      <c r="M32" s="116"/>
      <c r="N32" s="116"/>
      <c r="O32" s="116"/>
      <c r="P32" s="116"/>
      <c r="Q32" s="116"/>
      <c r="R32" s="116"/>
      <c r="S32" s="116"/>
      <c r="T32" s="117"/>
      <c r="U32" s="118">
        <f>データ!AD7</f>
        <v>218.5</v>
      </c>
      <c r="V32" s="118"/>
      <c r="W32" s="118"/>
      <c r="X32" s="118"/>
      <c r="Y32" s="118"/>
      <c r="Z32" s="118"/>
      <c r="AA32" s="118"/>
      <c r="AB32" s="118"/>
      <c r="AC32" s="118"/>
      <c r="AD32" s="118"/>
      <c r="AE32" s="118"/>
      <c r="AF32" s="118"/>
      <c r="AG32" s="118"/>
      <c r="AH32" s="118"/>
      <c r="AI32" s="118"/>
      <c r="AJ32" s="118"/>
      <c r="AK32" s="118"/>
      <c r="AL32" s="118"/>
      <c r="AM32" s="118"/>
      <c r="AN32" s="118">
        <f>データ!AE7</f>
        <v>151.19999999999999</v>
      </c>
      <c r="AO32" s="118"/>
      <c r="AP32" s="118"/>
      <c r="AQ32" s="118"/>
      <c r="AR32" s="118"/>
      <c r="AS32" s="118"/>
      <c r="AT32" s="118"/>
      <c r="AU32" s="118"/>
      <c r="AV32" s="118"/>
      <c r="AW32" s="118"/>
      <c r="AX32" s="118"/>
      <c r="AY32" s="118"/>
      <c r="AZ32" s="118"/>
      <c r="BA32" s="118"/>
      <c r="BB32" s="118"/>
      <c r="BC32" s="118"/>
      <c r="BD32" s="118"/>
      <c r="BE32" s="118"/>
      <c r="BF32" s="118"/>
      <c r="BG32" s="118">
        <f>データ!AF7</f>
        <v>212.4</v>
      </c>
      <c r="BH32" s="118"/>
      <c r="BI32" s="118"/>
      <c r="BJ32" s="118"/>
      <c r="BK32" s="118"/>
      <c r="BL32" s="118"/>
      <c r="BM32" s="118"/>
      <c r="BN32" s="118"/>
      <c r="BO32" s="118"/>
      <c r="BP32" s="118"/>
      <c r="BQ32" s="118"/>
      <c r="BR32" s="118"/>
      <c r="BS32" s="118"/>
      <c r="BT32" s="118"/>
      <c r="BU32" s="118"/>
      <c r="BV32" s="118"/>
      <c r="BW32" s="118"/>
      <c r="BX32" s="118"/>
      <c r="BY32" s="118"/>
      <c r="BZ32" s="118">
        <f>データ!AG7</f>
        <v>243</v>
      </c>
      <c r="CA32" s="118"/>
      <c r="CB32" s="118"/>
      <c r="CC32" s="118"/>
      <c r="CD32" s="118"/>
      <c r="CE32" s="118"/>
      <c r="CF32" s="118"/>
      <c r="CG32" s="118"/>
      <c r="CH32" s="118"/>
      <c r="CI32" s="118"/>
      <c r="CJ32" s="118"/>
      <c r="CK32" s="118"/>
      <c r="CL32" s="118"/>
      <c r="CM32" s="118"/>
      <c r="CN32" s="118"/>
      <c r="CO32" s="118"/>
      <c r="CP32" s="118"/>
      <c r="CQ32" s="118"/>
      <c r="CR32" s="118"/>
      <c r="CS32" s="118">
        <f>データ!AH7</f>
        <v>218.2</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4.7</v>
      </c>
      <c r="EM32" s="118"/>
      <c r="EN32" s="118"/>
      <c r="EO32" s="118"/>
      <c r="EP32" s="118"/>
      <c r="EQ32" s="118"/>
      <c r="ER32" s="118"/>
      <c r="ES32" s="118"/>
      <c r="ET32" s="118"/>
      <c r="EU32" s="118"/>
      <c r="EV32" s="118"/>
      <c r="EW32" s="118"/>
      <c r="EX32" s="118"/>
      <c r="EY32" s="118"/>
      <c r="EZ32" s="118"/>
      <c r="FA32" s="118"/>
      <c r="FB32" s="118"/>
      <c r="FC32" s="118"/>
      <c r="FD32" s="118"/>
      <c r="FE32" s="118">
        <f>データ!AP7</f>
        <v>4</v>
      </c>
      <c r="FF32" s="118"/>
      <c r="FG32" s="118"/>
      <c r="FH32" s="118"/>
      <c r="FI32" s="118"/>
      <c r="FJ32" s="118"/>
      <c r="FK32" s="118"/>
      <c r="FL32" s="118"/>
      <c r="FM32" s="118"/>
      <c r="FN32" s="118"/>
      <c r="FO32" s="118"/>
      <c r="FP32" s="118"/>
      <c r="FQ32" s="118"/>
      <c r="FR32" s="118"/>
      <c r="FS32" s="118"/>
      <c r="FT32" s="118"/>
      <c r="FU32" s="118"/>
      <c r="FV32" s="118"/>
      <c r="FW32" s="118"/>
      <c r="FX32" s="118">
        <f>データ!AQ7</f>
        <v>2.4</v>
      </c>
      <c r="FY32" s="118"/>
      <c r="FZ32" s="118"/>
      <c r="GA32" s="118"/>
      <c r="GB32" s="118"/>
      <c r="GC32" s="118"/>
      <c r="GD32" s="118"/>
      <c r="GE32" s="118"/>
      <c r="GF32" s="118"/>
      <c r="GG32" s="118"/>
      <c r="GH32" s="118"/>
      <c r="GI32" s="118"/>
      <c r="GJ32" s="118"/>
      <c r="GK32" s="118"/>
      <c r="GL32" s="118"/>
      <c r="GM32" s="118"/>
      <c r="GN32" s="118"/>
      <c r="GO32" s="118"/>
      <c r="GP32" s="118"/>
      <c r="GQ32" s="118">
        <f>データ!AR7</f>
        <v>2.2999999999999998</v>
      </c>
      <c r="GR32" s="118"/>
      <c r="GS32" s="118"/>
      <c r="GT32" s="118"/>
      <c r="GU32" s="118"/>
      <c r="GV32" s="118"/>
      <c r="GW32" s="118"/>
      <c r="GX32" s="118"/>
      <c r="GY32" s="118"/>
      <c r="GZ32" s="118"/>
      <c r="HA32" s="118"/>
      <c r="HB32" s="118"/>
      <c r="HC32" s="118"/>
      <c r="HD32" s="118"/>
      <c r="HE32" s="118"/>
      <c r="HF32" s="118"/>
      <c r="HG32" s="118"/>
      <c r="HH32" s="118"/>
      <c r="HI32" s="118"/>
      <c r="HJ32" s="118">
        <f>データ!AS7</f>
        <v>1.5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138.9</v>
      </c>
      <c r="JD32" s="120"/>
      <c r="JE32" s="120"/>
      <c r="JF32" s="120"/>
      <c r="JG32" s="120"/>
      <c r="JH32" s="120"/>
      <c r="JI32" s="120"/>
      <c r="JJ32" s="120"/>
      <c r="JK32" s="120"/>
      <c r="JL32" s="120"/>
      <c r="JM32" s="120"/>
      <c r="JN32" s="120"/>
      <c r="JO32" s="120"/>
      <c r="JP32" s="120"/>
      <c r="JQ32" s="120"/>
      <c r="JR32" s="120"/>
      <c r="JS32" s="120"/>
      <c r="JT32" s="120"/>
      <c r="JU32" s="121"/>
      <c r="JV32" s="119">
        <f>データ!DQ7</f>
        <v>139.69999999999999</v>
      </c>
      <c r="JW32" s="120"/>
      <c r="JX32" s="120"/>
      <c r="JY32" s="120"/>
      <c r="JZ32" s="120"/>
      <c r="KA32" s="120"/>
      <c r="KB32" s="120"/>
      <c r="KC32" s="120"/>
      <c r="KD32" s="120"/>
      <c r="KE32" s="120"/>
      <c r="KF32" s="120"/>
      <c r="KG32" s="120"/>
      <c r="KH32" s="120"/>
      <c r="KI32" s="120"/>
      <c r="KJ32" s="120"/>
      <c r="KK32" s="120"/>
      <c r="KL32" s="120"/>
      <c r="KM32" s="120"/>
      <c r="KN32" s="121"/>
      <c r="KO32" s="119">
        <f>データ!DR7</f>
        <v>139.30000000000001</v>
      </c>
      <c r="KP32" s="120"/>
      <c r="KQ32" s="120"/>
      <c r="KR32" s="120"/>
      <c r="KS32" s="120"/>
      <c r="KT32" s="120"/>
      <c r="KU32" s="120"/>
      <c r="KV32" s="120"/>
      <c r="KW32" s="120"/>
      <c r="KX32" s="120"/>
      <c r="KY32" s="120"/>
      <c r="KZ32" s="120"/>
      <c r="LA32" s="120"/>
      <c r="LB32" s="120"/>
      <c r="LC32" s="120"/>
      <c r="LD32" s="120"/>
      <c r="LE32" s="120"/>
      <c r="LF32" s="120"/>
      <c r="LG32" s="121"/>
      <c r="LH32" s="119">
        <f>データ!DS7</f>
        <v>135.30000000000001</v>
      </c>
      <c r="LI32" s="120"/>
      <c r="LJ32" s="120"/>
      <c r="LK32" s="120"/>
      <c r="LL32" s="120"/>
      <c r="LM32" s="120"/>
      <c r="LN32" s="120"/>
      <c r="LO32" s="120"/>
      <c r="LP32" s="120"/>
      <c r="LQ32" s="120"/>
      <c r="LR32" s="120"/>
      <c r="LS32" s="120"/>
      <c r="LT32" s="120"/>
      <c r="LU32" s="120"/>
      <c r="LV32" s="120"/>
      <c r="LW32" s="120"/>
      <c r="LX32" s="120"/>
      <c r="LY32" s="120"/>
      <c r="LZ32" s="121"/>
      <c r="MA32" s="119">
        <f>データ!DT7</f>
        <v>127.7</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126</v>
      </c>
      <c r="NE32" s="112"/>
      <c r="NF32" s="112"/>
      <c r="NG32" s="112"/>
      <c r="NH32" s="112"/>
      <c r="NI32" s="112"/>
      <c r="NJ32" s="112"/>
      <c r="NK32" s="112"/>
      <c r="NL32" s="112"/>
      <c r="NM32" s="112"/>
      <c r="NN32" s="112"/>
      <c r="NO32" s="112"/>
      <c r="NP32" s="112"/>
      <c r="NQ32" s="112"/>
      <c r="NR32" s="11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127</v>
      </c>
      <c r="NE49" s="112"/>
      <c r="NF49" s="112"/>
      <c r="NG49" s="112"/>
      <c r="NH49" s="112"/>
      <c r="NI49" s="112"/>
      <c r="NJ49" s="112"/>
      <c r="NK49" s="112"/>
      <c r="NL49" s="112"/>
      <c r="NM49" s="112"/>
      <c r="NN49" s="112"/>
      <c r="NO49" s="112"/>
      <c r="NP49" s="112"/>
      <c r="NQ49" s="112"/>
      <c r="NR49" s="11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2">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2">
      <c r="A52" s="2"/>
      <c r="B52" s="22"/>
      <c r="C52" s="4"/>
      <c r="D52" s="4"/>
      <c r="E52" s="4"/>
      <c r="F52" s="4"/>
      <c r="G52" s="34"/>
      <c r="H52" s="34"/>
      <c r="I52" s="28"/>
      <c r="J52" s="115" t="s">
        <v>27</v>
      </c>
      <c r="K52" s="116"/>
      <c r="L52" s="116"/>
      <c r="M52" s="116"/>
      <c r="N52" s="116"/>
      <c r="O52" s="116"/>
      <c r="P52" s="116"/>
      <c r="Q52" s="116"/>
      <c r="R52" s="116"/>
      <c r="S52" s="116"/>
      <c r="T52" s="117"/>
      <c r="U52" s="125">
        <f>データ!AU7</f>
        <v>54</v>
      </c>
      <c r="V52" s="125"/>
      <c r="W52" s="125"/>
      <c r="X52" s="125"/>
      <c r="Y52" s="125"/>
      <c r="Z52" s="125"/>
      <c r="AA52" s="125"/>
      <c r="AB52" s="125"/>
      <c r="AC52" s="125"/>
      <c r="AD52" s="125"/>
      <c r="AE52" s="125"/>
      <c r="AF52" s="125"/>
      <c r="AG52" s="125"/>
      <c r="AH52" s="125"/>
      <c r="AI52" s="125"/>
      <c r="AJ52" s="125"/>
      <c r="AK52" s="125"/>
      <c r="AL52" s="125"/>
      <c r="AM52" s="125"/>
      <c r="AN52" s="125">
        <f>データ!AV7</f>
        <v>85</v>
      </c>
      <c r="AO52" s="125"/>
      <c r="AP52" s="125"/>
      <c r="AQ52" s="125"/>
      <c r="AR52" s="125"/>
      <c r="AS52" s="125"/>
      <c r="AT52" s="125"/>
      <c r="AU52" s="125"/>
      <c r="AV52" s="125"/>
      <c r="AW52" s="125"/>
      <c r="AX52" s="125"/>
      <c r="AY52" s="125"/>
      <c r="AZ52" s="125"/>
      <c r="BA52" s="125"/>
      <c r="BB52" s="125"/>
      <c r="BC52" s="125"/>
      <c r="BD52" s="125"/>
      <c r="BE52" s="125"/>
      <c r="BF52" s="125"/>
      <c r="BG52" s="125">
        <f>データ!AW7</f>
        <v>61</v>
      </c>
      <c r="BH52" s="125"/>
      <c r="BI52" s="125"/>
      <c r="BJ52" s="125"/>
      <c r="BK52" s="125"/>
      <c r="BL52" s="125"/>
      <c r="BM52" s="125"/>
      <c r="BN52" s="125"/>
      <c r="BO52" s="125"/>
      <c r="BP52" s="125"/>
      <c r="BQ52" s="125"/>
      <c r="BR52" s="125"/>
      <c r="BS52" s="125"/>
      <c r="BT52" s="125"/>
      <c r="BU52" s="125"/>
      <c r="BV52" s="125"/>
      <c r="BW52" s="125"/>
      <c r="BX52" s="125"/>
      <c r="BY52" s="125"/>
      <c r="BZ52" s="125">
        <f>データ!AX7</f>
        <v>56</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10.5</v>
      </c>
      <c r="EM52" s="118"/>
      <c r="EN52" s="118"/>
      <c r="EO52" s="118"/>
      <c r="EP52" s="118"/>
      <c r="EQ52" s="118"/>
      <c r="ER52" s="118"/>
      <c r="ES52" s="118"/>
      <c r="ET52" s="118"/>
      <c r="EU52" s="118"/>
      <c r="EV52" s="118"/>
      <c r="EW52" s="118"/>
      <c r="EX52" s="118"/>
      <c r="EY52" s="118"/>
      <c r="EZ52" s="118"/>
      <c r="FA52" s="118"/>
      <c r="FB52" s="118"/>
      <c r="FC52" s="118"/>
      <c r="FD52" s="118"/>
      <c r="FE52" s="118">
        <f>データ!BG7</f>
        <v>11</v>
      </c>
      <c r="FF52" s="118"/>
      <c r="FG52" s="118"/>
      <c r="FH52" s="118"/>
      <c r="FI52" s="118"/>
      <c r="FJ52" s="118"/>
      <c r="FK52" s="118"/>
      <c r="FL52" s="118"/>
      <c r="FM52" s="118"/>
      <c r="FN52" s="118"/>
      <c r="FO52" s="118"/>
      <c r="FP52" s="118"/>
      <c r="FQ52" s="118"/>
      <c r="FR52" s="118"/>
      <c r="FS52" s="118"/>
      <c r="FT52" s="118"/>
      <c r="FU52" s="118"/>
      <c r="FV52" s="118"/>
      <c r="FW52" s="118"/>
      <c r="FX52" s="118">
        <f>データ!BH7</f>
        <v>10.199999999999999</v>
      </c>
      <c r="FY52" s="118"/>
      <c r="FZ52" s="118"/>
      <c r="GA52" s="118"/>
      <c r="GB52" s="118"/>
      <c r="GC52" s="118"/>
      <c r="GD52" s="118"/>
      <c r="GE52" s="118"/>
      <c r="GF52" s="118"/>
      <c r="GG52" s="118"/>
      <c r="GH52" s="118"/>
      <c r="GI52" s="118"/>
      <c r="GJ52" s="118"/>
      <c r="GK52" s="118"/>
      <c r="GL52" s="118"/>
      <c r="GM52" s="118"/>
      <c r="GN52" s="118"/>
      <c r="GO52" s="118"/>
      <c r="GP52" s="118"/>
      <c r="GQ52" s="118">
        <f>データ!BI7</f>
        <v>8.3000000000000007</v>
      </c>
      <c r="GR52" s="118"/>
      <c r="GS52" s="118"/>
      <c r="GT52" s="118"/>
      <c r="GU52" s="118"/>
      <c r="GV52" s="118"/>
      <c r="GW52" s="118"/>
      <c r="GX52" s="118"/>
      <c r="GY52" s="118"/>
      <c r="GZ52" s="118"/>
      <c r="HA52" s="118"/>
      <c r="HB52" s="118"/>
      <c r="HC52" s="118"/>
      <c r="HD52" s="118"/>
      <c r="HE52" s="118"/>
      <c r="HF52" s="118"/>
      <c r="HG52" s="118"/>
      <c r="HH52" s="118"/>
      <c r="HI52" s="118"/>
      <c r="HJ52" s="118">
        <f>データ!BJ7</f>
        <v>4.9000000000000004</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115016</v>
      </c>
      <c r="JD52" s="125"/>
      <c r="JE52" s="125"/>
      <c r="JF52" s="125"/>
      <c r="JG52" s="125"/>
      <c r="JH52" s="125"/>
      <c r="JI52" s="125"/>
      <c r="JJ52" s="125"/>
      <c r="JK52" s="125"/>
      <c r="JL52" s="125"/>
      <c r="JM52" s="125"/>
      <c r="JN52" s="125"/>
      <c r="JO52" s="125"/>
      <c r="JP52" s="125"/>
      <c r="JQ52" s="125"/>
      <c r="JR52" s="125"/>
      <c r="JS52" s="125"/>
      <c r="JT52" s="125"/>
      <c r="JU52" s="125"/>
      <c r="JV52" s="125">
        <f>データ!BR7</f>
        <v>113055</v>
      </c>
      <c r="JW52" s="125"/>
      <c r="JX52" s="125"/>
      <c r="JY52" s="125"/>
      <c r="JZ52" s="125"/>
      <c r="KA52" s="125"/>
      <c r="KB52" s="125"/>
      <c r="KC52" s="125"/>
      <c r="KD52" s="125"/>
      <c r="KE52" s="125"/>
      <c r="KF52" s="125"/>
      <c r="KG52" s="125"/>
      <c r="KH52" s="125"/>
      <c r="KI52" s="125"/>
      <c r="KJ52" s="125"/>
      <c r="KK52" s="125"/>
      <c r="KL52" s="125"/>
      <c r="KM52" s="125"/>
      <c r="KN52" s="125"/>
      <c r="KO52" s="125">
        <f>データ!BS7</f>
        <v>104077</v>
      </c>
      <c r="KP52" s="125"/>
      <c r="KQ52" s="125"/>
      <c r="KR52" s="125"/>
      <c r="KS52" s="125"/>
      <c r="KT52" s="125"/>
      <c r="KU52" s="125"/>
      <c r="KV52" s="125"/>
      <c r="KW52" s="125"/>
      <c r="KX52" s="125"/>
      <c r="KY52" s="125"/>
      <c r="KZ52" s="125"/>
      <c r="LA52" s="125"/>
      <c r="LB52" s="125"/>
      <c r="LC52" s="125"/>
      <c r="LD52" s="125"/>
      <c r="LE52" s="125"/>
      <c r="LF52" s="125"/>
      <c r="LG52" s="125"/>
      <c r="LH52" s="125">
        <f>データ!BT7</f>
        <v>83728</v>
      </c>
      <c r="LI52" s="125"/>
      <c r="LJ52" s="125"/>
      <c r="LK52" s="125"/>
      <c r="LL52" s="125"/>
      <c r="LM52" s="125"/>
      <c r="LN52" s="125"/>
      <c r="LO52" s="125"/>
      <c r="LP52" s="125"/>
      <c r="LQ52" s="125"/>
      <c r="LR52" s="125"/>
      <c r="LS52" s="125"/>
      <c r="LT52" s="125"/>
      <c r="LU52" s="125"/>
      <c r="LV52" s="125"/>
      <c r="LW52" s="125"/>
      <c r="LX52" s="125"/>
      <c r="LY52" s="125"/>
      <c r="LZ52" s="125"/>
      <c r="MA52" s="125">
        <f>データ!BU7</f>
        <v>42574</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2">
      <c r="A53" s="2"/>
      <c r="B53" s="22"/>
      <c r="C53" s="4"/>
      <c r="D53" s="4"/>
      <c r="E53" s="4"/>
      <c r="F53" s="4"/>
      <c r="G53" s="4"/>
      <c r="H53" s="4"/>
      <c r="I53" s="28"/>
      <c r="J53" s="115" t="s">
        <v>29</v>
      </c>
      <c r="K53" s="116"/>
      <c r="L53" s="116"/>
      <c r="M53" s="116"/>
      <c r="N53" s="116"/>
      <c r="O53" s="116"/>
      <c r="P53" s="116"/>
      <c r="Q53" s="116"/>
      <c r="R53" s="116"/>
      <c r="S53" s="116"/>
      <c r="T53" s="117"/>
      <c r="U53" s="125">
        <f>データ!AZ7</f>
        <v>46</v>
      </c>
      <c r="V53" s="125"/>
      <c r="W53" s="125"/>
      <c r="X53" s="125"/>
      <c r="Y53" s="125"/>
      <c r="Z53" s="125"/>
      <c r="AA53" s="125"/>
      <c r="AB53" s="125"/>
      <c r="AC53" s="125"/>
      <c r="AD53" s="125"/>
      <c r="AE53" s="125"/>
      <c r="AF53" s="125"/>
      <c r="AG53" s="125"/>
      <c r="AH53" s="125"/>
      <c r="AI53" s="125"/>
      <c r="AJ53" s="125"/>
      <c r="AK53" s="125"/>
      <c r="AL53" s="125"/>
      <c r="AM53" s="125"/>
      <c r="AN53" s="125">
        <f>データ!BA7</f>
        <v>39</v>
      </c>
      <c r="AO53" s="125"/>
      <c r="AP53" s="125"/>
      <c r="AQ53" s="125"/>
      <c r="AR53" s="125"/>
      <c r="AS53" s="125"/>
      <c r="AT53" s="125"/>
      <c r="AU53" s="125"/>
      <c r="AV53" s="125"/>
      <c r="AW53" s="125"/>
      <c r="AX53" s="125"/>
      <c r="AY53" s="125"/>
      <c r="AZ53" s="125"/>
      <c r="BA53" s="125"/>
      <c r="BB53" s="125"/>
      <c r="BC53" s="125"/>
      <c r="BD53" s="125"/>
      <c r="BE53" s="125"/>
      <c r="BF53" s="125"/>
      <c r="BG53" s="125">
        <f>データ!BB7</f>
        <v>25</v>
      </c>
      <c r="BH53" s="125"/>
      <c r="BI53" s="125"/>
      <c r="BJ53" s="125"/>
      <c r="BK53" s="125"/>
      <c r="BL53" s="125"/>
      <c r="BM53" s="125"/>
      <c r="BN53" s="125"/>
      <c r="BO53" s="125"/>
      <c r="BP53" s="125"/>
      <c r="BQ53" s="125"/>
      <c r="BR53" s="125"/>
      <c r="BS53" s="125"/>
      <c r="BT53" s="125"/>
      <c r="BU53" s="125"/>
      <c r="BV53" s="125"/>
      <c r="BW53" s="125"/>
      <c r="BX53" s="125"/>
      <c r="BY53" s="125"/>
      <c r="BZ53" s="125">
        <f>データ!BC7</f>
        <v>23</v>
      </c>
      <c r="CA53" s="125"/>
      <c r="CB53" s="125"/>
      <c r="CC53" s="125"/>
      <c r="CD53" s="125"/>
      <c r="CE53" s="125"/>
      <c r="CF53" s="125"/>
      <c r="CG53" s="125"/>
      <c r="CH53" s="125"/>
      <c r="CI53" s="125"/>
      <c r="CJ53" s="125"/>
      <c r="CK53" s="125"/>
      <c r="CL53" s="125"/>
      <c r="CM53" s="125"/>
      <c r="CN53" s="125"/>
      <c r="CO53" s="125"/>
      <c r="CP53" s="125"/>
      <c r="CQ53" s="125"/>
      <c r="CR53" s="125"/>
      <c r="CS53" s="125">
        <f>データ!BD7</f>
        <v>11</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29.6</v>
      </c>
      <c r="FF53" s="118"/>
      <c r="FG53" s="118"/>
      <c r="FH53" s="118"/>
      <c r="FI53" s="118"/>
      <c r="FJ53" s="118"/>
      <c r="FK53" s="118"/>
      <c r="FL53" s="118"/>
      <c r="FM53" s="118"/>
      <c r="FN53" s="118"/>
      <c r="FO53" s="118"/>
      <c r="FP53" s="118"/>
      <c r="FQ53" s="118"/>
      <c r="FR53" s="118"/>
      <c r="FS53" s="118"/>
      <c r="FT53" s="118"/>
      <c r="FU53" s="118"/>
      <c r="FV53" s="118"/>
      <c r="FW53" s="118"/>
      <c r="FX53" s="118">
        <f>データ!BM7</f>
        <v>29.2</v>
      </c>
      <c r="FY53" s="118"/>
      <c r="FZ53" s="118"/>
      <c r="GA53" s="118"/>
      <c r="GB53" s="118"/>
      <c r="GC53" s="118"/>
      <c r="GD53" s="118"/>
      <c r="GE53" s="118"/>
      <c r="GF53" s="118"/>
      <c r="GG53" s="118"/>
      <c r="GH53" s="118"/>
      <c r="GI53" s="118"/>
      <c r="GJ53" s="118"/>
      <c r="GK53" s="118"/>
      <c r="GL53" s="118"/>
      <c r="GM53" s="118"/>
      <c r="GN53" s="118"/>
      <c r="GO53" s="118"/>
      <c r="GP53" s="118"/>
      <c r="GQ53" s="118">
        <f>データ!BN7</f>
        <v>30.4</v>
      </c>
      <c r="GR53" s="118"/>
      <c r="GS53" s="118"/>
      <c r="GT53" s="118"/>
      <c r="GU53" s="118"/>
      <c r="GV53" s="118"/>
      <c r="GW53" s="118"/>
      <c r="GX53" s="118"/>
      <c r="GY53" s="118"/>
      <c r="GZ53" s="118"/>
      <c r="HA53" s="118"/>
      <c r="HB53" s="118"/>
      <c r="HC53" s="118"/>
      <c r="HD53" s="118"/>
      <c r="HE53" s="118"/>
      <c r="HF53" s="118"/>
      <c r="HG53" s="118"/>
      <c r="HH53" s="118"/>
      <c r="HI53" s="118"/>
      <c r="HJ53" s="118">
        <f>データ!BO7</f>
        <v>5.8</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37496</v>
      </c>
      <c r="JD53" s="125"/>
      <c r="JE53" s="125"/>
      <c r="JF53" s="125"/>
      <c r="JG53" s="125"/>
      <c r="JH53" s="125"/>
      <c r="JI53" s="125"/>
      <c r="JJ53" s="125"/>
      <c r="JK53" s="125"/>
      <c r="JL53" s="125"/>
      <c r="JM53" s="125"/>
      <c r="JN53" s="125"/>
      <c r="JO53" s="125"/>
      <c r="JP53" s="125"/>
      <c r="JQ53" s="125"/>
      <c r="JR53" s="125"/>
      <c r="JS53" s="125"/>
      <c r="JT53" s="125"/>
      <c r="JU53" s="125"/>
      <c r="JV53" s="125">
        <f>データ!BW7</f>
        <v>31888</v>
      </c>
      <c r="JW53" s="125"/>
      <c r="JX53" s="125"/>
      <c r="JY53" s="125"/>
      <c r="JZ53" s="125"/>
      <c r="KA53" s="125"/>
      <c r="KB53" s="125"/>
      <c r="KC53" s="125"/>
      <c r="KD53" s="125"/>
      <c r="KE53" s="125"/>
      <c r="KF53" s="125"/>
      <c r="KG53" s="125"/>
      <c r="KH53" s="125"/>
      <c r="KI53" s="125"/>
      <c r="KJ53" s="125"/>
      <c r="KK53" s="125"/>
      <c r="KL53" s="125"/>
      <c r="KM53" s="125"/>
      <c r="KN53" s="125"/>
      <c r="KO53" s="125">
        <f>データ!BX7</f>
        <v>13314</v>
      </c>
      <c r="KP53" s="125"/>
      <c r="KQ53" s="125"/>
      <c r="KR53" s="125"/>
      <c r="KS53" s="125"/>
      <c r="KT53" s="125"/>
      <c r="KU53" s="125"/>
      <c r="KV53" s="125"/>
      <c r="KW53" s="125"/>
      <c r="KX53" s="125"/>
      <c r="KY53" s="125"/>
      <c r="KZ53" s="125"/>
      <c r="LA53" s="125"/>
      <c r="LB53" s="125"/>
      <c r="LC53" s="125"/>
      <c r="LD53" s="125"/>
      <c r="LE53" s="125"/>
      <c r="LF53" s="125"/>
      <c r="LG53" s="125"/>
      <c r="LH53" s="125">
        <f>データ!BY7</f>
        <v>28825</v>
      </c>
      <c r="LI53" s="125"/>
      <c r="LJ53" s="125"/>
      <c r="LK53" s="125"/>
      <c r="LL53" s="125"/>
      <c r="LM53" s="125"/>
      <c r="LN53" s="125"/>
      <c r="LO53" s="125"/>
      <c r="LP53" s="125"/>
      <c r="LQ53" s="125"/>
      <c r="LR53" s="125"/>
      <c r="LS53" s="125"/>
      <c r="LT53" s="125"/>
      <c r="LU53" s="125"/>
      <c r="LV53" s="125"/>
      <c r="LW53" s="125"/>
      <c r="LX53" s="125"/>
      <c r="LY53" s="125"/>
      <c r="LZ53" s="125"/>
      <c r="MA53" s="125">
        <f>データ!BZ7</f>
        <v>26838</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2">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2">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129</v>
      </c>
      <c r="NE66" s="112"/>
      <c r="NF66" s="112"/>
      <c r="NG66" s="112"/>
      <c r="NH66" s="112"/>
      <c r="NI66" s="112"/>
      <c r="NJ66" s="112"/>
      <c r="NK66" s="112"/>
      <c r="NL66" s="112"/>
      <c r="NM66" s="112"/>
      <c r="NN66" s="112"/>
      <c r="NO66" s="112"/>
      <c r="NP66" s="112"/>
      <c r="NQ66" s="112"/>
      <c r="NR66" s="11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2">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t="str">
        <f>データ!CN7</f>
        <v>-</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2">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250</v>
      </c>
      <c r="KB77" s="120"/>
      <c r="KC77" s="120"/>
      <c r="KD77" s="120"/>
      <c r="KE77" s="120"/>
      <c r="KF77" s="120"/>
      <c r="KG77" s="120"/>
      <c r="KH77" s="120"/>
      <c r="KI77" s="120"/>
      <c r="KJ77" s="120"/>
      <c r="KK77" s="120"/>
      <c r="KL77" s="120"/>
      <c r="KM77" s="120"/>
      <c r="KN77" s="120"/>
      <c r="KO77" s="121"/>
      <c r="KP77" s="119">
        <f>データ!DA7</f>
        <v>251</v>
      </c>
      <c r="KQ77" s="120"/>
      <c r="KR77" s="120"/>
      <c r="KS77" s="120"/>
      <c r="KT77" s="120"/>
      <c r="KU77" s="120"/>
      <c r="KV77" s="120"/>
      <c r="KW77" s="120"/>
      <c r="KX77" s="120"/>
      <c r="KY77" s="120"/>
      <c r="KZ77" s="120"/>
      <c r="LA77" s="120"/>
      <c r="LB77" s="120"/>
      <c r="LC77" s="120"/>
      <c r="LD77" s="121"/>
      <c r="LE77" s="119">
        <f>データ!DB7</f>
        <v>226</v>
      </c>
      <c r="LF77" s="120"/>
      <c r="LG77" s="120"/>
      <c r="LH77" s="120"/>
      <c r="LI77" s="120"/>
      <c r="LJ77" s="120"/>
      <c r="LK77" s="120"/>
      <c r="LL77" s="120"/>
      <c r="LM77" s="120"/>
      <c r="LN77" s="120"/>
      <c r="LO77" s="120"/>
      <c r="LP77" s="120"/>
      <c r="LQ77" s="120"/>
      <c r="LR77" s="120"/>
      <c r="LS77" s="121"/>
      <c r="LT77" s="119">
        <f>データ!DC7</f>
        <v>174.1</v>
      </c>
      <c r="LU77" s="120"/>
      <c r="LV77" s="120"/>
      <c r="LW77" s="120"/>
      <c r="LX77" s="120"/>
      <c r="LY77" s="120"/>
      <c r="LZ77" s="120"/>
      <c r="MA77" s="120"/>
      <c r="MB77" s="120"/>
      <c r="MC77" s="120"/>
      <c r="MD77" s="120"/>
      <c r="ME77" s="120"/>
      <c r="MF77" s="120"/>
      <c r="MG77" s="120"/>
      <c r="MH77" s="121"/>
      <c r="MI77" s="119">
        <f>データ!DD7</f>
        <v>179</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2">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280</v>
      </c>
      <c r="KB78" s="120"/>
      <c r="KC78" s="120"/>
      <c r="KD78" s="120"/>
      <c r="KE78" s="120"/>
      <c r="KF78" s="120"/>
      <c r="KG78" s="120"/>
      <c r="KH78" s="120"/>
      <c r="KI78" s="120"/>
      <c r="KJ78" s="120"/>
      <c r="KK78" s="120"/>
      <c r="KL78" s="120"/>
      <c r="KM78" s="120"/>
      <c r="KN78" s="120"/>
      <c r="KO78" s="121"/>
      <c r="KP78" s="119">
        <f>データ!DF7</f>
        <v>239.6</v>
      </c>
      <c r="KQ78" s="120"/>
      <c r="KR78" s="120"/>
      <c r="KS78" s="120"/>
      <c r="KT78" s="120"/>
      <c r="KU78" s="120"/>
      <c r="KV78" s="120"/>
      <c r="KW78" s="120"/>
      <c r="KX78" s="120"/>
      <c r="KY78" s="120"/>
      <c r="KZ78" s="120"/>
      <c r="LA78" s="120"/>
      <c r="LB78" s="120"/>
      <c r="LC78" s="120"/>
      <c r="LD78" s="121"/>
      <c r="LE78" s="119">
        <f>データ!DG7</f>
        <v>224.1</v>
      </c>
      <c r="LF78" s="120"/>
      <c r="LG78" s="120"/>
      <c r="LH78" s="120"/>
      <c r="LI78" s="120"/>
      <c r="LJ78" s="120"/>
      <c r="LK78" s="120"/>
      <c r="LL78" s="120"/>
      <c r="LM78" s="120"/>
      <c r="LN78" s="120"/>
      <c r="LO78" s="120"/>
      <c r="LP78" s="120"/>
      <c r="LQ78" s="120"/>
      <c r="LR78" s="120"/>
      <c r="LS78" s="121"/>
      <c r="LT78" s="119">
        <f>データ!DH7</f>
        <v>152.5</v>
      </c>
      <c r="LU78" s="120"/>
      <c r="LV78" s="120"/>
      <c r="LW78" s="120"/>
      <c r="LX78" s="120"/>
      <c r="LY78" s="120"/>
      <c r="LZ78" s="120"/>
      <c r="MA78" s="120"/>
      <c r="MB78" s="120"/>
      <c r="MC78" s="120"/>
      <c r="MD78" s="120"/>
      <c r="ME78" s="120"/>
      <c r="MF78" s="120"/>
      <c r="MG78" s="120"/>
      <c r="MH78" s="121"/>
      <c r="MI78" s="119">
        <f>データ!DI7</f>
        <v>1239.2</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7pMi14/YBH3CqT3wMMlvhvis0sAVeJB67Azla0ayhC17ZuFRe6FYrunc1Jz3E6qIEAYR9ENL2jUnSC5ItQP2pA==" saltValue="DHNCC3SMsrl0WtcP/+2kew=="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8" scale="7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2">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2">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88</v>
      </c>
      <c r="AK5" s="59" t="s">
        <v>89</v>
      </c>
      <c r="AL5" s="59" t="s">
        <v>90</v>
      </c>
      <c r="AM5" s="59" t="s">
        <v>99</v>
      </c>
      <c r="AN5" s="59" t="s">
        <v>92</v>
      </c>
      <c r="AO5" s="59" t="s">
        <v>93</v>
      </c>
      <c r="AP5" s="59" t="s">
        <v>94</v>
      </c>
      <c r="AQ5" s="59" t="s">
        <v>95</v>
      </c>
      <c r="AR5" s="59" t="s">
        <v>96</v>
      </c>
      <c r="AS5" s="59" t="s">
        <v>97</v>
      </c>
      <c r="AT5" s="59" t="s">
        <v>98</v>
      </c>
      <c r="AU5" s="59" t="s">
        <v>100</v>
      </c>
      <c r="AV5" s="59" t="s">
        <v>89</v>
      </c>
      <c r="AW5" s="59" t="s">
        <v>101</v>
      </c>
      <c r="AX5" s="59" t="s">
        <v>99</v>
      </c>
      <c r="AY5" s="59" t="s">
        <v>92</v>
      </c>
      <c r="AZ5" s="59" t="s">
        <v>93</v>
      </c>
      <c r="BA5" s="59" t="s">
        <v>94</v>
      </c>
      <c r="BB5" s="59" t="s">
        <v>95</v>
      </c>
      <c r="BC5" s="59" t="s">
        <v>96</v>
      </c>
      <c r="BD5" s="59" t="s">
        <v>97</v>
      </c>
      <c r="BE5" s="59" t="s">
        <v>98</v>
      </c>
      <c r="BF5" s="59" t="s">
        <v>88</v>
      </c>
      <c r="BG5" s="59" t="s">
        <v>102</v>
      </c>
      <c r="BH5" s="59" t="s">
        <v>101</v>
      </c>
      <c r="BI5" s="59" t="s">
        <v>91</v>
      </c>
      <c r="BJ5" s="59" t="s">
        <v>103</v>
      </c>
      <c r="BK5" s="59" t="s">
        <v>93</v>
      </c>
      <c r="BL5" s="59" t="s">
        <v>94</v>
      </c>
      <c r="BM5" s="59" t="s">
        <v>95</v>
      </c>
      <c r="BN5" s="59" t="s">
        <v>96</v>
      </c>
      <c r="BO5" s="59" t="s">
        <v>97</v>
      </c>
      <c r="BP5" s="59" t="s">
        <v>98</v>
      </c>
      <c r="BQ5" s="59" t="s">
        <v>88</v>
      </c>
      <c r="BR5" s="59" t="s">
        <v>102</v>
      </c>
      <c r="BS5" s="59" t="s">
        <v>101</v>
      </c>
      <c r="BT5" s="59" t="s">
        <v>99</v>
      </c>
      <c r="BU5" s="59" t="s">
        <v>92</v>
      </c>
      <c r="BV5" s="59" t="s">
        <v>93</v>
      </c>
      <c r="BW5" s="59" t="s">
        <v>94</v>
      </c>
      <c r="BX5" s="59" t="s">
        <v>95</v>
      </c>
      <c r="BY5" s="59" t="s">
        <v>96</v>
      </c>
      <c r="BZ5" s="59" t="s">
        <v>97</v>
      </c>
      <c r="CA5" s="59" t="s">
        <v>98</v>
      </c>
      <c r="CB5" s="59" t="s">
        <v>100</v>
      </c>
      <c r="CC5" s="59" t="s">
        <v>89</v>
      </c>
      <c r="CD5" s="59" t="s">
        <v>101</v>
      </c>
      <c r="CE5" s="59" t="s">
        <v>91</v>
      </c>
      <c r="CF5" s="59" t="s">
        <v>92</v>
      </c>
      <c r="CG5" s="59" t="s">
        <v>93</v>
      </c>
      <c r="CH5" s="59" t="s">
        <v>94</v>
      </c>
      <c r="CI5" s="59" t="s">
        <v>95</v>
      </c>
      <c r="CJ5" s="59" t="s">
        <v>96</v>
      </c>
      <c r="CK5" s="59" t="s">
        <v>97</v>
      </c>
      <c r="CL5" s="59" t="s">
        <v>98</v>
      </c>
      <c r="CM5" s="150"/>
      <c r="CN5" s="150"/>
      <c r="CO5" s="59" t="s">
        <v>88</v>
      </c>
      <c r="CP5" s="59" t="s">
        <v>89</v>
      </c>
      <c r="CQ5" s="59" t="s">
        <v>101</v>
      </c>
      <c r="CR5" s="59" t="s">
        <v>91</v>
      </c>
      <c r="CS5" s="59" t="s">
        <v>92</v>
      </c>
      <c r="CT5" s="59" t="s">
        <v>93</v>
      </c>
      <c r="CU5" s="59" t="s">
        <v>94</v>
      </c>
      <c r="CV5" s="59" t="s">
        <v>95</v>
      </c>
      <c r="CW5" s="59" t="s">
        <v>96</v>
      </c>
      <c r="CX5" s="59" t="s">
        <v>97</v>
      </c>
      <c r="CY5" s="59" t="s">
        <v>98</v>
      </c>
      <c r="CZ5" s="59" t="s">
        <v>88</v>
      </c>
      <c r="DA5" s="59" t="s">
        <v>89</v>
      </c>
      <c r="DB5" s="59" t="s">
        <v>90</v>
      </c>
      <c r="DC5" s="59" t="s">
        <v>91</v>
      </c>
      <c r="DD5" s="59" t="s">
        <v>92</v>
      </c>
      <c r="DE5" s="59" t="s">
        <v>93</v>
      </c>
      <c r="DF5" s="59" t="s">
        <v>94</v>
      </c>
      <c r="DG5" s="59" t="s">
        <v>95</v>
      </c>
      <c r="DH5" s="59" t="s">
        <v>96</v>
      </c>
      <c r="DI5" s="59" t="s">
        <v>97</v>
      </c>
      <c r="DJ5" s="59" t="s">
        <v>35</v>
      </c>
      <c r="DK5" s="59" t="s">
        <v>88</v>
      </c>
      <c r="DL5" s="59" t="s">
        <v>89</v>
      </c>
      <c r="DM5" s="59" t="s">
        <v>90</v>
      </c>
      <c r="DN5" s="59" t="s">
        <v>91</v>
      </c>
      <c r="DO5" s="59" t="s">
        <v>92</v>
      </c>
      <c r="DP5" s="59" t="s">
        <v>93</v>
      </c>
      <c r="DQ5" s="59" t="s">
        <v>94</v>
      </c>
      <c r="DR5" s="59" t="s">
        <v>95</v>
      </c>
      <c r="DS5" s="59" t="s">
        <v>96</v>
      </c>
      <c r="DT5" s="59" t="s">
        <v>97</v>
      </c>
      <c r="DU5" s="59" t="s">
        <v>98</v>
      </c>
    </row>
    <row r="6" spans="1:125" s="66" customFormat="1" x14ac:dyDescent="0.2">
      <c r="A6" s="49" t="s">
        <v>104</v>
      </c>
      <c r="B6" s="60">
        <f>B8</f>
        <v>2019</v>
      </c>
      <c r="C6" s="60">
        <f t="shared" ref="C6:X6" si="1">C8</f>
        <v>141500</v>
      </c>
      <c r="D6" s="60">
        <f t="shared" si="1"/>
        <v>47</v>
      </c>
      <c r="E6" s="60">
        <f t="shared" si="1"/>
        <v>14</v>
      </c>
      <c r="F6" s="60">
        <f t="shared" si="1"/>
        <v>0</v>
      </c>
      <c r="G6" s="60">
        <f t="shared" si="1"/>
        <v>6</v>
      </c>
      <c r="H6" s="60" t="str">
        <f>SUBSTITUTE(H8,"　","")</f>
        <v>神奈川県相模原市</v>
      </c>
      <c r="I6" s="60" t="str">
        <f t="shared" si="1"/>
        <v>相模大野駅西側自動車駐車場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7</v>
      </c>
      <c r="S6" s="62" t="str">
        <f t="shared" si="1"/>
        <v>商業施設</v>
      </c>
      <c r="T6" s="62" t="str">
        <f t="shared" si="1"/>
        <v>無</v>
      </c>
      <c r="U6" s="63">
        <f t="shared" si="1"/>
        <v>25638</v>
      </c>
      <c r="V6" s="63">
        <f t="shared" si="1"/>
        <v>749</v>
      </c>
      <c r="W6" s="63">
        <f t="shared" si="1"/>
        <v>300</v>
      </c>
      <c r="X6" s="62" t="str">
        <f t="shared" si="1"/>
        <v>代行制</v>
      </c>
      <c r="Y6" s="64">
        <f>IF(Y8="-",NA(),Y8)</f>
        <v>17.8</v>
      </c>
      <c r="Z6" s="64">
        <f t="shared" ref="Z6:AH6" si="2">IF(Z8="-",NA(),Z8)</f>
        <v>17.899999999999999</v>
      </c>
      <c r="AA6" s="64">
        <f t="shared" si="2"/>
        <v>16.7</v>
      </c>
      <c r="AB6" s="64">
        <f t="shared" si="2"/>
        <v>14.5</v>
      </c>
      <c r="AC6" s="64">
        <f t="shared" si="2"/>
        <v>13.2</v>
      </c>
      <c r="AD6" s="64">
        <f t="shared" si="2"/>
        <v>218.5</v>
      </c>
      <c r="AE6" s="64">
        <f t="shared" si="2"/>
        <v>151.19999999999999</v>
      </c>
      <c r="AF6" s="64">
        <f t="shared" si="2"/>
        <v>212.4</v>
      </c>
      <c r="AG6" s="64">
        <f t="shared" si="2"/>
        <v>243</v>
      </c>
      <c r="AH6" s="64">
        <f t="shared" si="2"/>
        <v>218.2</v>
      </c>
      <c r="AI6" s="61" t="str">
        <f>IF(AI8="-","",IF(AI8="-","【-】","【"&amp;SUBSTITUTE(TEXT(AI8,"#,##0.0"),"-","△")&amp;"】"))</f>
        <v>【619.1】</v>
      </c>
      <c r="AJ6" s="64">
        <f>IF(AJ8="-",NA(),AJ8)</f>
        <v>1.9</v>
      </c>
      <c r="AK6" s="64">
        <f t="shared" ref="AK6:AS6" si="3">IF(AK8="-",NA(),AK8)</f>
        <v>2.1</v>
      </c>
      <c r="AL6" s="64">
        <f t="shared" si="3"/>
        <v>1</v>
      </c>
      <c r="AM6" s="64">
        <f t="shared" si="3"/>
        <v>1</v>
      </c>
      <c r="AN6" s="64">
        <f t="shared" si="3"/>
        <v>0</v>
      </c>
      <c r="AO6" s="64">
        <f t="shared" si="3"/>
        <v>4.7</v>
      </c>
      <c r="AP6" s="64">
        <f t="shared" si="3"/>
        <v>4</v>
      </c>
      <c r="AQ6" s="64">
        <f t="shared" si="3"/>
        <v>2.4</v>
      </c>
      <c r="AR6" s="64">
        <f t="shared" si="3"/>
        <v>2.2999999999999998</v>
      </c>
      <c r="AS6" s="64">
        <f t="shared" si="3"/>
        <v>1.5</v>
      </c>
      <c r="AT6" s="61" t="str">
        <f>IF(AT8="-","",IF(AT8="-","【-】","【"&amp;SUBSTITUTE(TEXT(AT8,"#,##0.0"),"-","△")&amp;"】"))</f>
        <v>【2.3】</v>
      </c>
      <c r="AU6" s="65">
        <f>IF(AU8="-",NA(),AU8)</f>
        <v>54</v>
      </c>
      <c r="AV6" s="65">
        <f t="shared" ref="AV6:BD6" si="4">IF(AV8="-",NA(),AV8)</f>
        <v>85</v>
      </c>
      <c r="AW6" s="65">
        <f t="shared" si="4"/>
        <v>61</v>
      </c>
      <c r="AX6" s="65">
        <f t="shared" si="4"/>
        <v>56</v>
      </c>
      <c r="AY6" s="65">
        <f t="shared" si="4"/>
        <v>0</v>
      </c>
      <c r="AZ6" s="65">
        <f t="shared" si="4"/>
        <v>46</v>
      </c>
      <c r="BA6" s="65">
        <f t="shared" si="4"/>
        <v>39</v>
      </c>
      <c r="BB6" s="65">
        <f t="shared" si="4"/>
        <v>25</v>
      </c>
      <c r="BC6" s="65">
        <f t="shared" si="4"/>
        <v>23</v>
      </c>
      <c r="BD6" s="65">
        <f t="shared" si="4"/>
        <v>11</v>
      </c>
      <c r="BE6" s="63" t="str">
        <f>IF(BE8="-","",IF(BE8="-","【-】","【"&amp;SUBSTITUTE(TEXT(BE8,"#,##0"),"-","△")&amp;"】"))</f>
        <v>【17】</v>
      </c>
      <c r="BF6" s="64">
        <f>IF(BF8="-",NA(),BF8)</f>
        <v>10.5</v>
      </c>
      <c r="BG6" s="64">
        <f t="shared" ref="BG6:BO6" si="5">IF(BG8="-",NA(),BG8)</f>
        <v>11</v>
      </c>
      <c r="BH6" s="64">
        <f t="shared" si="5"/>
        <v>10.199999999999999</v>
      </c>
      <c r="BI6" s="64">
        <f t="shared" si="5"/>
        <v>8.3000000000000007</v>
      </c>
      <c r="BJ6" s="64">
        <f t="shared" si="5"/>
        <v>4.9000000000000004</v>
      </c>
      <c r="BK6" s="64">
        <f t="shared" si="5"/>
        <v>33.200000000000003</v>
      </c>
      <c r="BL6" s="64">
        <f t="shared" si="5"/>
        <v>29.6</v>
      </c>
      <c r="BM6" s="64">
        <f t="shared" si="5"/>
        <v>29.2</v>
      </c>
      <c r="BN6" s="64">
        <f t="shared" si="5"/>
        <v>30.4</v>
      </c>
      <c r="BO6" s="64">
        <f t="shared" si="5"/>
        <v>5.8</v>
      </c>
      <c r="BP6" s="61" t="str">
        <f>IF(BP8="-","",IF(BP8="-","【-】","【"&amp;SUBSTITUTE(TEXT(BP8,"#,##0.0"),"-","△")&amp;"】"))</f>
        <v>【20.8】</v>
      </c>
      <c r="BQ6" s="65">
        <f>IF(BQ8="-",NA(),BQ8)</f>
        <v>115016</v>
      </c>
      <c r="BR6" s="65">
        <f t="shared" ref="BR6:BZ6" si="6">IF(BR8="-",NA(),BR8)</f>
        <v>113055</v>
      </c>
      <c r="BS6" s="65">
        <f t="shared" si="6"/>
        <v>104077</v>
      </c>
      <c r="BT6" s="65">
        <f t="shared" si="6"/>
        <v>83728</v>
      </c>
      <c r="BU6" s="65">
        <f t="shared" si="6"/>
        <v>42574</v>
      </c>
      <c r="BV6" s="65">
        <f t="shared" si="6"/>
        <v>37496</v>
      </c>
      <c r="BW6" s="65">
        <f t="shared" si="6"/>
        <v>31888</v>
      </c>
      <c r="BX6" s="65">
        <f t="shared" si="6"/>
        <v>13314</v>
      </c>
      <c r="BY6" s="65">
        <f t="shared" si="6"/>
        <v>28825</v>
      </c>
      <c r="BZ6" s="65">
        <f t="shared" si="6"/>
        <v>26838</v>
      </c>
      <c r="CA6" s="63" t="str">
        <f>IF(CA8="-","",IF(CA8="-","【-】","【"&amp;SUBSTITUTE(TEXT(CA8,"#,##0"),"-","△")&amp;"】"))</f>
        <v>【14,290】</v>
      </c>
      <c r="CB6" s="64"/>
      <c r="CC6" s="64"/>
      <c r="CD6" s="64"/>
      <c r="CE6" s="64"/>
      <c r="CF6" s="64"/>
      <c r="CG6" s="64"/>
      <c r="CH6" s="64"/>
      <c r="CI6" s="64"/>
      <c r="CJ6" s="64"/>
      <c r="CK6" s="64"/>
      <c r="CL6" s="61" t="s">
        <v>105</v>
      </c>
      <c r="CM6" s="63">
        <f t="shared" ref="CM6:CN6" si="7">CM8</f>
        <v>0</v>
      </c>
      <c r="CN6" s="63" t="str">
        <f t="shared" si="7"/>
        <v>-</v>
      </c>
      <c r="CO6" s="64"/>
      <c r="CP6" s="64"/>
      <c r="CQ6" s="64"/>
      <c r="CR6" s="64"/>
      <c r="CS6" s="64"/>
      <c r="CT6" s="64"/>
      <c r="CU6" s="64"/>
      <c r="CV6" s="64"/>
      <c r="CW6" s="64"/>
      <c r="CX6" s="64"/>
      <c r="CY6" s="61" t="s">
        <v>105</v>
      </c>
      <c r="CZ6" s="64">
        <f>IF(CZ8="-",NA(),CZ8)</f>
        <v>250</v>
      </c>
      <c r="DA6" s="64">
        <f t="shared" ref="DA6:DI6" si="8">IF(DA8="-",NA(),DA8)</f>
        <v>251</v>
      </c>
      <c r="DB6" s="64">
        <f t="shared" si="8"/>
        <v>226</v>
      </c>
      <c r="DC6" s="64">
        <f t="shared" si="8"/>
        <v>174.1</v>
      </c>
      <c r="DD6" s="64">
        <f t="shared" si="8"/>
        <v>179</v>
      </c>
      <c r="DE6" s="64">
        <f t="shared" si="8"/>
        <v>280</v>
      </c>
      <c r="DF6" s="64">
        <f t="shared" si="8"/>
        <v>239.6</v>
      </c>
      <c r="DG6" s="64">
        <f t="shared" si="8"/>
        <v>224.1</v>
      </c>
      <c r="DH6" s="64">
        <f t="shared" si="8"/>
        <v>152.5</v>
      </c>
      <c r="DI6" s="64">
        <f t="shared" si="8"/>
        <v>1239.2</v>
      </c>
      <c r="DJ6" s="61" t="str">
        <f>IF(DJ8="-","",IF(DJ8="-","【-】","【"&amp;SUBSTITUTE(TEXT(DJ8,"#,##0.0"),"-","△")&amp;"】"))</f>
        <v>【425.4】</v>
      </c>
      <c r="DK6" s="64">
        <f>IF(DK8="-",NA(),DK8)</f>
        <v>219.2</v>
      </c>
      <c r="DL6" s="64">
        <f t="shared" ref="DL6:DT6" si="9">IF(DL8="-",NA(),DL8)</f>
        <v>235.8</v>
      </c>
      <c r="DM6" s="64">
        <f t="shared" si="9"/>
        <v>210.5</v>
      </c>
      <c r="DN6" s="64">
        <f t="shared" si="9"/>
        <v>184.6</v>
      </c>
      <c r="DO6" s="64">
        <f t="shared" si="9"/>
        <v>157.69999999999999</v>
      </c>
      <c r="DP6" s="64">
        <f t="shared" si="9"/>
        <v>138.9</v>
      </c>
      <c r="DQ6" s="64">
        <f t="shared" si="9"/>
        <v>139.69999999999999</v>
      </c>
      <c r="DR6" s="64">
        <f t="shared" si="9"/>
        <v>139.30000000000001</v>
      </c>
      <c r="DS6" s="64">
        <f t="shared" si="9"/>
        <v>135.30000000000001</v>
      </c>
      <c r="DT6" s="64">
        <f t="shared" si="9"/>
        <v>127.7</v>
      </c>
      <c r="DU6" s="61" t="str">
        <f>IF(DU8="-","",IF(DU8="-","【-】","【"&amp;SUBSTITUTE(TEXT(DU8,"#,##0.0"),"-","△")&amp;"】"))</f>
        <v>【205.9】</v>
      </c>
    </row>
    <row r="7" spans="1:125" s="66" customFormat="1" x14ac:dyDescent="0.2">
      <c r="A7" s="49" t="s">
        <v>106</v>
      </c>
      <c r="B7" s="60">
        <f t="shared" ref="B7:X7" si="10">B8</f>
        <v>2019</v>
      </c>
      <c r="C7" s="60">
        <f t="shared" si="10"/>
        <v>141500</v>
      </c>
      <c r="D7" s="60">
        <f t="shared" si="10"/>
        <v>47</v>
      </c>
      <c r="E7" s="60">
        <f t="shared" si="10"/>
        <v>14</v>
      </c>
      <c r="F7" s="60">
        <f t="shared" si="10"/>
        <v>0</v>
      </c>
      <c r="G7" s="60">
        <f t="shared" si="10"/>
        <v>6</v>
      </c>
      <c r="H7" s="60" t="str">
        <f t="shared" si="10"/>
        <v>神奈川県　相模原市</v>
      </c>
      <c r="I7" s="60" t="str">
        <f t="shared" si="10"/>
        <v>相模大野駅西側自動車駐車場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7</v>
      </c>
      <c r="S7" s="62" t="str">
        <f t="shared" si="10"/>
        <v>商業施設</v>
      </c>
      <c r="T7" s="62" t="str">
        <f t="shared" si="10"/>
        <v>無</v>
      </c>
      <c r="U7" s="63">
        <f t="shared" si="10"/>
        <v>25638</v>
      </c>
      <c r="V7" s="63">
        <f t="shared" si="10"/>
        <v>749</v>
      </c>
      <c r="W7" s="63">
        <f t="shared" si="10"/>
        <v>300</v>
      </c>
      <c r="X7" s="62" t="str">
        <f t="shared" si="10"/>
        <v>代行制</v>
      </c>
      <c r="Y7" s="64">
        <f>Y8</f>
        <v>17.8</v>
      </c>
      <c r="Z7" s="64">
        <f t="shared" ref="Z7:AH7" si="11">Z8</f>
        <v>17.899999999999999</v>
      </c>
      <c r="AA7" s="64">
        <f t="shared" si="11"/>
        <v>16.7</v>
      </c>
      <c r="AB7" s="64">
        <f t="shared" si="11"/>
        <v>14.5</v>
      </c>
      <c r="AC7" s="64">
        <f t="shared" si="11"/>
        <v>13.2</v>
      </c>
      <c r="AD7" s="64">
        <f t="shared" si="11"/>
        <v>218.5</v>
      </c>
      <c r="AE7" s="64">
        <f t="shared" si="11"/>
        <v>151.19999999999999</v>
      </c>
      <c r="AF7" s="64">
        <f t="shared" si="11"/>
        <v>212.4</v>
      </c>
      <c r="AG7" s="64">
        <f t="shared" si="11"/>
        <v>243</v>
      </c>
      <c r="AH7" s="64">
        <f t="shared" si="11"/>
        <v>218.2</v>
      </c>
      <c r="AI7" s="61"/>
      <c r="AJ7" s="64">
        <f>AJ8</f>
        <v>1.9</v>
      </c>
      <c r="AK7" s="64">
        <f t="shared" ref="AK7:AS7" si="12">AK8</f>
        <v>2.1</v>
      </c>
      <c r="AL7" s="64">
        <f t="shared" si="12"/>
        <v>1</v>
      </c>
      <c r="AM7" s="64">
        <f t="shared" si="12"/>
        <v>1</v>
      </c>
      <c r="AN7" s="64">
        <f t="shared" si="12"/>
        <v>0</v>
      </c>
      <c r="AO7" s="64">
        <f t="shared" si="12"/>
        <v>4.7</v>
      </c>
      <c r="AP7" s="64">
        <f t="shared" si="12"/>
        <v>4</v>
      </c>
      <c r="AQ7" s="64">
        <f t="shared" si="12"/>
        <v>2.4</v>
      </c>
      <c r="AR7" s="64">
        <f t="shared" si="12"/>
        <v>2.2999999999999998</v>
      </c>
      <c r="AS7" s="64">
        <f t="shared" si="12"/>
        <v>1.5</v>
      </c>
      <c r="AT7" s="61"/>
      <c r="AU7" s="65">
        <f>AU8</f>
        <v>54</v>
      </c>
      <c r="AV7" s="65">
        <f t="shared" ref="AV7:BD7" si="13">AV8</f>
        <v>85</v>
      </c>
      <c r="AW7" s="65">
        <f t="shared" si="13"/>
        <v>61</v>
      </c>
      <c r="AX7" s="65">
        <f t="shared" si="13"/>
        <v>56</v>
      </c>
      <c r="AY7" s="65">
        <f t="shared" si="13"/>
        <v>0</v>
      </c>
      <c r="AZ7" s="65">
        <f t="shared" si="13"/>
        <v>46</v>
      </c>
      <c r="BA7" s="65">
        <f t="shared" si="13"/>
        <v>39</v>
      </c>
      <c r="BB7" s="65">
        <f t="shared" si="13"/>
        <v>25</v>
      </c>
      <c r="BC7" s="65">
        <f t="shared" si="13"/>
        <v>23</v>
      </c>
      <c r="BD7" s="65">
        <f t="shared" si="13"/>
        <v>11</v>
      </c>
      <c r="BE7" s="63"/>
      <c r="BF7" s="64">
        <f>BF8</f>
        <v>10.5</v>
      </c>
      <c r="BG7" s="64">
        <f t="shared" ref="BG7:BO7" si="14">BG8</f>
        <v>11</v>
      </c>
      <c r="BH7" s="64">
        <f t="shared" si="14"/>
        <v>10.199999999999999</v>
      </c>
      <c r="BI7" s="64">
        <f t="shared" si="14"/>
        <v>8.3000000000000007</v>
      </c>
      <c r="BJ7" s="64">
        <f t="shared" si="14"/>
        <v>4.9000000000000004</v>
      </c>
      <c r="BK7" s="64">
        <f t="shared" si="14"/>
        <v>33.200000000000003</v>
      </c>
      <c r="BL7" s="64">
        <f t="shared" si="14"/>
        <v>29.6</v>
      </c>
      <c r="BM7" s="64">
        <f t="shared" si="14"/>
        <v>29.2</v>
      </c>
      <c r="BN7" s="64">
        <f t="shared" si="14"/>
        <v>30.4</v>
      </c>
      <c r="BO7" s="64">
        <f t="shared" si="14"/>
        <v>5.8</v>
      </c>
      <c r="BP7" s="61"/>
      <c r="BQ7" s="65">
        <f>BQ8</f>
        <v>115016</v>
      </c>
      <c r="BR7" s="65">
        <f t="shared" ref="BR7:BZ7" si="15">BR8</f>
        <v>113055</v>
      </c>
      <c r="BS7" s="65">
        <f t="shared" si="15"/>
        <v>104077</v>
      </c>
      <c r="BT7" s="65">
        <f t="shared" si="15"/>
        <v>83728</v>
      </c>
      <c r="BU7" s="65">
        <f t="shared" si="15"/>
        <v>42574</v>
      </c>
      <c r="BV7" s="65">
        <f t="shared" si="15"/>
        <v>37496</v>
      </c>
      <c r="BW7" s="65">
        <f t="shared" si="15"/>
        <v>31888</v>
      </c>
      <c r="BX7" s="65">
        <f t="shared" si="15"/>
        <v>13314</v>
      </c>
      <c r="BY7" s="65">
        <f t="shared" si="15"/>
        <v>28825</v>
      </c>
      <c r="BZ7" s="65">
        <f t="shared" si="15"/>
        <v>26838</v>
      </c>
      <c r="CA7" s="63"/>
      <c r="CB7" s="64" t="s">
        <v>107</v>
      </c>
      <c r="CC7" s="64" t="s">
        <v>107</v>
      </c>
      <c r="CD7" s="64" t="s">
        <v>107</v>
      </c>
      <c r="CE7" s="64" t="s">
        <v>107</v>
      </c>
      <c r="CF7" s="64" t="s">
        <v>107</v>
      </c>
      <c r="CG7" s="64" t="s">
        <v>107</v>
      </c>
      <c r="CH7" s="64" t="s">
        <v>107</v>
      </c>
      <c r="CI7" s="64" t="s">
        <v>107</v>
      </c>
      <c r="CJ7" s="64" t="s">
        <v>107</v>
      </c>
      <c r="CK7" s="64" t="s">
        <v>105</v>
      </c>
      <c r="CL7" s="61"/>
      <c r="CM7" s="63">
        <f>CM8</f>
        <v>0</v>
      </c>
      <c r="CN7" s="63" t="str">
        <f>CN8</f>
        <v>-</v>
      </c>
      <c r="CO7" s="64" t="s">
        <v>107</v>
      </c>
      <c r="CP7" s="64" t="s">
        <v>107</v>
      </c>
      <c r="CQ7" s="64" t="s">
        <v>107</v>
      </c>
      <c r="CR7" s="64" t="s">
        <v>107</v>
      </c>
      <c r="CS7" s="64" t="s">
        <v>107</v>
      </c>
      <c r="CT7" s="64" t="s">
        <v>107</v>
      </c>
      <c r="CU7" s="64" t="s">
        <v>107</v>
      </c>
      <c r="CV7" s="64" t="s">
        <v>107</v>
      </c>
      <c r="CW7" s="64" t="s">
        <v>107</v>
      </c>
      <c r="CX7" s="64" t="s">
        <v>105</v>
      </c>
      <c r="CY7" s="61"/>
      <c r="CZ7" s="64">
        <f>CZ8</f>
        <v>250</v>
      </c>
      <c r="DA7" s="64">
        <f t="shared" ref="DA7:DI7" si="16">DA8</f>
        <v>251</v>
      </c>
      <c r="DB7" s="64">
        <f t="shared" si="16"/>
        <v>226</v>
      </c>
      <c r="DC7" s="64">
        <f t="shared" si="16"/>
        <v>174.1</v>
      </c>
      <c r="DD7" s="64">
        <f t="shared" si="16"/>
        <v>179</v>
      </c>
      <c r="DE7" s="64">
        <f t="shared" si="16"/>
        <v>280</v>
      </c>
      <c r="DF7" s="64">
        <f t="shared" si="16"/>
        <v>239.6</v>
      </c>
      <c r="DG7" s="64">
        <f t="shared" si="16"/>
        <v>224.1</v>
      </c>
      <c r="DH7" s="64">
        <f t="shared" si="16"/>
        <v>152.5</v>
      </c>
      <c r="DI7" s="64">
        <f t="shared" si="16"/>
        <v>1239.2</v>
      </c>
      <c r="DJ7" s="61"/>
      <c r="DK7" s="64">
        <f>DK8</f>
        <v>219.2</v>
      </c>
      <c r="DL7" s="64">
        <f t="shared" ref="DL7:DT7" si="17">DL8</f>
        <v>235.8</v>
      </c>
      <c r="DM7" s="64">
        <f t="shared" si="17"/>
        <v>210.5</v>
      </c>
      <c r="DN7" s="64">
        <f t="shared" si="17"/>
        <v>184.6</v>
      </c>
      <c r="DO7" s="64">
        <f t="shared" si="17"/>
        <v>157.69999999999999</v>
      </c>
      <c r="DP7" s="64">
        <f t="shared" si="17"/>
        <v>138.9</v>
      </c>
      <c r="DQ7" s="64">
        <f t="shared" si="17"/>
        <v>139.69999999999999</v>
      </c>
      <c r="DR7" s="64">
        <f t="shared" si="17"/>
        <v>139.30000000000001</v>
      </c>
      <c r="DS7" s="64">
        <f t="shared" si="17"/>
        <v>135.30000000000001</v>
      </c>
      <c r="DT7" s="64">
        <f t="shared" si="17"/>
        <v>127.7</v>
      </c>
      <c r="DU7" s="61"/>
    </row>
    <row r="8" spans="1:125" s="66" customFormat="1" x14ac:dyDescent="0.2">
      <c r="A8" s="49"/>
      <c r="B8" s="67">
        <v>2019</v>
      </c>
      <c r="C8" s="67">
        <v>141500</v>
      </c>
      <c r="D8" s="67">
        <v>47</v>
      </c>
      <c r="E8" s="67">
        <v>14</v>
      </c>
      <c r="F8" s="67">
        <v>0</v>
      </c>
      <c r="G8" s="67">
        <v>6</v>
      </c>
      <c r="H8" s="67" t="s">
        <v>108</v>
      </c>
      <c r="I8" s="67" t="s">
        <v>109</v>
      </c>
      <c r="J8" s="67" t="s">
        <v>110</v>
      </c>
      <c r="K8" s="67" t="s">
        <v>111</v>
      </c>
      <c r="L8" s="67" t="s">
        <v>112</v>
      </c>
      <c r="M8" s="67" t="s">
        <v>113</v>
      </c>
      <c r="N8" s="67" t="s">
        <v>114</v>
      </c>
      <c r="O8" s="68" t="s">
        <v>115</v>
      </c>
      <c r="P8" s="69" t="s">
        <v>116</v>
      </c>
      <c r="Q8" s="69" t="s">
        <v>117</v>
      </c>
      <c r="R8" s="70">
        <v>7</v>
      </c>
      <c r="S8" s="69" t="s">
        <v>118</v>
      </c>
      <c r="T8" s="69" t="s">
        <v>119</v>
      </c>
      <c r="U8" s="70">
        <v>25638</v>
      </c>
      <c r="V8" s="70">
        <v>749</v>
      </c>
      <c r="W8" s="70">
        <v>300</v>
      </c>
      <c r="X8" s="69" t="s">
        <v>120</v>
      </c>
      <c r="Y8" s="71">
        <v>17.8</v>
      </c>
      <c r="Z8" s="71">
        <v>17.899999999999999</v>
      </c>
      <c r="AA8" s="71">
        <v>16.7</v>
      </c>
      <c r="AB8" s="71">
        <v>14.5</v>
      </c>
      <c r="AC8" s="71">
        <v>13.2</v>
      </c>
      <c r="AD8" s="71">
        <v>218.5</v>
      </c>
      <c r="AE8" s="71">
        <v>151.19999999999999</v>
      </c>
      <c r="AF8" s="71">
        <v>212.4</v>
      </c>
      <c r="AG8" s="71">
        <v>243</v>
      </c>
      <c r="AH8" s="71">
        <v>218.2</v>
      </c>
      <c r="AI8" s="68">
        <v>619.1</v>
      </c>
      <c r="AJ8" s="71">
        <v>1.9</v>
      </c>
      <c r="AK8" s="71">
        <v>2.1</v>
      </c>
      <c r="AL8" s="71">
        <v>1</v>
      </c>
      <c r="AM8" s="71">
        <v>1</v>
      </c>
      <c r="AN8" s="71">
        <v>0</v>
      </c>
      <c r="AO8" s="71">
        <v>4.7</v>
      </c>
      <c r="AP8" s="71">
        <v>4</v>
      </c>
      <c r="AQ8" s="71">
        <v>2.4</v>
      </c>
      <c r="AR8" s="71">
        <v>2.2999999999999998</v>
      </c>
      <c r="AS8" s="71">
        <v>1.5</v>
      </c>
      <c r="AT8" s="68">
        <v>2.2999999999999998</v>
      </c>
      <c r="AU8" s="72">
        <v>54</v>
      </c>
      <c r="AV8" s="72">
        <v>85</v>
      </c>
      <c r="AW8" s="72">
        <v>61</v>
      </c>
      <c r="AX8" s="72">
        <v>56</v>
      </c>
      <c r="AY8" s="72">
        <v>0</v>
      </c>
      <c r="AZ8" s="72">
        <v>46</v>
      </c>
      <c r="BA8" s="72">
        <v>39</v>
      </c>
      <c r="BB8" s="72">
        <v>25</v>
      </c>
      <c r="BC8" s="72">
        <v>23</v>
      </c>
      <c r="BD8" s="72">
        <v>11</v>
      </c>
      <c r="BE8" s="72">
        <v>17</v>
      </c>
      <c r="BF8" s="71">
        <v>10.5</v>
      </c>
      <c r="BG8" s="71">
        <v>11</v>
      </c>
      <c r="BH8" s="71">
        <v>10.199999999999999</v>
      </c>
      <c r="BI8" s="71">
        <v>8.3000000000000007</v>
      </c>
      <c r="BJ8" s="71">
        <v>4.9000000000000004</v>
      </c>
      <c r="BK8" s="71">
        <v>33.200000000000003</v>
      </c>
      <c r="BL8" s="71">
        <v>29.6</v>
      </c>
      <c r="BM8" s="71">
        <v>29.2</v>
      </c>
      <c r="BN8" s="71">
        <v>30.4</v>
      </c>
      <c r="BO8" s="71">
        <v>5.8</v>
      </c>
      <c r="BP8" s="68">
        <v>20.8</v>
      </c>
      <c r="BQ8" s="72">
        <v>115016</v>
      </c>
      <c r="BR8" s="72">
        <v>113055</v>
      </c>
      <c r="BS8" s="72">
        <v>104077</v>
      </c>
      <c r="BT8" s="73">
        <v>83728</v>
      </c>
      <c r="BU8" s="73">
        <v>42574</v>
      </c>
      <c r="BV8" s="72">
        <v>37496</v>
      </c>
      <c r="BW8" s="72">
        <v>31888</v>
      </c>
      <c r="BX8" s="72">
        <v>13314</v>
      </c>
      <c r="BY8" s="72">
        <v>28825</v>
      </c>
      <c r="BZ8" s="72">
        <v>26838</v>
      </c>
      <c r="CA8" s="70">
        <v>14290</v>
      </c>
      <c r="CB8" s="71" t="s">
        <v>112</v>
      </c>
      <c r="CC8" s="71" t="s">
        <v>112</v>
      </c>
      <c r="CD8" s="71" t="s">
        <v>112</v>
      </c>
      <c r="CE8" s="71" t="s">
        <v>112</v>
      </c>
      <c r="CF8" s="71" t="s">
        <v>112</v>
      </c>
      <c r="CG8" s="71" t="s">
        <v>112</v>
      </c>
      <c r="CH8" s="71" t="s">
        <v>112</v>
      </c>
      <c r="CI8" s="71" t="s">
        <v>112</v>
      </c>
      <c r="CJ8" s="71" t="s">
        <v>112</v>
      </c>
      <c r="CK8" s="71" t="s">
        <v>112</v>
      </c>
      <c r="CL8" s="68" t="s">
        <v>112</v>
      </c>
      <c r="CM8" s="70">
        <v>0</v>
      </c>
      <c r="CN8" s="70" t="s">
        <v>112</v>
      </c>
      <c r="CO8" s="71" t="s">
        <v>112</v>
      </c>
      <c r="CP8" s="71" t="s">
        <v>112</v>
      </c>
      <c r="CQ8" s="71" t="s">
        <v>112</v>
      </c>
      <c r="CR8" s="71" t="s">
        <v>112</v>
      </c>
      <c r="CS8" s="71" t="s">
        <v>112</v>
      </c>
      <c r="CT8" s="71" t="s">
        <v>112</v>
      </c>
      <c r="CU8" s="71" t="s">
        <v>112</v>
      </c>
      <c r="CV8" s="71" t="s">
        <v>112</v>
      </c>
      <c r="CW8" s="71" t="s">
        <v>112</v>
      </c>
      <c r="CX8" s="71" t="s">
        <v>112</v>
      </c>
      <c r="CY8" s="68" t="s">
        <v>112</v>
      </c>
      <c r="CZ8" s="71">
        <v>250</v>
      </c>
      <c r="DA8" s="71">
        <v>251</v>
      </c>
      <c r="DB8" s="71">
        <v>226</v>
      </c>
      <c r="DC8" s="71">
        <v>174.1</v>
      </c>
      <c r="DD8" s="71">
        <v>179</v>
      </c>
      <c r="DE8" s="71">
        <v>280</v>
      </c>
      <c r="DF8" s="71">
        <v>239.6</v>
      </c>
      <c r="DG8" s="71">
        <v>224.1</v>
      </c>
      <c r="DH8" s="71">
        <v>152.5</v>
      </c>
      <c r="DI8" s="71">
        <v>1239.2</v>
      </c>
      <c r="DJ8" s="68">
        <v>425.4</v>
      </c>
      <c r="DK8" s="71">
        <v>219.2</v>
      </c>
      <c r="DL8" s="71">
        <v>235.8</v>
      </c>
      <c r="DM8" s="71">
        <v>210.5</v>
      </c>
      <c r="DN8" s="71">
        <v>184.6</v>
      </c>
      <c r="DO8" s="71">
        <v>157.69999999999999</v>
      </c>
      <c r="DP8" s="71">
        <v>138.9</v>
      </c>
      <c r="DQ8" s="71">
        <v>139.69999999999999</v>
      </c>
      <c r="DR8" s="71">
        <v>139.30000000000001</v>
      </c>
      <c r="DS8" s="71">
        <v>135.30000000000001</v>
      </c>
      <c r="DT8" s="71">
        <v>127.7</v>
      </c>
      <c r="DU8" s="68">
        <v>205.9</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121</v>
      </c>
      <c r="C10" s="78" t="s">
        <v>122</v>
      </c>
      <c r="D10" s="78" t="s">
        <v>123</v>
      </c>
      <c r="E10" s="78" t="s">
        <v>124</v>
      </c>
      <c r="F10" s="78" t="s">
        <v>125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2021-02-24T08:52:35Z</cp:lastPrinted>
  <dcterms:created xsi:type="dcterms:W3CDTF">2020-12-04T03:29:26Z</dcterms:created>
  <dcterms:modified xsi:type="dcterms:W3CDTF">2021-02-24T08:52:39Z</dcterms:modified>
  <cp:category/>
</cp:coreProperties>
</file>