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s01\s0103\06_理財G\13 地方公営企業決算状況調査\R02（高瀬）\05_経営比較分析表\10_公表\03_公表データ（加工）\★33_清川村\"/>
    </mc:Choice>
  </mc:AlternateContent>
  <workbookProtection workbookAlgorithmName="SHA-512" workbookHashValue="HkCNSyBoQwGZEer5hV9Sw4WUI5NSTXRk2N/HCE76XSP6ET+lVosdO0rHqLs5sW/TFXvCPpfWsR4MJ5M55GlHRA==" workbookSaltValue="/zSkHPIp09Qtk3PiAnChKQ==" workbookSpinCount="100000" lockStructure="1"/>
  <bookViews>
    <workbookView xWindow="-120" yWindow="-120" windowWidth="20736" windowHeight="1116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J85" i="4"/>
  <c r="I85" i="4"/>
  <c r="H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<sst xmlns="http://schemas.openxmlformats.org/spreadsheetml/2006/main" count="233" uniqueCount="118">
  <si>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</si>
  <si>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</si>
  <si>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</si>
  <si>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</si>
  <si>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</si>
  <si>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</si>
  <si>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</si>
  <si>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</si>
  <si>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</si>
  <si>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</si>
  <si>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</si>
  <si>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</si>
  <si>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</si>
  <si>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</si>
  <si>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</si>
  <si>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</si>
  <si>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</si>
  <si>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</si>
  <si>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</si>
  <si>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</si>
  <si>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</si>
  <si>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</si>
  <si>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</si>
  <si>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</si>
  <si>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</si>
  <si>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</si>
  <si>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</si>
  <si>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</si>
  <si>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</si>
  <si>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</si>
  <si>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</si>
  <si>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</si>
  <si>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</si>
  <si>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</si>
  <si>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</si>
  <si>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</si>
  <si>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</si>
  <si>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</si>
  <si>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</si>
  <si>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</si>
  <si>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</si>
  <si>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</si>
  <si>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</si>
  <si>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</si>
  <si>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</si>
  <si>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</si>
  <si>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</si>
  <si>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</si>
  <si>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</si>
  <si>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</si>
  <si>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</si>
  <si>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</si>
  <si>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</si>
  <si>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</si>
  <si>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</si>
  <si>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</si>
  <si>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</si>
  <si>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</si>
  <si>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</si>
  <si>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</si>
  <si>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</si>
  <si>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</si>
  <si>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</si>
  <si>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</si>
  <si>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</si>
  <si>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</si>
  <si>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</si>
  <si>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</si>
  <si>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</si>
  <si>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</si>
  <si>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</si>
  <si>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</si>
  <si>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</si>
  <si>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</si>
  <si>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</si>
  <si>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</si>
  <si>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</si>
  <si>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</si>
  <si>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</si>
  <si>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</si>
  <si>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</si>
  <si>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</si>
  <si>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</si>
  <si>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</si>
  <si>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</si>
  <si>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</si>
  <si>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</si>
  <si>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</si>
  <si>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</si>
  <si>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</si>
  <si>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</si>
  <si>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</si>
  <si>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</si>
  <si>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</si>
  <si>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</si>
  <si>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</si>
  <si>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清川村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</si>
  <si>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</si>
  <si>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</si>
  <si>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</si>
  <si>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</si>
  <si>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</si>
  <si>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</si>
  <si>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</si>
  <si>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</si>
  <si>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</si>
  <si>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</si>
  <si>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</si>
  <si>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</si>
  <si>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</si>
  <si>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</si>
  <si>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</si>
  <si>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</si>
  <si>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</si>
  <si>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</si>
  <si>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現有施設及び設備は、整備後20～30年が経過し、経年劣化による老朽化が進んでいることから、簡易水道施設・設備更新事業計画を策定し、第１期計画（平成19～28年度）では、主に電気計装設備等の更新を実施し、第２期計画（平成29年度～令和８年度）では、主に機械設備及び配水管等の更新を計画的に実施しているところです。</t>
    <phoneticPr fontId="4"/>
  </si>
  <si>
    <t>　収益的収支比率及び料金回収率は、100％を上回り、平均値より高い水準で推移するとともに、給水原価は平均値より大幅に低い水準で推移しており、さらに企業債残高もないことから、健全な経営状況であると判断されます。
　また、施設利用率は、平均値より低い水準で推移するとともに、有収率は平均値と同程度で推移していることから、漏水調査及び漏水修理を実施し、効率性の向上を図る必要があります。</t>
    <rPh sb="8" eb="9">
      <t>オヨ</t>
    </rPh>
    <rPh sb="22" eb="24">
      <t>ウワマワ</t>
    </rPh>
    <rPh sb="114" eb="115">
      <t>リツ</t>
    </rPh>
    <rPh sb="139" eb="142">
      <t>ヘイキンチ</t>
    </rPh>
    <rPh sb="143" eb="146">
      <t>ドウテイド</t>
    </rPh>
    <rPh sb="147" eb="149">
      <t>スイイ</t>
    </rPh>
    <rPh sb="159" eb="161">
      <t>チョウサ</t>
    </rPh>
    <rPh sb="161" eb="162">
      <t>オヨ</t>
    </rPh>
    <rPh sb="163" eb="165">
      <t>ロウスイ</t>
    </rPh>
    <rPh sb="165" eb="167">
      <t>シュウリジッシ</t>
    </rPh>
    <phoneticPr fontId="4"/>
  </si>
  <si>
    <t>　近年、各家庭で節水型家電等が普及し、今後も給水人口と有収水量の減少が見込まれることから、料金収入も同様に減少傾向が続くと推測されます。
　一方、施設・設備及び管路の老朽化に伴い、維持管理費や更新事業費が増加傾向となっていることから、財政調整基金の保有状況に応じて、料金改定を検討する必要があります。</t>
    <rPh sb="13" eb="14">
      <t>トウ</t>
    </rPh>
    <rPh sb="19" eb="21">
      <t>コンゴ</t>
    </rPh>
    <rPh sb="22" eb="24">
      <t>キュウスイ</t>
    </rPh>
    <rPh sb="27" eb="29">
      <t>ユウシュウ</t>
    </rPh>
    <rPh sb="29" eb="31">
      <t>スイリョウ</t>
    </rPh>
    <rPh sb="35" eb="37">
      <t>ミコ</t>
    </rPh>
    <rPh sb="45" eb="47">
      <t>リョウキン</t>
    </rPh>
    <rPh sb="47" eb="49">
      <t>シュウニュウ</t>
    </rPh>
    <rPh sb="50" eb="52">
      <t>ドウヨウ</t>
    </rPh>
    <rPh sb="55" eb="57">
      <t>ケイコウ</t>
    </rPh>
    <rPh sb="58" eb="59">
      <t>ツヅ</t>
    </rPh>
    <rPh sb="60" eb="62">
      <t>スイソク</t>
    </rPh>
    <rPh sb="87" eb="88">
      <t>トモナ</t>
    </rPh>
    <rPh sb="89" eb="91">
      <t>イジ</t>
    </rPh>
    <rPh sb="91" eb="93">
      <t>カンリ</t>
    </rPh>
    <rPh sb="95" eb="97">
      <t>コウシン</t>
    </rPh>
    <rPh sb="116" eb="118">
      <t>ザイセイ</t>
    </rPh>
    <rPh sb="118" eb="120">
      <t>チョウセイ</t>
    </rPh>
    <rPh sb="120" eb="122">
      <t>キキン</t>
    </rPh>
    <rPh sb="135" eb="137">
      <t>カイテイ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</si>
</sst>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c:v>0</c:v>
                </c:pt>
                <c:pt idx="3">
                  <c:v>0</c:v>
                </c:pt>
                <c:pt idx="4" formatCode="#,##0.00;&quot;△&quot;#,##0.00;&quot;-&quot;">
                  <c:v>1.1200000000000001</c:v>
                </c:pt>
              </c:numCache>
            </c:numRef>
          </c:val>
          <c:extLst xmlns:c16r2="http://schemas.microsoft.com/office/drawing/2015/06/chart">
            <c:ext xmlns:c16="http://schemas.microsoft.com/office/drawing/2014/chart" uri="{C3380CC4-5D6E-409C-BE32-E72D297353CC}">
              <c16:uniqueId val="{00000000-09C2-488B-86A7-EC7DC65B1592}"/>
            </c:ext>
          </c:extLst>
        </c:ser>
        <c:dLbls>
          <c:showLegendKey val="0"/>
          <c:showVal val="0"/>
          <c:showCatName val="0"/>
          <c:showSerName val="0"/>
          <c:showPercent val="0"/>
          <c:showBubbleSize val="0"/>
        </c:dLbls>
        <c:gapWidth val="150"/>
        <c:axId val="367839120"/>
        <c:axId val="367841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0.53</c:v>
                </c:pt>
                <c:pt idx="2">
                  <c:v>0.72</c:v>
                </c:pt>
                <c:pt idx="3">
                  <c:v>0.53</c:v>
                </c:pt>
                <c:pt idx="4">
                  <c:v>0.71</c:v>
                </c:pt>
              </c:numCache>
            </c:numRef>
          </c:val>
          <c:smooth val="0"/>
          <c:extLst xmlns:c16r2="http://schemas.microsoft.com/office/drawing/2015/06/chart">
            <c:ext xmlns:c16="http://schemas.microsoft.com/office/drawing/2014/chart" uri="{C3380CC4-5D6E-409C-BE32-E72D297353CC}">
              <c16:uniqueId val="{00000001-09C2-488B-86A7-EC7DC65B1592}"/>
            </c:ext>
          </c:extLst>
        </c:ser>
        <c:dLbls>
          <c:showLegendKey val="0"/>
          <c:showVal val="0"/>
          <c:showCatName val="0"/>
          <c:showSerName val="0"/>
          <c:showPercent val="0"/>
          <c:showBubbleSize val="0"/>
        </c:dLbls>
        <c:marker val="1"/>
        <c:smooth val="0"/>
        <c:axId val="367839120"/>
        <c:axId val="367841504"/>
      </c:lineChart>
      <c:dateAx>
        <c:axId val="367839120"/>
        <c:scaling>
          <c:orientation val="minMax"/>
        </c:scaling>
        <c:delete val="1"/>
        <c:axPos val="b"/>
        <c:numFmt formatCode="&quot;H&quot;yy" sourceLinked="1"/>
        <c:majorTickMark val="none"/>
        <c:minorTickMark val="none"/>
        <c:tickLblPos val="none"/>
        <c:crossAx val="367841504"/>
        <c:crosses val="autoZero"/>
        <c:auto val="1"/>
        <c:lblOffset val="100"/>
        <c:baseTimeUnit val="years"/>
      </c:dateAx>
      <c:valAx>
        <c:axId val="36784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83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161.21</c:v>
                </c:pt>
                <c:pt idx="1">
                  <c:v>172.64</c:v>
                </c:pt>
                <c:pt idx="2">
                  <c:v>185.77</c:v>
                </c:pt>
                <c:pt idx="3">
                  <c:v>151</c:v>
                </c:pt>
                <c:pt idx="4">
                  <c:v>143.52000000000001</c:v>
                </c:pt>
              </c:numCache>
            </c:numRef>
          </c:val>
          <c:extLst xmlns:c16r2="http://schemas.microsoft.com/office/drawing/2015/06/chart">
            <c:ext xmlns:c16="http://schemas.microsoft.com/office/drawing/2014/chart" uri="{C3380CC4-5D6E-409C-BE32-E72D297353CC}">
              <c16:uniqueId val="{00000000-ED40-4592-A8FC-9E51307F77B2}"/>
            </c:ext>
          </c:extLst>
        </c:ser>
        <c:dLbls>
          <c:showLegendKey val="0"/>
          <c:showVal val="0"/>
          <c:showCatName val="0"/>
          <c:showSerName val="0"/>
          <c:showPercent val="0"/>
          <c:showBubbleSize val="0"/>
        </c:dLbls>
        <c:gapWidth val="150"/>
        <c:axId val="367841112"/>
        <c:axId val="367840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76.27</c:v>
                </c:pt>
                <c:pt idx="1">
                  <c:v>77.56</c:v>
                </c:pt>
                <c:pt idx="2">
                  <c:v>78.510000000000005</c:v>
                </c:pt>
                <c:pt idx="3">
                  <c:v>77.91</c:v>
                </c:pt>
                <c:pt idx="4">
                  <c:v>79.099999999999994</c:v>
                </c:pt>
              </c:numCache>
            </c:numRef>
          </c:val>
          <c:smooth val="0"/>
          <c:extLst xmlns:c16r2="http://schemas.microsoft.com/office/drawing/2015/06/chart">
            <c:ext xmlns:c16="http://schemas.microsoft.com/office/drawing/2014/chart" uri="{C3380CC4-5D6E-409C-BE32-E72D297353CC}">
              <c16:uniqueId val="{00000001-ED40-4592-A8FC-9E51307F77B2}"/>
            </c:ext>
          </c:extLst>
        </c:ser>
        <c:dLbls>
          <c:showLegendKey val="0"/>
          <c:showVal val="0"/>
          <c:showCatName val="0"/>
          <c:showSerName val="0"/>
          <c:showPercent val="0"/>
          <c:showBubbleSize val="0"/>
        </c:dLbls>
        <c:marker val="1"/>
        <c:smooth val="0"/>
        <c:axId val="367841112"/>
        <c:axId val="367840720"/>
      </c:lineChart>
      <c:dateAx>
        <c:axId val="367841112"/>
        <c:scaling>
          <c:orientation val="minMax"/>
        </c:scaling>
        <c:delete val="1"/>
        <c:axPos val="b"/>
        <c:numFmt formatCode="&quot;H&quot;yy" sourceLinked="1"/>
        <c:majorTickMark val="none"/>
        <c:minorTickMark val="none"/>
        <c:tickLblPos val="none"/>
        <c:crossAx val="367840720"/>
        <c:crosses val="autoZero"/>
        <c:auto val="1"/>
        <c:lblOffset val="100"/>
        <c:baseTimeUnit val="years"/>
      </c:dateAx>
      <c:valAx>
        <c:axId val="36784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841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D12-4AD5-A922-F9D19A68128A}"/>
            </c:ext>
          </c:extLst>
        </c:ser>
        <c:dLbls>
          <c:showLegendKey val="0"/>
          <c:showVal val="0"/>
          <c:showCatName val="0"/>
          <c:showSerName val="0"/>
          <c:showPercent val="0"/>
          <c:showBubbleSize val="0"/>
        </c:dLbls>
        <c:gapWidth val="150"/>
        <c:axId val="367841896"/>
        <c:axId val="367839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D12-4AD5-A922-F9D19A68128A}"/>
            </c:ext>
          </c:extLst>
        </c:ser>
        <c:dLbls>
          <c:showLegendKey val="0"/>
          <c:showVal val="0"/>
          <c:showCatName val="0"/>
          <c:showSerName val="0"/>
          <c:showPercent val="0"/>
          <c:showBubbleSize val="0"/>
        </c:dLbls>
        <c:marker val="1"/>
        <c:smooth val="0"/>
        <c:axId val="367841896"/>
        <c:axId val="367839936"/>
      </c:lineChart>
      <c:dateAx>
        <c:axId val="367841896"/>
        <c:scaling>
          <c:orientation val="minMax"/>
        </c:scaling>
        <c:delete val="1"/>
        <c:axPos val="b"/>
        <c:numFmt formatCode="&quot;H&quot;yy" sourceLinked="1"/>
        <c:majorTickMark val="none"/>
        <c:minorTickMark val="none"/>
        <c:tickLblPos val="none"/>
        <c:crossAx val="367839936"/>
        <c:crosses val="autoZero"/>
        <c:auto val="1"/>
        <c:lblOffset val="100"/>
        <c:baseTimeUnit val="years"/>
      </c:dateAx>
      <c:valAx>
        <c:axId val="367839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841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209-4405-9A99-A8622F8007C4}"/>
            </c:ext>
          </c:extLst>
        </c:ser>
        <c:dLbls>
          <c:showLegendKey val="0"/>
          <c:showVal val="0"/>
          <c:showCatName val="0"/>
          <c:showSerName val="0"/>
          <c:showPercent val="0"/>
          <c:showBubbleSize val="0"/>
        </c:dLbls>
        <c:gapWidth val="150"/>
        <c:axId val="368468568"/>
        <c:axId val="368467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209-4405-9A99-A8622F8007C4}"/>
            </c:ext>
          </c:extLst>
        </c:ser>
        <c:dLbls>
          <c:showLegendKey val="0"/>
          <c:showVal val="0"/>
          <c:showCatName val="0"/>
          <c:showSerName val="0"/>
          <c:showPercent val="0"/>
          <c:showBubbleSize val="0"/>
        </c:dLbls>
        <c:marker val="1"/>
        <c:smooth val="0"/>
        <c:axId val="368468568"/>
        <c:axId val="368467784"/>
      </c:lineChart>
      <c:dateAx>
        <c:axId val="368468568"/>
        <c:scaling>
          <c:orientation val="minMax"/>
        </c:scaling>
        <c:delete val="1"/>
        <c:axPos val="b"/>
        <c:numFmt formatCode="&quot;H&quot;yy" sourceLinked="1"/>
        <c:majorTickMark val="none"/>
        <c:minorTickMark val="none"/>
        <c:tickLblPos val="none"/>
        <c:crossAx val="368467784"/>
        <c:crosses val="autoZero"/>
        <c:auto val="1"/>
        <c:lblOffset val="100"/>
        <c:baseTimeUnit val="years"/>
      </c:dateAx>
      <c:valAx>
        <c:axId val="368467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468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2D4-4B6F-9AC6-EF383FBE28CA}"/>
            </c:ext>
          </c:extLst>
        </c:ser>
        <c:dLbls>
          <c:showLegendKey val="0"/>
          <c:showVal val="0"/>
          <c:showCatName val="0"/>
          <c:showSerName val="0"/>
          <c:showPercent val="0"/>
          <c:showBubbleSize val="0"/>
        </c:dLbls>
        <c:gapWidth val="150"/>
        <c:axId val="368468960"/>
        <c:axId val="36846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2D4-4B6F-9AC6-EF383FBE28CA}"/>
            </c:ext>
          </c:extLst>
        </c:ser>
        <c:dLbls>
          <c:showLegendKey val="0"/>
          <c:showVal val="0"/>
          <c:showCatName val="0"/>
          <c:showSerName val="0"/>
          <c:showPercent val="0"/>
          <c:showBubbleSize val="0"/>
        </c:dLbls>
        <c:marker val="1"/>
        <c:smooth val="0"/>
        <c:axId val="368468960"/>
        <c:axId val="368466608"/>
      </c:lineChart>
      <c:dateAx>
        <c:axId val="368468960"/>
        <c:scaling>
          <c:orientation val="minMax"/>
        </c:scaling>
        <c:delete val="1"/>
        <c:axPos val="b"/>
        <c:numFmt formatCode="&quot;H&quot;yy" sourceLinked="1"/>
        <c:majorTickMark val="none"/>
        <c:minorTickMark val="none"/>
        <c:tickLblPos val="none"/>
        <c:crossAx val="368466608"/>
        <c:crosses val="autoZero"/>
        <c:auto val="1"/>
        <c:lblOffset val="100"/>
        <c:baseTimeUnit val="years"/>
      </c:dateAx>
      <c:valAx>
        <c:axId val="36846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468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AA1E-4BB4-8941-C4D361CF4B87}"/>
            </c:ext>
          </c:extLst>
        </c:ser>
        <c:dLbls>
          <c:showLegendKey val="0"/>
          <c:showVal val="0"/>
          <c:showCatName val="0"/>
          <c:showSerName val="0"/>
          <c:showPercent val="0"/>
          <c:showBubbleSize val="0"/>
        </c:dLbls>
        <c:gapWidth val="150"/>
        <c:axId val="368466216"/>
        <c:axId val="368469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AA1E-4BB4-8941-C4D361CF4B87}"/>
            </c:ext>
          </c:extLst>
        </c:ser>
        <c:dLbls>
          <c:showLegendKey val="0"/>
          <c:showVal val="0"/>
          <c:showCatName val="0"/>
          <c:showSerName val="0"/>
          <c:showPercent val="0"/>
          <c:showBubbleSize val="0"/>
        </c:dLbls>
        <c:marker val="1"/>
        <c:smooth val="0"/>
        <c:axId val="368466216"/>
        <c:axId val="368469352"/>
      </c:lineChart>
      <c:dateAx>
        <c:axId val="368466216"/>
        <c:scaling>
          <c:orientation val="minMax"/>
        </c:scaling>
        <c:delete val="1"/>
        <c:axPos val="b"/>
        <c:numFmt formatCode="&quot;H&quot;yy" sourceLinked="1"/>
        <c:majorTickMark val="none"/>
        <c:minorTickMark val="none"/>
        <c:tickLblPos val="none"/>
        <c:crossAx val="368469352"/>
        <c:crosses val="autoZero"/>
        <c:auto val="1"/>
        <c:lblOffset val="100"/>
        <c:baseTimeUnit val="years"/>
      </c:dateAx>
      <c:valAx>
        <c:axId val="368469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466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38A-433E-B633-6BC1ED6D840B}"/>
            </c:ext>
          </c:extLst>
        </c:ser>
        <c:dLbls>
          <c:showLegendKey val="0"/>
          <c:showVal val="0"/>
          <c:showCatName val="0"/>
          <c:showSerName val="0"/>
          <c:showPercent val="0"/>
          <c:showBubbleSize val="0"/>
        </c:dLbls>
        <c:gapWidth val="150"/>
        <c:axId val="368473272"/>
        <c:axId val="368467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1134.67</c:v>
                </c:pt>
                <c:pt idx="1">
                  <c:v>1144.79</c:v>
                </c:pt>
                <c:pt idx="2">
                  <c:v>1061.58</c:v>
                </c:pt>
                <c:pt idx="3">
                  <c:v>1007.7</c:v>
                </c:pt>
                <c:pt idx="4">
                  <c:v>1018.52</c:v>
                </c:pt>
              </c:numCache>
            </c:numRef>
          </c:val>
          <c:smooth val="0"/>
          <c:extLst xmlns:c16r2="http://schemas.microsoft.com/office/drawing/2015/06/chart">
            <c:ext xmlns:c16="http://schemas.microsoft.com/office/drawing/2014/chart" uri="{C3380CC4-5D6E-409C-BE32-E72D297353CC}">
              <c16:uniqueId val="{00000001-638A-433E-B633-6BC1ED6D840B}"/>
            </c:ext>
          </c:extLst>
        </c:ser>
        <c:dLbls>
          <c:showLegendKey val="0"/>
          <c:showVal val="0"/>
          <c:showCatName val="0"/>
          <c:showSerName val="0"/>
          <c:showPercent val="0"/>
          <c:showBubbleSize val="0"/>
        </c:dLbls>
        <c:marker val="1"/>
        <c:smooth val="0"/>
        <c:axId val="368473272"/>
        <c:axId val="368467392"/>
      </c:lineChart>
      <c:dateAx>
        <c:axId val="368473272"/>
        <c:scaling>
          <c:orientation val="minMax"/>
        </c:scaling>
        <c:delete val="1"/>
        <c:axPos val="b"/>
        <c:numFmt formatCode="&quot;H&quot;yy" sourceLinked="1"/>
        <c:majorTickMark val="none"/>
        <c:minorTickMark val="none"/>
        <c:tickLblPos val="none"/>
        <c:crossAx val="368467392"/>
        <c:crosses val="autoZero"/>
        <c:auto val="1"/>
        <c:lblOffset val="100"/>
        <c:baseTimeUnit val="years"/>
      </c:dateAx>
      <c:valAx>
        <c:axId val="36846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473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151.71</c:v>
                </c:pt>
                <c:pt idx="1">
                  <c:v>162.43</c:v>
                </c:pt>
                <c:pt idx="2">
                  <c:v>174</c:v>
                </c:pt>
                <c:pt idx="3">
                  <c:v>142.15</c:v>
                </c:pt>
                <c:pt idx="4">
                  <c:v>139.77000000000001</c:v>
                </c:pt>
              </c:numCache>
            </c:numRef>
          </c:val>
          <c:extLst xmlns:c16r2="http://schemas.microsoft.com/office/drawing/2015/06/chart">
            <c:ext xmlns:c16="http://schemas.microsoft.com/office/drawing/2014/chart" uri="{C3380CC4-5D6E-409C-BE32-E72D297353CC}">
              <c16:uniqueId val="{00000000-68F7-4619-A730-25AA9C4ED267}"/>
            </c:ext>
          </c:extLst>
        </c:ser>
        <c:dLbls>
          <c:showLegendKey val="0"/>
          <c:showVal val="0"/>
          <c:showCatName val="0"/>
          <c:showSerName val="0"/>
          <c:showPercent val="0"/>
          <c:showBubbleSize val="0"/>
        </c:dLbls>
        <c:gapWidth val="150"/>
        <c:axId val="368470136"/>
        <c:axId val="368467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40.6</c:v>
                </c:pt>
                <c:pt idx="1">
                  <c:v>56.04</c:v>
                </c:pt>
                <c:pt idx="2">
                  <c:v>58.52</c:v>
                </c:pt>
                <c:pt idx="3">
                  <c:v>59.22</c:v>
                </c:pt>
                <c:pt idx="4">
                  <c:v>58.79</c:v>
                </c:pt>
              </c:numCache>
            </c:numRef>
          </c:val>
          <c:smooth val="0"/>
          <c:extLst xmlns:c16r2="http://schemas.microsoft.com/office/drawing/2015/06/chart">
            <c:ext xmlns:c16="http://schemas.microsoft.com/office/drawing/2014/chart" uri="{C3380CC4-5D6E-409C-BE32-E72D297353CC}">
              <c16:uniqueId val="{00000001-68F7-4619-A730-25AA9C4ED267}"/>
            </c:ext>
          </c:extLst>
        </c:ser>
        <c:dLbls>
          <c:showLegendKey val="0"/>
          <c:showVal val="0"/>
          <c:showCatName val="0"/>
          <c:showSerName val="0"/>
          <c:showPercent val="0"/>
          <c:showBubbleSize val="0"/>
        </c:dLbls>
        <c:marker val="1"/>
        <c:smooth val="0"/>
        <c:axId val="368470136"/>
        <c:axId val="368467000"/>
      </c:lineChart>
      <c:dateAx>
        <c:axId val="368470136"/>
        <c:scaling>
          <c:orientation val="minMax"/>
        </c:scaling>
        <c:delete val="1"/>
        <c:axPos val="b"/>
        <c:numFmt formatCode="&quot;H&quot;yy" sourceLinked="1"/>
        <c:majorTickMark val="none"/>
        <c:minorTickMark val="none"/>
        <c:tickLblPos val="none"/>
        <c:crossAx val="368467000"/>
        <c:crosses val="autoZero"/>
        <c:auto val="1"/>
        <c:lblOffset val="100"/>
        <c:baseTimeUnit val="years"/>
      </c:dateAx>
      <c:valAx>
        <c:axId val="368467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470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79.319999999999993</c:v>
                </c:pt>
                <c:pt idx="1">
                  <c:v>74.02</c:v>
                </c:pt>
                <c:pt idx="2">
                  <c:v>69.78</c:v>
                </c:pt>
                <c:pt idx="3">
                  <c:v>85.12</c:v>
                </c:pt>
                <c:pt idx="4">
                  <c:v>87.65</c:v>
                </c:pt>
              </c:numCache>
            </c:numRef>
          </c:val>
          <c:extLst xmlns:c16r2="http://schemas.microsoft.com/office/drawing/2015/06/chart">
            <c:ext xmlns:c16="http://schemas.microsoft.com/office/drawing/2014/chart" uri="{C3380CC4-5D6E-409C-BE32-E72D297353CC}">
              <c16:uniqueId val="{00000000-E815-499C-8489-176AAD0D319C}"/>
            </c:ext>
          </c:extLst>
        </c:ser>
        <c:dLbls>
          <c:showLegendKey val="0"/>
          <c:showVal val="0"/>
          <c:showCatName val="0"/>
          <c:showSerName val="0"/>
          <c:showPercent val="0"/>
          <c:showBubbleSize val="0"/>
        </c:dLbls>
        <c:gapWidth val="150"/>
        <c:axId val="368925920"/>
        <c:axId val="368922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440.03</c:v>
                </c:pt>
                <c:pt idx="1">
                  <c:v>304.35000000000002</c:v>
                </c:pt>
                <c:pt idx="2">
                  <c:v>296.3</c:v>
                </c:pt>
                <c:pt idx="3">
                  <c:v>292.89999999999998</c:v>
                </c:pt>
                <c:pt idx="4">
                  <c:v>298.25</c:v>
                </c:pt>
              </c:numCache>
            </c:numRef>
          </c:val>
          <c:smooth val="0"/>
          <c:extLst xmlns:c16r2="http://schemas.microsoft.com/office/drawing/2015/06/chart">
            <c:ext xmlns:c16="http://schemas.microsoft.com/office/drawing/2014/chart" uri="{C3380CC4-5D6E-409C-BE32-E72D297353CC}">
              <c16:uniqueId val="{00000001-E815-499C-8489-176AAD0D319C}"/>
            </c:ext>
          </c:extLst>
        </c:ser>
        <c:dLbls>
          <c:showLegendKey val="0"/>
          <c:showVal val="0"/>
          <c:showCatName val="0"/>
          <c:showSerName val="0"/>
          <c:showPercent val="0"/>
          <c:showBubbleSize val="0"/>
        </c:dLbls>
        <c:marker val="1"/>
        <c:smooth val="0"/>
        <c:axId val="368925920"/>
        <c:axId val="368922000"/>
      </c:lineChart>
      <c:dateAx>
        <c:axId val="368925920"/>
        <c:scaling>
          <c:orientation val="minMax"/>
        </c:scaling>
        <c:delete val="1"/>
        <c:axPos val="b"/>
        <c:numFmt formatCode="&quot;H&quot;yy" sourceLinked="1"/>
        <c:majorTickMark val="none"/>
        <c:minorTickMark val="none"/>
        <c:tickLblPos val="none"/>
        <c:crossAx val="368922000"/>
        <c:crosses val="autoZero"/>
        <c:auto val="1"/>
        <c:lblOffset val="100"/>
        <c:baseTimeUnit val="years"/>
      </c:dateAx>
      <c:valAx>
        <c:axId val="368922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92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46.83</c:v>
                </c:pt>
                <c:pt idx="1">
                  <c:v>48.21</c:v>
                </c:pt>
                <c:pt idx="2">
                  <c:v>51.81</c:v>
                </c:pt>
                <c:pt idx="3">
                  <c:v>54.58</c:v>
                </c:pt>
                <c:pt idx="4">
                  <c:v>47.7</c:v>
                </c:pt>
              </c:numCache>
            </c:numRef>
          </c:val>
          <c:extLst xmlns:c16r2="http://schemas.microsoft.com/office/drawing/2015/06/chart">
            <c:ext xmlns:c16="http://schemas.microsoft.com/office/drawing/2014/chart" uri="{C3380CC4-5D6E-409C-BE32-E72D297353CC}">
              <c16:uniqueId val="{00000000-2E79-47AF-A58D-635C5341B4A2}"/>
            </c:ext>
          </c:extLst>
        </c:ser>
        <c:dLbls>
          <c:showLegendKey val="0"/>
          <c:showVal val="0"/>
          <c:showCatName val="0"/>
          <c:showSerName val="0"/>
          <c:showPercent val="0"/>
          <c:showBubbleSize val="0"/>
        </c:dLbls>
        <c:gapWidth val="150"/>
        <c:axId val="368919648"/>
        <c:axId val="368921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57.29</c:v>
                </c:pt>
                <c:pt idx="1">
                  <c:v>55.9</c:v>
                </c:pt>
                <c:pt idx="2">
                  <c:v>57.3</c:v>
                </c:pt>
                <c:pt idx="3">
                  <c:v>56.76</c:v>
                </c:pt>
                <c:pt idx="4">
                  <c:v>56.04</c:v>
                </c:pt>
              </c:numCache>
            </c:numRef>
          </c:val>
          <c:smooth val="0"/>
          <c:extLst xmlns:c16r2="http://schemas.microsoft.com/office/drawing/2015/06/chart">
            <c:ext xmlns:c16="http://schemas.microsoft.com/office/drawing/2014/chart" uri="{C3380CC4-5D6E-409C-BE32-E72D297353CC}">
              <c16:uniqueId val="{00000001-2E79-47AF-A58D-635C5341B4A2}"/>
            </c:ext>
          </c:extLst>
        </c:ser>
        <c:dLbls>
          <c:showLegendKey val="0"/>
          <c:showVal val="0"/>
          <c:showCatName val="0"/>
          <c:showSerName val="0"/>
          <c:showPercent val="0"/>
          <c:showBubbleSize val="0"/>
        </c:dLbls>
        <c:marker val="1"/>
        <c:smooth val="0"/>
        <c:axId val="368919648"/>
        <c:axId val="368921608"/>
      </c:lineChart>
      <c:dateAx>
        <c:axId val="368919648"/>
        <c:scaling>
          <c:orientation val="minMax"/>
        </c:scaling>
        <c:delete val="1"/>
        <c:axPos val="b"/>
        <c:numFmt formatCode="&quot;H&quot;yy" sourceLinked="1"/>
        <c:majorTickMark val="none"/>
        <c:minorTickMark val="none"/>
        <c:tickLblPos val="none"/>
        <c:crossAx val="368921608"/>
        <c:crosses val="autoZero"/>
        <c:auto val="1"/>
        <c:lblOffset val="100"/>
        <c:baseTimeUnit val="years"/>
      </c:dateAx>
      <c:valAx>
        <c:axId val="368921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91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80.78</c:v>
                </c:pt>
                <c:pt idx="1">
                  <c:v>77.12</c:v>
                </c:pt>
                <c:pt idx="2">
                  <c:v>72.349999999999994</c:v>
                </c:pt>
                <c:pt idx="3">
                  <c:v>66.69</c:v>
                </c:pt>
                <c:pt idx="4">
                  <c:v>75.25</c:v>
                </c:pt>
              </c:numCache>
            </c:numRef>
          </c:val>
          <c:extLst xmlns:c16r2="http://schemas.microsoft.com/office/drawing/2015/06/chart">
            <c:ext xmlns:c16="http://schemas.microsoft.com/office/drawing/2014/chart" uri="{C3380CC4-5D6E-409C-BE32-E72D297353CC}">
              <c16:uniqueId val="{00000000-3832-4A2E-B88C-D4B4D0CEB3A5}"/>
            </c:ext>
          </c:extLst>
        </c:ser>
        <c:dLbls>
          <c:showLegendKey val="0"/>
          <c:showVal val="0"/>
          <c:showCatName val="0"/>
          <c:showSerName val="0"/>
          <c:showPercent val="0"/>
          <c:showBubbleSize val="0"/>
        </c:dLbls>
        <c:gapWidth val="150"/>
        <c:axId val="368922784"/>
        <c:axId val="368918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73.69</c:v>
                </c:pt>
                <c:pt idx="1">
                  <c:v>73.28</c:v>
                </c:pt>
                <c:pt idx="2">
                  <c:v>72.42</c:v>
                </c:pt>
                <c:pt idx="3">
                  <c:v>73.069999999999993</c:v>
                </c:pt>
                <c:pt idx="4">
                  <c:v>72.78</c:v>
                </c:pt>
              </c:numCache>
            </c:numRef>
          </c:val>
          <c:smooth val="0"/>
          <c:extLst xmlns:c16r2="http://schemas.microsoft.com/office/drawing/2015/06/chart">
            <c:ext xmlns:c16="http://schemas.microsoft.com/office/drawing/2014/chart" uri="{C3380CC4-5D6E-409C-BE32-E72D297353CC}">
              <c16:uniqueId val="{00000001-3832-4A2E-B88C-D4B4D0CEB3A5}"/>
            </c:ext>
          </c:extLst>
        </c:ser>
        <c:dLbls>
          <c:showLegendKey val="0"/>
          <c:showVal val="0"/>
          <c:showCatName val="0"/>
          <c:showSerName val="0"/>
          <c:showPercent val="0"/>
          <c:showBubbleSize val="0"/>
        </c:dLbls>
        <c:marker val="1"/>
        <c:smooth val="0"/>
        <c:axId val="368922784"/>
        <c:axId val="368918472"/>
      </c:lineChart>
      <c:dateAx>
        <c:axId val="368922784"/>
        <c:scaling>
          <c:orientation val="minMax"/>
        </c:scaling>
        <c:delete val="1"/>
        <c:axPos val="b"/>
        <c:numFmt formatCode="&quot;H&quot;yy" sourceLinked="1"/>
        <c:majorTickMark val="none"/>
        <c:minorTickMark val="none"/>
        <c:tickLblPos val="none"/>
        <c:crossAx val="368918472"/>
        <c:crosses val="autoZero"/>
        <c:auto val="1"/>
        <c:lblOffset val="100"/>
        <c:baseTimeUnit val="years"/>
      </c:dateAx>
      <c:valAx>
        <c:axId val="368918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92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0" zoomScaleNormal="8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2">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2">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5" t="str">
        <f>データ!H6</f>
        <v>神奈川県　清川村</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2">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D3</v>
      </c>
      <c r="X8" s="50"/>
      <c r="Y8" s="50"/>
      <c r="Z8" s="50"/>
      <c r="AA8" s="50"/>
      <c r="AB8" s="50"/>
      <c r="AC8" s="50"/>
      <c r="AD8" s="50" t="str">
        <f>データ!$M$6</f>
        <v>非設置</v>
      </c>
      <c r="AE8" s="50"/>
      <c r="AF8" s="50"/>
      <c r="AG8" s="50"/>
      <c r="AH8" s="50"/>
      <c r="AI8" s="50"/>
      <c r="AJ8" s="50"/>
      <c r="AK8" s="2"/>
      <c r="AL8" s="51">
        <f>データ!$R$6</f>
        <v>2936</v>
      </c>
      <c r="AM8" s="51"/>
      <c r="AN8" s="51"/>
      <c r="AO8" s="51"/>
      <c r="AP8" s="51"/>
      <c r="AQ8" s="51"/>
      <c r="AR8" s="51"/>
      <c r="AS8" s="51"/>
      <c r="AT8" s="47">
        <f>データ!$S$6</f>
        <v>71.239999999999995</v>
      </c>
      <c r="AU8" s="47"/>
      <c r="AV8" s="47"/>
      <c r="AW8" s="47"/>
      <c r="AX8" s="47"/>
      <c r="AY8" s="47"/>
      <c r="AZ8" s="47"/>
      <c r="BA8" s="47"/>
      <c r="BB8" s="47">
        <f>データ!$T$6</f>
        <v>41.21</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2">
      <c r="A10" s="2"/>
      <c r="B10" s="47" t="str">
        <f>データ!$N$6</f>
        <v>-</v>
      </c>
      <c r="C10" s="47"/>
      <c r="D10" s="47"/>
      <c r="E10" s="47"/>
      <c r="F10" s="47"/>
      <c r="G10" s="47"/>
      <c r="H10" s="47"/>
      <c r="I10" s="47" t="str">
        <f>データ!$O$6</f>
        <v>該当数値なし</v>
      </c>
      <c r="J10" s="47"/>
      <c r="K10" s="47"/>
      <c r="L10" s="47"/>
      <c r="M10" s="47"/>
      <c r="N10" s="47"/>
      <c r="O10" s="47"/>
      <c r="P10" s="47">
        <f>データ!$P$6</f>
        <v>97.81</v>
      </c>
      <c r="Q10" s="47"/>
      <c r="R10" s="47"/>
      <c r="S10" s="47"/>
      <c r="T10" s="47"/>
      <c r="U10" s="47"/>
      <c r="V10" s="47"/>
      <c r="W10" s="51">
        <f>データ!$Q$6</f>
        <v>1694</v>
      </c>
      <c r="X10" s="51"/>
      <c r="Y10" s="51"/>
      <c r="Z10" s="51"/>
      <c r="AA10" s="51"/>
      <c r="AB10" s="51"/>
      <c r="AC10" s="51"/>
      <c r="AD10" s="2"/>
      <c r="AE10" s="2"/>
      <c r="AF10" s="2"/>
      <c r="AG10" s="2"/>
      <c r="AH10" s="2"/>
      <c r="AI10" s="2"/>
      <c r="AJ10" s="2"/>
      <c r="AK10" s="2"/>
      <c r="AL10" s="51">
        <f>データ!$U$6</f>
        <v>2859</v>
      </c>
      <c r="AM10" s="51"/>
      <c r="AN10" s="51"/>
      <c r="AO10" s="51"/>
      <c r="AP10" s="51"/>
      <c r="AQ10" s="51"/>
      <c r="AR10" s="51"/>
      <c r="AS10" s="51"/>
      <c r="AT10" s="47">
        <f>データ!$V$6</f>
        <v>4.5</v>
      </c>
      <c r="AU10" s="47"/>
      <c r="AV10" s="47"/>
      <c r="AW10" s="47"/>
      <c r="AX10" s="47"/>
      <c r="AY10" s="47"/>
      <c r="AZ10" s="47"/>
      <c r="BA10" s="47"/>
      <c r="BB10" s="47">
        <f>データ!$W$6</f>
        <v>635.33000000000004</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2">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2">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2" t="s">
        <v>116</v>
      </c>
      <c r="BM16" s="63"/>
      <c r="BN16" s="63"/>
      <c r="BO16" s="63"/>
      <c r="BP16" s="63"/>
      <c r="BQ16" s="63"/>
      <c r="BR16" s="63"/>
      <c r="BS16" s="63"/>
      <c r="BT16" s="63"/>
      <c r="BU16" s="63"/>
      <c r="BV16" s="63"/>
      <c r="BW16" s="63"/>
      <c r="BX16" s="63"/>
      <c r="BY16" s="63"/>
      <c r="BZ16" s="64"/>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2"/>
      <c r="BM17" s="63"/>
      <c r="BN17" s="63"/>
      <c r="BO17" s="63"/>
      <c r="BP17" s="63"/>
      <c r="BQ17" s="63"/>
      <c r="BR17" s="63"/>
      <c r="BS17" s="63"/>
      <c r="BT17" s="63"/>
      <c r="BU17" s="63"/>
      <c r="BV17" s="63"/>
      <c r="BW17" s="63"/>
      <c r="BX17" s="63"/>
      <c r="BY17" s="63"/>
      <c r="BZ17" s="64"/>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2"/>
      <c r="BM18" s="63"/>
      <c r="BN18" s="63"/>
      <c r="BO18" s="63"/>
      <c r="BP18" s="63"/>
      <c r="BQ18" s="63"/>
      <c r="BR18" s="63"/>
      <c r="BS18" s="63"/>
      <c r="BT18" s="63"/>
      <c r="BU18" s="63"/>
      <c r="BV18" s="63"/>
      <c r="BW18" s="63"/>
      <c r="BX18" s="63"/>
      <c r="BY18" s="63"/>
      <c r="BZ18" s="64"/>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2"/>
      <c r="BM19" s="63"/>
      <c r="BN19" s="63"/>
      <c r="BO19" s="63"/>
      <c r="BP19" s="63"/>
      <c r="BQ19" s="63"/>
      <c r="BR19" s="63"/>
      <c r="BS19" s="63"/>
      <c r="BT19" s="63"/>
      <c r="BU19" s="63"/>
      <c r="BV19" s="63"/>
      <c r="BW19" s="63"/>
      <c r="BX19" s="63"/>
      <c r="BY19" s="63"/>
      <c r="BZ19" s="64"/>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2"/>
      <c r="BM20" s="63"/>
      <c r="BN20" s="63"/>
      <c r="BO20" s="63"/>
      <c r="BP20" s="63"/>
      <c r="BQ20" s="63"/>
      <c r="BR20" s="63"/>
      <c r="BS20" s="63"/>
      <c r="BT20" s="63"/>
      <c r="BU20" s="63"/>
      <c r="BV20" s="63"/>
      <c r="BW20" s="63"/>
      <c r="BX20" s="63"/>
      <c r="BY20" s="63"/>
      <c r="BZ20" s="64"/>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2"/>
      <c r="BM21" s="63"/>
      <c r="BN21" s="63"/>
      <c r="BO21" s="63"/>
      <c r="BP21" s="63"/>
      <c r="BQ21" s="63"/>
      <c r="BR21" s="63"/>
      <c r="BS21" s="63"/>
      <c r="BT21" s="63"/>
      <c r="BU21" s="63"/>
      <c r="BV21" s="63"/>
      <c r="BW21" s="63"/>
      <c r="BX21" s="63"/>
      <c r="BY21" s="63"/>
      <c r="BZ21" s="64"/>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2"/>
      <c r="BM22" s="63"/>
      <c r="BN22" s="63"/>
      <c r="BO22" s="63"/>
      <c r="BP22" s="63"/>
      <c r="BQ22" s="63"/>
      <c r="BR22" s="63"/>
      <c r="BS22" s="63"/>
      <c r="BT22" s="63"/>
      <c r="BU22" s="63"/>
      <c r="BV22" s="63"/>
      <c r="BW22" s="63"/>
      <c r="BX22" s="63"/>
      <c r="BY22" s="63"/>
      <c r="BZ22" s="64"/>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2"/>
      <c r="BM23" s="63"/>
      <c r="BN23" s="63"/>
      <c r="BO23" s="63"/>
      <c r="BP23" s="63"/>
      <c r="BQ23" s="63"/>
      <c r="BR23" s="63"/>
      <c r="BS23" s="63"/>
      <c r="BT23" s="63"/>
      <c r="BU23" s="63"/>
      <c r="BV23" s="63"/>
      <c r="BW23" s="63"/>
      <c r="BX23" s="63"/>
      <c r="BY23" s="63"/>
      <c r="BZ23" s="64"/>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2"/>
      <c r="BM24" s="63"/>
      <c r="BN24" s="63"/>
      <c r="BO24" s="63"/>
      <c r="BP24" s="63"/>
      <c r="BQ24" s="63"/>
      <c r="BR24" s="63"/>
      <c r="BS24" s="63"/>
      <c r="BT24" s="63"/>
      <c r="BU24" s="63"/>
      <c r="BV24" s="63"/>
      <c r="BW24" s="63"/>
      <c r="BX24" s="63"/>
      <c r="BY24" s="63"/>
      <c r="BZ24" s="64"/>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2"/>
      <c r="BM25" s="63"/>
      <c r="BN25" s="63"/>
      <c r="BO25" s="63"/>
      <c r="BP25" s="63"/>
      <c r="BQ25" s="63"/>
      <c r="BR25" s="63"/>
      <c r="BS25" s="63"/>
      <c r="BT25" s="63"/>
      <c r="BU25" s="63"/>
      <c r="BV25" s="63"/>
      <c r="BW25" s="63"/>
      <c r="BX25" s="63"/>
      <c r="BY25" s="63"/>
      <c r="BZ25" s="64"/>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2"/>
      <c r="BM26" s="63"/>
      <c r="BN26" s="63"/>
      <c r="BO26" s="63"/>
      <c r="BP26" s="63"/>
      <c r="BQ26" s="63"/>
      <c r="BR26" s="63"/>
      <c r="BS26" s="63"/>
      <c r="BT26" s="63"/>
      <c r="BU26" s="63"/>
      <c r="BV26" s="63"/>
      <c r="BW26" s="63"/>
      <c r="BX26" s="63"/>
      <c r="BY26" s="63"/>
      <c r="BZ26" s="64"/>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2"/>
      <c r="BM27" s="63"/>
      <c r="BN27" s="63"/>
      <c r="BO27" s="63"/>
      <c r="BP27" s="63"/>
      <c r="BQ27" s="63"/>
      <c r="BR27" s="63"/>
      <c r="BS27" s="63"/>
      <c r="BT27" s="63"/>
      <c r="BU27" s="63"/>
      <c r="BV27" s="63"/>
      <c r="BW27" s="63"/>
      <c r="BX27" s="63"/>
      <c r="BY27" s="63"/>
      <c r="BZ27" s="64"/>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2"/>
      <c r="BM28" s="63"/>
      <c r="BN28" s="63"/>
      <c r="BO28" s="63"/>
      <c r="BP28" s="63"/>
      <c r="BQ28" s="63"/>
      <c r="BR28" s="63"/>
      <c r="BS28" s="63"/>
      <c r="BT28" s="63"/>
      <c r="BU28" s="63"/>
      <c r="BV28" s="63"/>
      <c r="BW28" s="63"/>
      <c r="BX28" s="63"/>
      <c r="BY28" s="63"/>
      <c r="BZ28" s="64"/>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2"/>
      <c r="BM29" s="63"/>
      <c r="BN29" s="63"/>
      <c r="BO29" s="63"/>
      <c r="BP29" s="63"/>
      <c r="BQ29" s="63"/>
      <c r="BR29" s="63"/>
      <c r="BS29" s="63"/>
      <c r="BT29" s="63"/>
      <c r="BU29" s="63"/>
      <c r="BV29" s="63"/>
      <c r="BW29" s="63"/>
      <c r="BX29" s="63"/>
      <c r="BY29" s="63"/>
      <c r="BZ29" s="64"/>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2"/>
      <c r="BM30" s="63"/>
      <c r="BN30" s="63"/>
      <c r="BO30" s="63"/>
      <c r="BP30" s="63"/>
      <c r="BQ30" s="63"/>
      <c r="BR30" s="63"/>
      <c r="BS30" s="63"/>
      <c r="BT30" s="63"/>
      <c r="BU30" s="63"/>
      <c r="BV30" s="63"/>
      <c r="BW30" s="63"/>
      <c r="BX30" s="63"/>
      <c r="BY30" s="63"/>
      <c r="BZ30" s="64"/>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2"/>
      <c r="BM31" s="63"/>
      <c r="BN31" s="63"/>
      <c r="BO31" s="63"/>
      <c r="BP31" s="63"/>
      <c r="BQ31" s="63"/>
      <c r="BR31" s="63"/>
      <c r="BS31" s="63"/>
      <c r="BT31" s="63"/>
      <c r="BU31" s="63"/>
      <c r="BV31" s="63"/>
      <c r="BW31" s="63"/>
      <c r="BX31" s="63"/>
      <c r="BY31" s="63"/>
      <c r="BZ31" s="64"/>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2"/>
      <c r="BM32" s="63"/>
      <c r="BN32" s="63"/>
      <c r="BO32" s="63"/>
      <c r="BP32" s="63"/>
      <c r="BQ32" s="63"/>
      <c r="BR32" s="63"/>
      <c r="BS32" s="63"/>
      <c r="BT32" s="63"/>
      <c r="BU32" s="63"/>
      <c r="BV32" s="63"/>
      <c r="BW32" s="63"/>
      <c r="BX32" s="63"/>
      <c r="BY32" s="63"/>
      <c r="BZ32" s="64"/>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2"/>
      <c r="BM33" s="63"/>
      <c r="BN33" s="63"/>
      <c r="BO33" s="63"/>
      <c r="BP33" s="63"/>
      <c r="BQ33" s="63"/>
      <c r="BR33" s="63"/>
      <c r="BS33" s="63"/>
      <c r="BT33" s="63"/>
      <c r="BU33" s="63"/>
      <c r="BV33" s="63"/>
      <c r="BW33" s="63"/>
      <c r="BX33" s="63"/>
      <c r="BY33" s="63"/>
      <c r="BZ33" s="64"/>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2"/>
      <c r="BM34" s="63"/>
      <c r="BN34" s="63"/>
      <c r="BO34" s="63"/>
      <c r="BP34" s="63"/>
      <c r="BQ34" s="63"/>
      <c r="BR34" s="63"/>
      <c r="BS34" s="63"/>
      <c r="BT34" s="63"/>
      <c r="BU34" s="63"/>
      <c r="BV34" s="63"/>
      <c r="BW34" s="63"/>
      <c r="BX34" s="63"/>
      <c r="BY34" s="63"/>
      <c r="BZ34" s="64"/>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2"/>
      <c r="BM35" s="63"/>
      <c r="BN35" s="63"/>
      <c r="BO35" s="63"/>
      <c r="BP35" s="63"/>
      <c r="BQ35" s="63"/>
      <c r="BR35" s="63"/>
      <c r="BS35" s="63"/>
      <c r="BT35" s="63"/>
      <c r="BU35" s="63"/>
      <c r="BV35" s="63"/>
      <c r="BW35" s="63"/>
      <c r="BX35" s="63"/>
      <c r="BY35" s="63"/>
      <c r="BZ35" s="64"/>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2"/>
      <c r="BM36" s="63"/>
      <c r="BN36" s="63"/>
      <c r="BO36" s="63"/>
      <c r="BP36" s="63"/>
      <c r="BQ36" s="63"/>
      <c r="BR36" s="63"/>
      <c r="BS36" s="63"/>
      <c r="BT36" s="63"/>
      <c r="BU36" s="63"/>
      <c r="BV36" s="63"/>
      <c r="BW36" s="63"/>
      <c r="BX36" s="63"/>
      <c r="BY36" s="63"/>
      <c r="BZ36" s="64"/>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2"/>
      <c r="BM37" s="63"/>
      <c r="BN37" s="63"/>
      <c r="BO37" s="63"/>
      <c r="BP37" s="63"/>
      <c r="BQ37" s="63"/>
      <c r="BR37" s="63"/>
      <c r="BS37" s="63"/>
      <c r="BT37" s="63"/>
      <c r="BU37" s="63"/>
      <c r="BV37" s="63"/>
      <c r="BW37" s="63"/>
      <c r="BX37" s="63"/>
      <c r="BY37" s="63"/>
      <c r="BZ37" s="64"/>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2"/>
      <c r="BM38" s="63"/>
      <c r="BN38" s="63"/>
      <c r="BO38" s="63"/>
      <c r="BP38" s="63"/>
      <c r="BQ38" s="63"/>
      <c r="BR38" s="63"/>
      <c r="BS38" s="63"/>
      <c r="BT38" s="63"/>
      <c r="BU38" s="63"/>
      <c r="BV38" s="63"/>
      <c r="BW38" s="63"/>
      <c r="BX38" s="63"/>
      <c r="BY38" s="63"/>
      <c r="BZ38" s="64"/>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2"/>
      <c r="BM39" s="63"/>
      <c r="BN39" s="63"/>
      <c r="BO39" s="63"/>
      <c r="BP39" s="63"/>
      <c r="BQ39" s="63"/>
      <c r="BR39" s="63"/>
      <c r="BS39" s="63"/>
      <c r="BT39" s="63"/>
      <c r="BU39" s="63"/>
      <c r="BV39" s="63"/>
      <c r="BW39" s="63"/>
      <c r="BX39" s="63"/>
      <c r="BY39" s="63"/>
      <c r="BZ39" s="64"/>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2"/>
      <c r="BM40" s="63"/>
      <c r="BN40" s="63"/>
      <c r="BO40" s="63"/>
      <c r="BP40" s="63"/>
      <c r="BQ40" s="63"/>
      <c r="BR40" s="63"/>
      <c r="BS40" s="63"/>
      <c r="BT40" s="63"/>
      <c r="BU40" s="63"/>
      <c r="BV40" s="63"/>
      <c r="BW40" s="63"/>
      <c r="BX40" s="63"/>
      <c r="BY40" s="63"/>
      <c r="BZ40" s="64"/>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2"/>
      <c r="BM41" s="63"/>
      <c r="BN41" s="63"/>
      <c r="BO41" s="63"/>
      <c r="BP41" s="63"/>
      <c r="BQ41" s="63"/>
      <c r="BR41" s="63"/>
      <c r="BS41" s="63"/>
      <c r="BT41" s="63"/>
      <c r="BU41" s="63"/>
      <c r="BV41" s="63"/>
      <c r="BW41" s="63"/>
      <c r="BX41" s="63"/>
      <c r="BY41" s="63"/>
      <c r="BZ41" s="64"/>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2"/>
      <c r="BM42" s="63"/>
      <c r="BN42" s="63"/>
      <c r="BO42" s="63"/>
      <c r="BP42" s="63"/>
      <c r="BQ42" s="63"/>
      <c r="BR42" s="63"/>
      <c r="BS42" s="63"/>
      <c r="BT42" s="63"/>
      <c r="BU42" s="63"/>
      <c r="BV42" s="63"/>
      <c r="BW42" s="63"/>
      <c r="BX42" s="63"/>
      <c r="BY42" s="63"/>
      <c r="BZ42" s="64"/>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2"/>
      <c r="BM43" s="63"/>
      <c r="BN43" s="63"/>
      <c r="BO43" s="63"/>
      <c r="BP43" s="63"/>
      <c r="BQ43" s="63"/>
      <c r="BR43" s="63"/>
      <c r="BS43" s="63"/>
      <c r="BT43" s="63"/>
      <c r="BU43" s="63"/>
      <c r="BV43" s="63"/>
      <c r="BW43" s="63"/>
      <c r="BX43" s="63"/>
      <c r="BY43" s="63"/>
      <c r="BZ43" s="64"/>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5"/>
      <c r="BM44" s="66"/>
      <c r="BN44" s="66"/>
      <c r="BO44" s="66"/>
      <c r="BP44" s="66"/>
      <c r="BQ44" s="66"/>
      <c r="BR44" s="66"/>
      <c r="BS44" s="66"/>
      <c r="BT44" s="66"/>
      <c r="BU44" s="66"/>
      <c r="BV44" s="66"/>
      <c r="BW44" s="66"/>
      <c r="BX44" s="66"/>
      <c r="BY44" s="66"/>
      <c r="BZ44" s="67"/>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2" t="s">
        <v>115</v>
      </c>
      <c r="BM47" s="63"/>
      <c r="BN47" s="63"/>
      <c r="BO47" s="63"/>
      <c r="BP47" s="63"/>
      <c r="BQ47" s="63"/>
      <c r="BR47" s="63"/>
      <c r="BS47" s="63"/>
      <c r="BT47" s="63"/>
      <c r="BU47" s="63"/>
      <c r="BV47" s="63"/>
      <c r="BW47" s="63"/>
      <c r="BX47" s="63"/>
      <c r="BY47" s="63"/>
      <c r="BZ47" s="64"/>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2"/>
      <c r="BM48" s="63"/>
      <c r="BN48" s="63"/>
      <c r="BO48" s="63"/>
      <c r="BP48" s="63"/>
      <c r="BQ48" s="63"/>
      <c r="BR48" s="63"/>
      <c r="BS48" s="63"/>
      <c r="BT48" s="63"/>
      <c r="BU48" s="63"/>
      <c r="BV48" s="63"/>
      <c r="BW48" s="63"/>
      <c r="BX48" s="63"/>
      <c r="BY48" s="63"/>
      <c r="BZ48" s="64"/>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2"/>
      <c r="BM49" s="63"/>
      <c r="BN49" s="63"/>
      <c r="BO49" s="63"/>
      <c r="BP49" s="63"/>
      <c r="BQ49" s="63"/>
      <c r="BR49" s="63"/>
      <c r="BS49" s="63"/>
      <c r="BT49" s="63"/>
      <c r="BU49" s="63"/>
      <c r="BV49" s="63"/>
      <c r="BW49" s="63"/>
      <c r="BX49" s="63"/>
      <c r="BY49" s="63"/>
      <c r="BZ49" s="64"/>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2"/>
      <c r="BM50" s="63"/>
      <c r="BN50" s="63"/>
      <c r="BO50" s="63"/>
      <c r="BP50" s="63"/>
      <c r="BQ50" s="63"/>
      <c r="BR50" s="63"/>
      <c r="BS50" s="63"/>
      <c r="BT50" s="63"/>
      <c r="BU50" s="63"/>
      <c r="BV50" s="63"/>
      <c r="BW50" s="63"/>
      <c r="BX50" s="63"/>
      <c r="BY50" s="63"/>
      <c r="BZ50" s="64"/>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2"/>
      <c r="BM51" s="63"/>
      <c r="BN51" s="63"/>
      <c r="BO51" s="63"/>
      <c r="BP51" s="63"/>
      <c r="BQ51" s="63"/>
      <c r="BR51" s="63"/>
      <c r="BS51" s="63"/>
      <c r="BT51" s="63"/>
      <c r="BU51" s="63"/>
      <c r="BV51" s="63"/>
      <c r="BW51" s="63"/>
      <c r="BX51" s="63"/>
      <c r="BY51" s="63"/>
      <c r="BZ51" s="64"/>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2"/>
      <c r="BM52" s="63"/>
      <c r="BN52" s="63"/>
      <c r="BO52" s="63"/>
      <c r="BP52" s="63"/>
      <c r="BQ52" s="63"/>
      <c r="BR52" s="63"/>
      <c r="BS52" s="63"/>
      <c r="BT52" s="63"/>
      <c r="BU52" s="63"/>
      <c r="BV52" s="63"/>
      <c r="BW52" s="63"/>
      <c r="BX52" s="63"/>
      <c r="BY52" s="63"/>
      <c r="BZ52" s="64"/>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2"/>
      <c r="BM53" s="63"/>
      <c r="BN53" s="63"/>
      <c r="BO53" s="63"/>
      <c r="BP53" s="63"/>
      <c r="BQ53" s="63"/>
      <c r="BR53" s="63"/>
      <c r="BS53" s="63"/>
      <c r="BT53" s="63"/>
      <c r="BU53" s="63"/>
      <c r="BV53" s="63"/>
      <c r="BW53" s="63"/>
      <c r="BX53" s="63"/>
      <c r="BY53" s="63"/>
      <c r="BZ53" s="64"/>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2"/>
      <c r="BM54" s="63"/>
      <c r="BN54" s="63"/>
      <c r="BO54" s="63"/>
      <c r="BP54" s="63"/>
      <c r="BQ54" s="63"/>
      <c r="BR54" s="63"/>
      <c r="BS54" s="63"/>
      <c r="BT54" s="63"/>
      <c r="BU54" s="63"/>
      <c r="BV54" s="63"/>
      <c r="BW54" s="63"/>
      <c r="BX54" s="63"/>
      <c r="BY54" s="63"/>
      <c r="BZ54" s="64"/>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2"/>
      <c r="BM55" s="63"/>
      <c r="BN55" s="63"/>
      <c r="BO55" s="63"/>
      <c r="BP55" s="63"/>
      <c r="BQ55" s="63"/>
      <c r="BR55" s="63"/>
      <c r="BS55" s="63"/>
      <c r="BT55" s="63"/>
      <c r="BU55" s="63"/>
      <c r="BV55" s="63"/>
      <c r="BW55" s="63"/>
      <c r="BX55" s="63"/>
      <c r="BY55" s="63"/>
      <c r="BZ55" s="64"/>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2"/>
      <c r="BM56" s="63"/>
      <c r="BN56" s="63"/>
      <c r="BO56" s="63"/>
      <c r="BP56" s="63"/>
      <c r="BQ56" s="63"/>
      <c r="BR56" s="63"/>
      <c r="BS56" s="63"/>
      <c r="BT56" s="63"/>
      <c r="BU56" s="63"/>
      <c r="BV56" s="63"/>
      <c r="BW56" s="63"/>
      <c r="BX56" s="63"/>
      <c r="BY56" s="63"/>
      <c r="BZ56" s="64"/>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2"/>
      <c r="BM57" s="63"/>
      <c r="BN57" s="63"/>
      <c r="BO57" s="63"/>
      <c r="BP57" s="63"/>
      <c r="BQ57" s="63"/>
      <c r="BR57" s="63"/>
      <c r="BS57" s="63"/>
      <c r="BT57" s="63"/>
      <c r="BU57" s="63"/>
      <c r="BV57" s="63"/>
      <c r="BW57" s="63"/>
      <c r="BX57" s="63"/>
      <c r="BY57" s="63"/>
      <c r="BZ57" s="64"/>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2"/>
      <c r="BM58" s="63"/>
      <c r="BN58" s="63"/>
      <c r="BO58" s="63"/>
      <c r="BP58" s="63"/>
      <c r="BQ58" s="63"/>
      <c r="BR58" s="63"/>
      <c r="BS58" s="63"/>
      <c r="BT58" s="63"/>
      <c r="BU58" s="63"/>
      <c r="BV58" s="63"/>
      <c r="BW58" s="63"/>
      <c r="BX58" s="63"/>
      <c r="BY58" s="63"/>
      <c r="BZ58" s="64"/>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2"/>
      <c r="BM59" s="63"/>
      <c r="BN59" s="63"/>
      <c r="BO59" s="63"/>
      <c r="BP59" s="63"/>
      <c r="BQ59" s="63"/>
      <c r="BR59" s="63"/>
      <c r="BS59" s="63"/>
      <c r="BT59" s="63"/>
      <c r="BU59" s="63"/>
      <c r="BV59" s="63"/>
      <c r="BW59" s="63"/>
      <c r="BX59" s="63"/>
      <c r="BY59" s="63"/>
      <c r="BZ59" s="64"/>
    </row>
    <row r="60" spans="1:78" ht="13.5" customHeight="1" x14ac:dyDescent="0.2">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2"/>
      <c r="BM60" s="63"/>
      <c r="BN60" s="63"/>
      <c r="BO60" s="63"/>
      <c r="BP60" s="63"/>
      <c r="BQ60" s="63"/>
      <c r="BR60" s="63"/>
      <c r="BS60" s="63"/>
      <c r="BT60" s="63"/>
      <c r="BU60" s="63"/>
      <c r="BV60" s="63"/>
      <c r="BW60" s="63"/>
      <c r="BX60" s="63"/>
      <c r="BY60" s="63"/>
      <c r="BZ60" s="64"/>
    </row>
    <row r="61" spans="1:78" ht="13.5" customHeight="1" x14ac:dyDescent="0.2">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2"/>
      <c r="BM61" s="63"/>
      <c r="BN61" s="63"/>
      <c r="BO61" s="63"/>
      <c r="BP61" s="63"/>
      <c r="BQ61" s="63"/>
      <c r="BR61" s="63"/>
      <c r="BS61" s="63"/>
      <c r="BT61" s="63"/>
      <c r="BU61" s="63"/>
      <c r="BV61" s="63"/>
      <c r="BW61" s="63"/>
      <c r="BX61" s="63"/>
      <c r="BY61" s="63"/>
      <c r="BZ61" s="64"/>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2"/>
      <c r="BM62" s="63"/>
      <c r="BN62" s="63"/>
      <c r="BO62" s="63"/>
      <c r="BP62" s="63"/>
      <c r="BQ62" s="63"/>
      <c r="BR62" s="63"/>
      <c r="BS62" s="63"/>
      <c r="BT62" s="63"/>
      <c r="BU62" s="63"/>
      <c r="BV62" s="63"/>
      <c r="BW62" s="63"/>
      <c r="BX62" s="63"/>
      <c r="BY62" s="63"/>
      <c r="BZ62" s="64"/>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5"/>
      <c r="BM63" s="66"/>
      <c r="BN63" s="66"/>
      <c r="BO63" s="66"/>
      <c r="BP63" s="66"/>
      <c r="BQ63" s="66"/>
      <c r="BR63" s="66"/>
      <c r="BS63" s="66"/>
      <c r="BT63" s="66"/>
      <c r="BU63" s="66"/>
      <c r="BV63" s="66"/>
      <c r="BW63" s="66"/>
      <c r="BX63" s="66"/>
      <c r="BY63" s="66"/>
      <c r="BZ63" s="67"/>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117</v>
      </c>
      <c r="BM66" s="63"/>
      <c r="BN66" s="63"/>
      <c r="BO66" s="63"/>
      <c r="BP66" s="63"/>
      <c r="BQ66" s="63"/>
      <c r="BR66" s="63"/>
      <c r="BS66" s="63"/>
      <c r="BT66" s="63"/>
      <c r="BU66" s="63"/>
      <c r="BV66" s="63"/>
      <c r="BW66" s="63"/>
      <c r="BX66" s="63"/>
      <c r="BY66" s="63"/>
      <c r="BZ66" s="64"/>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42</v>
      </c>
      <c r="N85" s="27" t="s">
        <v>42</v>
      </c>
      <c r="O85" s="27" t="str">
        <f>データ!EN6</f>
        <v>【0.56】</v>
      </c>
    </row>
  </sheetData>
  <sheetProtection algorithmName="SHA-512" hashValue="9e17PRKVd6pEBJe7ClxHmjaQCno9Y1oVbjPybhOi2iveL0lWRQMkqtm+W2UwgtR4PQmW3l82IiCB7l7yANlT8A==" saltValue="jDnPiMzLnEwMe0mlccGSf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2">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2">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2">
      <c r="A6" s="29" t="s">
        <v>95</v>
      </c>
      <c r="B6" s="34">
        <f>B7</f>
        <v>2019</v>
      </c>
      <c r="C6" s="34">
        <f t="shared" ref="C6:W6" si="3">C7</f>
        <v>144029</v>
      </c>
      <c r="D6" s="34">
        <f t="shared" si="3"/>
        <v>47</v>
      </c>
      <c r="E6" s="34">
        <f t="shared" si="3"/>
        <v>1</v>
      </c>
      <c r="F6" s="34">
        <f t="shared" si="3"/>
        <v>0</v>
      </c>
      <c r="G6" s="34">
        <f t="shared" si="3"/>
        <v>0</v>
      </c>
      <c r="H6" s="34" t="str">
        <f t="shared" si="3"/>
        <v>神奈川県　清川村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97.81</v>
      </c>
      <c r="Q6" s="35">
        <f t="shared" si="3"/>
        <v>1694</v>
      </c>
      <c r="R6" s="35">
        <f t="shared" si="3"/>
        <v>2936</v>
      </c>
      <c r="S6" s="35">
        <f t="shared" si="3"/>
        <v>71.239999999999995</v>
      </c>
      <c r="T6" s="35">
        <f t="shared" si="3"/>
        <v>41.21</v>
      </c>
      <c r="U6" s="35">
        <f t="shared" si="3"/>
        <v>2859</v>
      </c>
      <c r="V6" s="35">
        <f t="shared" si="3"/>
        <v>4.5</v>
      </c>
      <c r="W6" s="35">
        <f t="shared" si="3"/>
        <v>635.33000000000004</v>
      </c>
      <c r="X6" s="36">
        <f>IF(X7="",NA(),X7)</f>
        <v>161.21</v>
      </c>
      <c r="Y6" s="36">
        <f t="shared" ref="Y6:AG6" si="4">IF(Y7="",NA(),Y7)</f>
        <v>172.64</v>
      </c>
      <c r="Z6" s="36">
        <f t="shared" si="4"/>
        <v>185.77</v>
      </c>
      <c r="AA6" s="36">
        <f t="shared" si="4"/>
        <v>151</v>
      </c>
      <c r="AB6" s="36">
        <f t="shared" si="4"/>
        <v>143.52000000000001</v>
      </c>
      <c r="AC6" s="36">
        <f t="shared" si="4"/>
        <v>76.27</v>
      </c>
      <c r="AD6" s="36">
        <f t="shared" si="4"/>
        <v>77.56</v>
      </c>
      <c r="AE6" s="36">
        <f t="shared" si="4"/>
        <v>78.510000000000005</v>
      </c>
      <c r="AF6" s="36">
        <f t="shared" si="4"/>
        <v>77.91</v>
      </c>
      <c r="AG6" s="36">
        <f t="shared" si="4"/>
        <v>79.099999999999994</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5">
        <f>IF(BE7="",NA(),BE7)</f>
        <v>0</v>
      </c>
      <c r="BF6" s="35">
        <f t="shared" ref="BF6:BN6" si="7">IF(BF7="",NA(),BF7)</f>
        <v>0</v>
      </c>
      <c r="BG6" s="35">
        <f t="shared" si="7"/>
        <v>0</v>
      </c>
      <c r="BH6" s="35">
        <f t="shared" si="7"/>
        <v>0</v>
      </c>
      <c r="BI6" s="35">
        <f t="shared" si="7"/>
        <v>0</v>
      </c>
      <c r="BJ6" s="36">
        <f t="shared" si="7"/>
        <v>1134.67</v>
      </c>
      <c r="BK6" s="36">
        <f t="shared" si="7"/>
        <v>1144.79</v>
      </c>
      <c r="BL6" s="36">
        <f t="shared" si="7"/>
        <v>1061.58</v>
      </c>
      <c r="BM6" s="36">
        <f t="shared" si="7"/>
        <v>1007.7</v>
      </c>
      <c r="BN6" s="36">
        <f t="shared" si="7"/>
        <v>1018.52</v>
      </c>
      <c r="BO6" s="35" t="str">
        <f>IF(BO7="","",IF(BO7="-","【-】","【"&amp;SUBSTITUTE(TEXT(BO7,"#,##0.00"),"-","△")&amp;"】"))</f>
        <v>【1,084.05】</v>
      </c>
      <c r="BP6" s="36">
        <f>IF(BP7="",NA(),BP7)</f>
        <v>151.71</v>
      </c>
      <c r="BQ6" s="36">
        <f t="shared" ref="BQ6:BY6" si="8">IF(BQ7="",NA(),BQ7)</f>
        <v>162.43</v>
      </c>
      <c r="BR6" s="36">
        <f t="shared" si="8"/>
        <v>174</v>
      </c>
      <c r="BS6" s="36">
        <f t="shared" si="8"/>
        <v>142.15</v>
      </c>
      <c r="BT6" s="36">
        <f t="shared" si="8"/>
        <v>139.77000000000001</v>
      </c>
      <c r="BU6" s="36">
        <f t="shared" si="8"/>
        <v>40.6</v>
      </c>
      <c r="BV6" s="36">
        <f t="shared" si="8"/>
        <v>56.04</v>
      </c>
      <c r="BW6" s="36">
        <f t="shared" si="8"/>
        <v>58.52</v>
      </c>
      <c r="BX6" s="36">
        <f t="shared" si="8"/>
        <v>59.22</v>
      </c>
      <c r="BY6" s="36">
        <f t="shared" si="8"/>
        <v>58.79</v>
      </c>
      <c r="BZ6" s="35" t="str">
        <f>IF(BZ7="","",IF(BZ7="-","【-】","【"&amp;SUBSTITUTE(TEXT(BZ7,"#,##0.00"),"-","△")&amp;"】"))</f>
        <v>【53.46】</v>
      </c>
      <c r="CA6" s="36">
        <f>IF(CA7="",NA(),CA7)</f>
        <v>79.319999999999993</v>
      </c>
      <c r="CB6" s="36">
        <f t="shared" ref="CB6:CJ6" si="9">IF(CB7="",NA(),CB7)</f>
        <v>74.02</v>
      </c>
      <c r="CC6" s="36">
        <f t="shared" si="9"/>
        <v>69.78</v>
      </c>
      <c r="CD6" s="36">
        <f t="shared" si="9"/>
        <v>85.12</v>
      </c>
      <c r="CE6" s="36">
        <f t="shared" si="9"/>
        <v>87.65</v>
      </c>
      <c r="CF6" s="36">
        <f t="shared" si="9"/>
        <v>440.03</v>
      </c>
      <c r="CG6" s="36">
        <f t="shared" si="9"/>
        <v>304.35000000000002</v>
      </c>
      <c r="CH6" s="36">
        <f t="shared" si="9"/>
        <v>296.3</v>
      </c>
      <c r="CI6" s="36">
        <f t="shared" si="9"/>
        <v>292.89999999999998</v>
      </c>
      <c r="CJ6" s="36">
        <f t="shared" si="9"/>
        <v>298.25</v>
      </c>
      <c r="CK6" s="35" t="str">
        <f>IF(CK7="","",IF(CK7="-","【-】","【"&amp;SUBSTITUTE(TEXT(CK7,"#,##0.00"),"-","△")&amp;"】"))</f>
        <v>【300.47】</v>
      </c>
      <c r="CL6" s="36">
        <f>IF(CL7="",NA(),CL7)</f>
        <v>46.83</v>
      </c>
      <c r="CM6" s="36">
        <f t="shared" ref="CM6:CU6" si="10">IF(CM7="",NA(),CM7)</f>
        <v>48.21</v>
      </c>
      <c r="CN6" s="36">
        <f t="shared" si="10"/>
        <v>51.81</v>
      </c>
      <c r="CO6" s="36">
        <f t="shared" si="10"/>
        <v>54.58</v>
      </c>
      <c r="CP6" s="36">
        <f t="shared" si="10"/>
        <v>47.7</v>
      </c>
      <c r="CQ6" s="36">
        <f t="shared" si="10"/>
        <v>57.29</v>
      </c>
      <c r="CR6" s="36">
        <f t="shared" si="10"/>
        <v>55.9</v>
      </c>
      <c r="CS6" s="36">
        <f t="shared" si="10"/>
        <v>57.3</v>
      </c>
      <c r="CT6" s="36">
        <f t="shared" si="10"/>
        <v>56.76</v>
      </c>
      <c r="CU6" s="36">
        <f t="shared" si="10"/>
        <v>56.04</v>
      </c>
      <c r="CV6" s="35" t="str">
        <f>IF(CV7="","",IF(CV7="-","【-】","【"&amp;SUBSTITUTE(TEXT(CV7,"#,##0.00"),"-","△")&amp;"】"))</f>
        <v>【54.90】</v>
      </c>
      <c r="CW6" s="36">
        <f>IF(CW7="",NA(),CW7)</f>
        <v>80.78</v>
      </c>
      <c r="CX6" s="36">
        <f t="shared" ref="CX6:DF6" si="11">IF(CX7="",NA(),CX7)</f>
        <v>77.12</v>
      </c>
      <c r="CY6" s="36">
        <f t="shared" si="11"/>
        <v>72.349999999999994</v>
      </c>
      <c r="CZ6" s="36">
        <f t="shared" si="11"/>
        <v>66.69</v>
      </c>
      <c r="DA6" s="36">
        <f t="shared" si="11"/>
        <v>75.25</v>
      </c>
      <c r="DB6" s="36">
        <f t="shared" si="11"/>
        <v>73.69</v>
      </c>
      <c r="DC6" s="36">
        <f t="shared" si="11"/>
        <v>73.28</v>
      </c>
      <c r="DD6" s="36">
        <f t="shared" si="11"/>
        <v>72.42</v>
      </c>
      <c r="DE6" s="36">
        <f t="shared" si="11"/>
        <v>73.069999999999993</v>
      </c>
      <c r="DF6" s="36">
        <f t="shared" si="11"/>
        <v>72.78</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6">
        <f t="shared" si="14"/>
        <v>1.1200000000000001</v>
      </c>
      <c r="EI6" s="36">
        <f t="shared" si="14"/>
        <v>0.65</v>
      </c>
      <c r="EJ6" s="36">
        <f t="shared" si="14"/>
        <v>0.53</v>
      </c>
      <c r="EK6" s="36">
        <f t="shared" si="14"/>
        <v>0.72</v>
      </c>
      <c r="EL6" s="36">
        <f t="shared" si="14"/>
        <v>0.53</v>
      </c>
      <c r="EM6" s="36">
        <f t="shared" si="14"/>
        <v>0.71</v>
      </c>
      <c r="EN6" s="35" t="str">
        <f>IF(EN7="","",IF(EN7="-","【-】","【"&amp;SUBSTITUTE(TEXT(EN7,"#,##0.00"),"-","△")&amp;"】"))</f>
        <v>【0.56】</v>
      </c>
    </row>
    <row r="7" spans="1:144" s="37" customFormat="1" x14ac:dyDescent="0.2">
      <c r="A7" s="29"/>
      <c r="B7" s="38">
        <v>2019</v>
      </c>
      <c r="C7" s="38">
        <v>144029</v>
      </c>
      <c r="D7" s="38">
        <v>47</v>
      </c>
      <c r="E7" s="38">
        <v>1</v>
      </c>
      <c r="F7" s="38">
        <v>0</v>
      </c>
      <c r="G7" s="38">
        <v>0</v>
      </c>
      <c r="H7" s="38" t="s">
        <v>96</v>
      </c>
      <c r="I7" s="38" t="s">
        <v>97</v>
      </c>
      <c r="J7" s="38" t="s">
        <v>98</v>
      </c>
      <c r="K7" s="38" t="s">
        <v>99</v>
      </c>
      <c r="L7" s="38" t="s">
        <v>100</v>
      </c>
      <c r="M7" s="38" t="s">
        <v>101</v>
      </c>
      <c r="N7" s="39" t="s">
        <v>102</v>
      </c>
      <c r="O7" s="39" t="s">
        <v>103</v>
      </c>
      <c r="P7" s="39">
        <v>97.81</v>
      </c>
      <c r="Q7" s="39">
        <v>1694</v>
      </c>
      <c r="R7" s="39">
        <v>2936</v>
      </c>
      <c r="S7" s="39">
        <v>71.239999999999995</v>
      </c>
      <c r="T7" s="39">
        <v>41.21</v>
      </c>
      <c r="U7" s="39">
        <v>2859</v>
      </c>
      <c r="V7" s="39">
        <v>4.5</v>
      </c>
      <c r="W7" s="39">
        <v>635.33000000000004</v>
      </c>
      <c r="X7" s="39">
        <v>161.21</v>
      </c>
      <c r="Y7" s="39">
        <v>172.64</v>
      </c>
      <c r="Z7" s="39">
        <v>185.77</v>
      </c>
      <c r="AA7" s="39">
        <v>151</v>
      </c>
      <c r="AB7" s="39">
        <v>143.52000000000001</v>
      </c>
      <c r="AC7" s="39">
        <v>76.27</v>
      </c>
      <c r="AD7" s="39">
        <v>77.56</v>
      </c>
      <c r="AE7" s="39">
        <v>78.510000000000005</v>
      </c>
      <c r="AF7" s="39">
        <v>77.91</v>
      </c>
      <c r="AG7" s="39">
        <v>79.099999999999994</v>
      </c>
      <c r="AH7" s="39">
        <v>76.03</v>
      </c>
      <c r="AI7" s="39"/>
      <c r="AJ7" s="39"/>
      <c r="AK7" s="39"/>
      <c r="AL7" s="39"/>
      <c r="AM7" s="39"/>
      <c r="AN7" s="39"/>
      <c r="AO7" s="39"/>
      <c r="AP7" s="39"/>
      <c r="AQ7" s="39"/>
      <c r="AR7" s="39"/>
      <c r="AS7" s="39"/>
      <c r="AT7" s="39"/>
      <c r="AU7" s="39"/>
      <c r="AV7" s="39"/>
      <c r="AW7" s="39"/>
      <c r="AX7" s="39"/>
      <c r="AY7" s="39"/>
      <c r="AZ7" s="39"/>
      <c r="BA7" s="39"/>
      <c r="BB7" s="39"/>
      <c r="BC7" s="39"/>
      <c r="BD7" s="39"/>
      <c r="BE7" s="39">
        <v>0</v>
      </c>
      <c r="BF7" s="39">
        <v>0</v>
      </c>
      <c r="BG7" s="39">
        <v>0</v>
      </c>
      <c r="BH7" s="39">
        <v>0</v>
      </c>
      <c r="BI7" s="39">
        <v>0</v>
      </c>
      <c r="BJ7" s="39">
        <v>1134.67</v>
      </c>
      <c r="BK7" s="39">
        <v>1144.79</v>
      </c>
      <c r="BL7" s="39">
        <v>1061.58</v>
      </c>
      <c r="BM7" s="39">
        <v>1007.7</v>
      </c>
      <c r="BN7" s="39">
        <v>1018.52</v>
      </c>
      <c r="BO7" s="39">
        <v>1084.05</v>
      </c>
      <c r="BP7" s="39">
        <v>151.71</v>
      </c>
      <c r="BQ7" s="39">
        <v>162.43</v>
      </c>
      <c r="BR7" s="39">
        <v>174</v>
      </c>
      <c r="BS7" s="39">
        <v>142.15</v>
      </c>
      <c r="BT7" s="39">
        <v>139.77000000000001</v>
      </c>
      <c r="BU7" s="39">
        <v>40.6</v>
      </c>
      <c r="BV7" s="39">
        <v>56.04</v>
      </c>
      <c r="BW7" s="39">
        <v>58.52</v>
      </c>
      <c r="BX7" s="39">
        <v>59.22</v>
      </c>
      <c r="BY7" s="39">
        <v>58.79</v>
      </c>
      <c r="BZ7" s="39">
        <v>53.46</v>
      </c>
      <c r="CA7" s="39">
        <v>79.319999999999993</v>
      </c>
      <c r="CB7" s="39">
        <v>74.02</v>
      </c>
      <c r="CC7" s="39">
        <v>69.78</v>
      </c>
      <c r="CD7" s="39">
        <v>85.12</v>
      </c>
      <c r="CE7" s="39">
        <v>87.65</v>
      </c>
      <c r="CF7" s="39">
        <v>440.03</v>
      </c>
      <c r="CG7" s="39">
        <v>304.35000000000002</v>
      </c>
      <c r="CH7" s="39">
        <v>296.3</v>
      </c>
      <c r="CI7" s="39">
        <v>292.89999999999998</v>
      </c>
      <c r="CJ7" s="39">
        <v>298.25</v>
      </c>
      <c r="CK7" s="39">
        <v>300.47000000000003</v>
      </c>
      <c r="CL7" s="39">
        <v>46.83</v>
      </c>
      <c r="CM7" s="39">
        <v>48.21</v>
      </c>
      <c r="CN7" s="39">
        <v>51.81</v>
      </c>
      <c r="CO7" s="39">
        <v>54.58</v>
      </c>
      <c r="CP7" s="39">
        <v>47.7</v>
      </c>
      <c r="CQ7" s="39">
        <v>57.29</v>
      </c>
      <c r="CR7" s="39">
        <v>55.9</v>
      </c>
      <c r="CS7" s="39">
        <v>57.3</v>
      </c>
      <c r="CT7" s="39">
        <v>56.76</v>
      </c>
      <c r="CU7" s="39">
        <v>56.04</v>
      </c>
      <c r="CV7" s="39">
        <v>54.9</v>
      </c>
      <c r="CW7" s="39">
        <v>80.78</v>
      </c>
      <c r="CX7" s="39">
        <v>77.12</v>
      </c>
      <c r="CY7" s="39">
        <v>72.349999999999994</v>
      </c>
      <c r="CZ7" s="39">
        <v>66.69</v>
      </c>
      <c r="DA7" s="39">
        <v>75.25</v>
      </c>
      <c r="DB7" s="39">
        <v>73.69</v>
      </c>
      <c r="DC7" s="39">
        <v>73.28</v>
      </c>
      <c r="DD7" s="39">
        <v>72.42</v>
      </c>
      <c r="DE7" s="39">
        <v>73.069999999999993</v>
      </c>
      <c r="DF7" s="39">
        <v>72.78</v>
      </c>
      <c r="DG7" s="39">
        <v>73.31</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1.1200000000000001</v>
      </c>
      <c r="EI7" s="39">
        <v>0.65</v>
      </c>
      <c r="EJ7" s="39">
        <v>0.53</v>
      </c>
      <c r="EK7" s="39">
        <v>0.72</v>
      </c>
      <c r="EL7" s="39">
        <v>0.53</v>
      </c>
      <c r="EM7" s="39">
        <v>0.71</v>
      </c>
      <c r="EN7" s="39">
        <v>0.56000000000000005</v>
      </c>
    </row>
    <row r="8" spans="1:144" x14ac:dyDescent="0.2">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2">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1" t="s">
        <v>46</v>
      </c>
      <c r="B10" s="42">
        <f t="shared" ref="B10:E10" si="15">DATEVALUE($B7+12-B11&amp;"/1/"&amp;B12)</f>
        <v>46388</v>
      </c>
      <c r="C10" s="42">
        <f t="shared" si="15"/>
        <v>46753</v>
      </c>
      <c r="D10" s="42">
        <f t="shared" si="15"/>
        <v>47119</v>
      </c>
      <c r="E10" s="42">
        <f t="shared" si="15"/>
        <v>47484</v>
      </c>
      <c r="F10" s="43">
        <f>DATEVALUE($B7+12-F11&amp;"/1/"&amp;F12)</f>
        <v>47849</v>
      </c>
    </row>
    <row r="11" spans="1:144" x14ac:dyDescent="0.2">
      <c r="B11">
        <v>4</v>
      </c>
      <c r="C11">
        <v>3</v>
      </c>
      <c r="D11">
        <v>2</v>
      </c>
      <c r="E11">
        <v>1</v>
      </c>
      <c r="F11">
        <v>0</v>
      </c>
      <c r="G11" t="s">
        <v>109</v>
      </c>
    </row>
    <row r="12" spans="1:144" x14ac:dyDescent="0.2">
      <c r="B12">
        <v>1</v>
      </c>
      <c r="C12">
        <v>1</v>
      </c>
      <c r="D12">
        <v>1</v>
      </c>
      <c r="E12">
        <v>1</v>
      </c>
      <c r="F12">
        <v>1</v>
      </c>
      <c r="G12" t="s">
        <v>110</v>
      </c>
    </row>
    <row r="13" spans="1:144" x14ac:dyDescent="0.2">
      <c r="B13" t="s">
        <v>111</v>
      </c>
      <c r="C13" t="s">
        <v>111</v>
      </c>
      <c r="D13" t="s">
        <v>112</v>
      </c>
      <c r="E13" t="s">
        <v>112</v>
      </c>
      <c r="F13" t="s">
        <v>113</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2021-02-24T05:36:03Z</cp:lastPrinted>
  <dcterms:created xsi:type="dcterms:W3CDTF">2020-12-04T02:19:48Z</dcterms:created>
  <dcterms:modified xsi:type="dcterms:W3CDTF">2021-02-24T05:36:10Z</dcterms:modified>
  <cp:category/>
</cp:coreProperties>
</file>