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<sst xmlns="http://schemas.openxmlformats.org/spreadsheetml/2006/main" count="1032" uniqueCount="626">
  <si>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</si>
  <si>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</si>
  <si>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</si>
  <si>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</si>
  <si>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</si>
  <si>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</si>
  <si>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</si>
  <si>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</si>
  <si>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</si>
  <si>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</si>
  <si>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</si>
  <si>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</si>
  <si>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</si>
  <si>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</si>
  <si>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</si>
  <si>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</si>
  <si>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</si>
  <si>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</si>
  <si>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</si>
  <si>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</si>
  <si>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</si>
  <si>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</si>
  <si>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</si>
  <si>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</si>
  <si>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</si>
  <si>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</si>
  <si>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</si>
  <si>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</si>
  <si>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</si>
  <si>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</si>
  <si>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</si>
  <si>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</si>
  <si>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</si>
  <si>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</si>
  <si>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</si>
  <si>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</si>
  <si>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</si>
  <si>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</si>
  <si>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</si>
  <si>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</si>
  <si>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</si>
  <si>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</si>
  <si>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</si>
  <si>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</si>
  <si>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</si>
  <si>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</si>
  <si>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</si>
  <si>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</si>
  <si>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</si>
  <si>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</si>
  <si>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</si>
  <si>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</si>
  <si>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</si>
  <si>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</si>
  <si>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</si>
  <si>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</si>
  <si>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</si>
  <si>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</si>
  <si>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</si>
  <si>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</si>
  <si>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</si>
  <si>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</si>
  <si>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</si>
  <si>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</si>
  <si>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</si>
  <si>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</si>
  <si>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</si>
  <si>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</si>
  <si>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</si>
  <si>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</si>
  <si>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</si>
  <si>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</si>
  <si>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</si>
  <si>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</si>
  <si>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</si>
  <si>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</si>
  <si>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</si>
  <si>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</si>
  <si>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</si>
  <si>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</si>
  <si>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</si>
  <si>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</si>
  <si>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</si>
  <si>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</si>
  <si>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</si>
  <si>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</si>
  <si>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</si>
  <si>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</si>
  <si>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</si>
  <si>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</si>
  <si>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</si>
  <si>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</si>
  <si>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</si>
  <si>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</si>
  <si>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</si>
  <si>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</si>
  <si>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</si>
  <si>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</si>
  <si>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</si>
  <si>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</si>
  <si>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</si>
  <si>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</si>
  <si>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</si>
  <si>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</si>
  <si>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</si>
  <si>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</si>
  <si>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</si>
  <si>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</si>
  <si>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</si>
  <si>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</si>
  <si>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</si>
  <si>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</si>
  <si>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</si>
  <si>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</si>
  <si>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</si>
  <si>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</si>
  <si>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</si>
  <si>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</si>
  <si>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</si>
  <si>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</si>
  <si>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</si>
  <si>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</si>
  <si>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</si>
  <si>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</si>
  <si>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</si>
  <si>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</si>
  <si>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</si>
  <si>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</si>
  <si>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</si>
  <si>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</si>
  <si>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</si>
  <si>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</si>
  <si>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</si>
  <si>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</si>
  <si>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</si>
  <si>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</si>
  <si>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</si>
  <si>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</si>
  <si>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</si>
  <si>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</si>
  <si>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</si>
  <si>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</si>
  <si>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</si>
  <si>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</si>
  <si>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</si>
  <si>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</si>
  <si>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</si>
  <si>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</si>
  <si>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</si>
  <si>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</si>
  <si>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</si>
  <si>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</si>
  <si>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</si>
  <si>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</si>
  <si>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</si>
  <si>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</si>
  <si>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</si>
  <si>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</si>
  <si>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</si>
  <si>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</si>
  <si>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</si>
  <si>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</si>
  <si>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</si>
  <si>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</si>
  <si>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</si>
  <si>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</si>
  <si>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</si>
  <si>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</si>
  <si>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</si>
  <si>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</si>
  <si>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</si>
  <si>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</si>
  <si>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</si>
  <si>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</si>
  <si>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</si>
  <si>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</si>
  <si>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</si>
  <si>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</si>
  <si>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</si>
  <si>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</si>
  <si>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</si>
  <si>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</si>
  <si>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</si>
  <si>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</si>
  <si>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</si>
  <si>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</si>
  <si>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</si>
  <si>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</si>
  <si>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</si>
  <si>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</si>
  <si>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</si>
  <si>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</si>
  <si>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</si>
  <si>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</si>
  <si>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</si>
  <si>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</si>
  <si>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</si>
  <si>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</si>
  <si>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</si>
  <si>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</si>
  <si>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</si>
  <si>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</si>
  <si>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</si>
  <si>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</si>
  <si>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</si>
  <si>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</si>
  <si>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</si>
  <si>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</si>
  <si>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</si>
  <si>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</si>
  <si>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</si>
  <si>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</si>
  <si>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</si>
  <si>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</si>
  <si>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</si>
  <si>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</si>
  <si>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</si>
  <si>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</si>
  <si>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</si>
  <si>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</si>
  <si>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</si>
  <si>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</si>
  <si>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</si>
  <si>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</si>
  <si>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</si>
  <si>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</si>
  <si>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</si>
  <si>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</si>
  <si>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</si>
  <si>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</si>
  <si>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</si>
  <si>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</si>
  <si>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</si>
  <si>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</si>
  <si>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</si>
  <si>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</si>
  <si>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</si>
  <si>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</si>
  <si>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</si>
  <si>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</si>
  <si>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</si>
  <si>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</si>
  <si>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</si>
  <si>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</si>
  <si>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</si>
  <si>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</si>
  <si>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</si>
  <si>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</si>
  <si>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</si>
  <si>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</si>
  <si>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</si>
  <si>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</si>
  <si>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</si>
  <si>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</si>
  <si>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</si>
  <si>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</si>
  <si>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</si>
  <si>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</si>
  <si>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</si>
  <si>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</si>
  <si>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</si>
  <si>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</si>
  <si>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</si>
  <si>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</si>
  <si>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</si>
  <si>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</si>
  <si>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</si>
  <si>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</si>
  <si>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</si>
  <si>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</si>
  <si>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</si>
  <si>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</si>
  <si>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</si>
  <si>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</si>
  <si>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</si>
  <si>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</si>
  <si>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</si>
  <si>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</si>
  <si>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</si>
  <si>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</si>
  <si>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</si>
  <si>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</si>
  <si>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</si>
  <si>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</si>
  <si>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</si>
  <si>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</si>
  <si>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</si>
  <si>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</si>
  <si>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</si>
  <si>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</si>
  <si>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</si>
  <si>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</si>
  <si>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</si>
  <si>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</si>
  <si>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</si>
  <si>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</si>
  <si>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</si>
  <si>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</si>
  <si>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</si>
  <si>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</si>
  <si>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</si>
  <si>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</si>
  <si>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</si>
  <si>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</si>
  <si>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</si>
  <si>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</si>
  <si>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</si>
  <si>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</si>
  <si>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</si>
  <si>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</si>
  <si>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</si>
  <si>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</si>
  <si>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</si>
  <si>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</si>
  <si>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</si>
  <si>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</si>
  <si>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</si>
  <si>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</si>
  <si>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</si>
  <si>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</si>
  <si>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</si>
  <si>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</si>
  <si>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</si>
  <si>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</si>
  <si>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</si>
  <si>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</si>
  <si>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</si>
  <si>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</si>
  <si>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</si>
  <si>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</si>
  <si>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</si>
  <si>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</si>
  <si>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</si>
  <si>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</si>
  <si>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</si>
  <si>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</si>
  <si>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</si>
  <si>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</si>
  <si>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</si>
  <si>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駐車場整備</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</si>
  <si>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</si>
  <si>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</si>
  <si>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</si>
  <si>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</si>
  <si>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</si>
  <si>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</si>
  <si>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</si>
  <si>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</si>
  <si>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</si>
  <si>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</si>
  <si>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</si>
  <si>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</si>
  <si>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</si>
  <si>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</si>
  <si>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</si>
  <si>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</si>
  <si>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</si>
  <si>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</si>
  <si>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</si>
  <si>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</si>
  <si>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</si>
  <si>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</si>
  <si>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</si>
  <si>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</si>
  <si>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</si>
  <si>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</si>
  <si>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</si>
  <si>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</si>
  <si>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</si>
  <si>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</si>
  <si>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</si>
  <si>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</si>
  <si>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</si>
  <si>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</si>
  <si>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</si>
  <si>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</si>
  <si>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</si>
  <si>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</si>
  <si>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</si>
  <si>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</si>
  <si>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</si>
  <si>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</si>
  <si>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</si>
  <si>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</si>
  <si>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</si>
  <si>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</si>
  <si>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</si>
  <si>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</si>
  <si>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</si>
  <si>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</si>
  <si>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</si>
  <si>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</si>
  <si>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</si>
  <si>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</si>
  <si>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</si>
  <si>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</si>
  <si>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</si>
  <si>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</si>
  <si>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</si>
  <si>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</si>
  <si>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</si>
  <si>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</si>
  <si>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</si>
  <si>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</si>
  <si>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</si>
  <si>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</si>
  <si>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</si>
  <si>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</si>
  <si>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</si>
  <si>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</si>
  <si>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</si>
  <si>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</si>
  <si>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</si>
  <si>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</si>
  <si>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</si>
  <si>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</si>
  <si>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</si>
  <si>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</si>
  <si>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</si>
  <si>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</si>
  <si>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</si>
  <si>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</si>
  <si>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</si>
  <si>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</si>
  <si>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</si>
  <si>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</si>
  <si>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</si>
  <si>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</si>
  <si>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</si>
  <si>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</si>
  <si>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</si>
  <si>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</si>
  <si>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</si>
  <si>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</si>
  <si>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</si>
  <si>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</si>
  <si>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</si>
  <si>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</si>
  <si>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</si>
  <si>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</si>
  <si>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</si>
  <si>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</si>
  <si>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</si>
  <si>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</si>
  <si>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</si>
  <si>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</si>
  <si>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</si>
  <si>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</si>
  <si>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</si>
  <si>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</si>
  <si>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</si>
  <si>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</si>
  <si>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</si>
  <si>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</si>
  <si>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</si>
  <si>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</si>
  <si>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</si>
  <si>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</si>
  <si>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</si>
  <si>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</si>
  <si>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</si>
  <si>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</si>
  <si>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</si>
  <si>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</si>
  <si>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</si>
  <si>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</si>
  <si>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</si>
  <si>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</si>
  <si>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</si>
  <si>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</si>
  <si>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</si>
  <si>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</si>
  <si>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</si>
  <si>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</si>
  <si>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</si>
  <si>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</si>
  <si>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</si>
  <si>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</si>
  <si>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</si>
  <si>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</si>
  <si>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</si>
  <si>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</si>
  <si>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国民健康保険事業特別会計（直営診療勘定）</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</si>
  <si>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</si>
  <si>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</si>
  <si>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</si>
  <si>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</si>
  <si>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</si>
  <si>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</si>
  <si>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</si>
  <si>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</si>
  <si>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</si>
  <si>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</si>
  <si>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</si>
  <si>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</si>
  <si>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</si>
  <si>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</si>
  <si>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</si>
  <si>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</si>
  <si>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</si>
  <si>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</si>
  <si>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</si>
  <si>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</si>
  <si>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</si>
  <si>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</si>
  <si>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</si>
  <si>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</si>
  <si>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</si>
  <si>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</si>
  <si>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</si>
  <si>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</si>
  <si>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</si>
  <si>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</si>
  <si>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</si>
  <si>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</si>
  <si>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</si>
  <si>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</si>
  <si>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</si>
  <si>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</si>
  <si>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</si>
  <si>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</si>
  <si>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</si>
  <si>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</si>
  <si>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</si>
  <si>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</si>
  <si>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</si>
  <si>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</si>
  <si>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</si>
  <si>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</si>
  <si>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</si>
  <si>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</si>
  <si>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</si>
  <si>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</si>
  <si>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</si>
  <si>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</si>
  <si>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</si>
  <si>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</si>
  <si>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</si>
  <si>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</si>
  <si>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</si>
  <si>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</si>
  <si>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</si>
  <si>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</si>
  <si>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</si>
  <si>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</si>
  <si>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</si>
  <si>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</si>
  <si>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</si>
  <si>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</si>
  <si>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</si>
  <si>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</si>
  <si>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</si>
  <si>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</si>
  <si>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</si>
  <si>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</si>
  <si>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</si>
  <si>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</si>
  <si>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</si>
  <si>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</si>
  <si>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</si>
  <si>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</si>
  <si>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</si>
  <si>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</si>
  <si>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</si>
  <si>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</si>
  <si>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</si>
  <si>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</si>
  <si>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</si>
  <si>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</si>
  <si>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</si>
  <si>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3.34</t>
  </si>
  <si>
    <t>▲ 6.38</t>
  </si>
  <si>
    <t>▲ 1.89</t>
  </si>
  <si>
    <t>▲ 1.57</t>
  </si>
  <si>
    <t>▲ 2.21</t>
  </si>
  <si>
    <t>一般会計</t>
  </si>
  <si>
    <t>下水道事業会計</t>
  </si>
  <si>
    <t>国民健康保険事業特別会計（事業勘定）</t>
  </si>
  <si>
    <t>介護保険事業特別会計</t>
  </si>
  <si>
    <t>麻溝台・新磯野第一整備地区土地区画整理事業特別会計</t>
  </si>
  <si>
    <t>簡易水道事業特別会計</t>
  </si>
  <si>
    <t>後期高齢者医療事業特別会計</t>
  </si>
  <si>
    <t>自動車駐車場事業特別会計</t>
  </si>
  <si>
    <t>その他会計（赤字）</t>
  </si>
  <si>
    <t>▲ 0.00</t>
  </si>
  <si>
    <t>その他会計（黒字）</t>
  </si>
  <si>
    <t>（百万円）</t>
    <phoneticPr fontId="5"/>
  </si>
  <si>
    <t>H26末</t>
    <phoneticPr fontId="5"/>
  </si>
  <si>
    <t>H27末</t>
    <phoneticPr fontId="5"/>
  </si>
  <si>
    <t>H28末</t>
    <phoneticPr fontId="5"/>
  </si>
  <si>
    <t>H29末</t>
    <phoneticPr fontId="5"/>
  </si>
  <si>
    <t>H30末</t>
    <phoneticPr fontId="5"/>
  </si>
  <si>
    <t>○</t>
  </si>
  <si>
    <t>相模原市土地開発公社</t>
  </si>
  <si>
    <t>相模原市まち・みどり公社</t>
  </si>
  <si>
    <t>相模原市社会福祉協議会</t>
  </si>
  <si>
    <t>相模原市民文化財団</t>
    <rPh sb="0" eb="3">
      <t>サガミハラ</t>
    </rPh>
    <rPh sb="3" eb="5">
      <t>シミン</t>
    </rPh>
    <rPh sb="5" eb="7">
      <t>ブンカ</t>
    </rPh>
    <rPh sb="7" eb="9">
      <t>ザイダン</t>
    </rPh>
    <phoneticPr fontId="5"/>
  </si>
  <si>
    <t>相模原市スポーツ協会</t>
    <rPh sb="0" eb="4">
      <t>サガミハラシ</t>
    </rPh>
    <rPh sb="8" eb="10">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</si>
  <si>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</si>
  <si>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</si>
  <si>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</si>
  <si>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</si>
  <si>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</si>
  <si>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</si>
  <si>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</si>
  <si>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都市交通施設整備基金</t>
    <phoneticPr fontId="5"/>
  </si>
  <si>
    <t>社会福祉基金</t>
    <phoneticPr fontId="5"/>
  </si>
  <si>
    <t>産業集積促進基金</t>
    <phoneticPr fontId="5"/>
  </si>
  <si>
    <t>みどりのまちづくり基金</t>
    <phoneticPr fontId="5"/>
  </si>
  <si>
    <t>相模川ダム周辺地域振興基金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</si>
  <si>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</si>
  <si>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</si>
  <si>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</si>
  <si>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将来負担比率は類似団体平均値を大きく下回っており、また、有形固定資産減価償却費率は類似団体平均値を上回っている。いずれの数値も類似団体平均値の経年変化と同様の傾向にある。
　将来負担比率については、増加傾向にある社会保障費への対応等による、投資的経費の減少傾向等に伴い新規の市債発行が限定的になっていることなどから、類似団体平均値を大きく下回っている。　
　有形固定資産減価償却率は、昭和40年代から50年代前半における、全国でもまれに見る人口急増に伴い整備した学校施設の既存施設の老朽化により、類似団体平均値を上回っている。
　こうしたことから、投資的経費の減少傾向に伴い長寿命化対策等が限定的となっている中で、過去に整備した学校等の老朽化が進んでいる状況といえる。</t>
    <rPh sb="31" eb="33">
      <t>コテイ</t>
    </rPh>
    <rPh sb="100" eb="102">
      <t>ゾウカ</t>
    </rPh>
    <rPh sb="102" eb="104">
      <t>ケイコウ</t>
    </rPh>
    <rPh sb="107" eb="109">
      <t>シャカイ</t>
    </rPh>
    <rPh sb="109" eb="111">
      <t>ホショウ</t>
    </rPh>
    <rPh sb="111" eb="112">
      <t>ヒ</t>
    </rPh>
    <rPh sb="114" eb="116">
      <t>タイオウ</t>
    </rPh>
    <rPh sb="116" eb="117">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</si>
  <si>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</si>
  <si>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</si>
  <si>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</si>
  <si>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</si>
  <si>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</si>
  <si>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</si>
  <si>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</si>
  <si>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</si>
  <si>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将来負担比率及び実質公債費比率は、いずれも類似団体平均値を大きく下回っており、また、類似団体平均値の経年変化と同様の傾向にある。
　令和元年度決算に基づく実質公債費比率は、前年度と同率の２．７ポイントとなっている。実質公債費率を構成する分母のうち標準財政規模が市税の税収等により増加したものの、分子のうち一般会計等が負担する地方債の元利償還金等の増加により、分子の増加が分母の増加を上回ったが、実質公債費率の算定に当たり３か年平均をしたところ、前年度と同率になったもの。
　令和元年度の将来負担比率は、前年度と比べると２．０ポイント減少した。これは、将来負担比率を構成する分母のうち標準財政規模が増加し、分子のうち将来負担額が地方債現在高の増により増加したが、充当可能財源の増加が将来負担額の増加を上回ったことから、分子全体が減少したこと等によるものである。</t>
    <rPh sb="67" eb="69">
      <t>レイワ</t>
    </rPh>
    <rPh sb="69" eb="71">
      <t>ガンネン</t>
    </rPh>
    <rPh sb="87" eb="90">
      <t>ゼンネンド</t>
    </rPh>
    <rPh sb="91" eb="93">
      <t>ドウリツ</t>
    </rPh>
    <rPh sb="108" eb="110">
      <t>ジッシツ</t>
    </rPh>
    <rPh sb="110" eb="113">
      <t>コウサイヒ</t>
    </rPh>
    <rPh sb="113" eb="114">
      <t>リツ</t>
    </rPh>
    <rPh sb="115" eb="117">
      <t>コウセイ</t>
    </rPh>
    <rPh sb="119" eb="121">
      <t>ブンボ</t>
    </rPh>
    <rPh sb="124" eb="126">
      <t>ヒョウジュン</t>
    </rPh>
    <rPh sb="126" eb="128">
      <t>ザイセイ</t>
    </rPh>
    <rPh sb="128" eb="130">
      <t>キボ</t>
    </rPh>
    <rPh sb="131" eb="132">
      <t>シ</t>
    </rPh>
    <rPh sb="132" eb="133">
      <t>ゼイ</t>
    </rPh>
    <rPh sb="134" eb="136">
      <t>ゼイシュウ</t>
    </rPh>
    <rPh sb="136" eb="137">
      <t>トウ</t>
    </rPh>
    <rPh sb="140" eb="142">
      <t>ゾウカ</t>
    </rPh>
    <rPh sb="148" eb="150">
      <t>ブンシ</t>
    </rPh>
    <rPh sb="153" eb="155">
      <t>イッパン</t>
    </rPh>
    <rPh sb="155" eb="157">
      <t>カイケイ</t>
    </rPh>
    <rPh sb="157" eb="158">
      <t>トウ</t>
    </rPh>
    <rPh sb="159" eb="161">
      <t>フタン</t>
    </rPh>
    <rPh sb="163" eb="166">
      <t>チホウサイ</t>
    </rPh>
    <rPh sb="167" eb="169">
      <t>ガンリ</t>
    </rPh>
    <rPh sb="169" eb="172">
      <t>ショウカンキン</t>
    </rPh>
    <rPh sb="172" eb="173">
      <t>トウ</t>
    </rPh>
    <rPh sb="174" eb="176">
      <t>ゾウカ</t>
    </rPh>
    <rPh sb="180" eb="182">
      <t>ブンシ</t>
    </rPh>
    <rPh sb="183" eb="185">
      <t>ゾウカ</t>
    </rPh>
    <rPh sb="186" eb="188">
      <t>ブンボ</t>
    </rPh>
    <rPh sb="189" eb="191">
      <t>ゾウカ</t>
    </rPh>
    <rPh sb="192" eb="194">
      <t>ウワマワ</t>
    </rPh>
    <rPh sb="198" eb="200">
      <t>ジッシツ</t>
    </rPh>
    <rPh sb="200" eb="203">
      <t>コウサイヒ</t>
    </rPh>
    <rPh sb="203" eb="204">
      <t>リツ</t>
    </rPh>
    <rPh sb="205" eb="207">
      <t>サンテイ</t>
    </rPh>
    <rPh sb="208" eb="209">
      <t>ア</t>
    </rPh>
    <rPh sb="213" eb="214">
      <t>ネン</t>
    </rPh>
    <rPh sb="214" eb="216">
      <t>ヘイキン</t>
    </rPh>
    <rPh sb="223" eb="226">
      <t>ゼンネンド</t>
    </rPh>
    <rPh sb="227" eb="229">
      <t>ドウリツ</t>
    </rPh>
    <rPh sb="238" eb="240">
      <t>レイワ</t>
    </rPh>
    <rPh sb="240" eb="242">
      <t>ガンネン</t>
    </rPh>
    <rPh sb="252" eb="255">
      <t>ゼンネンド</t>
    </rPh>
    <rPh sb="256" eb="257">
      <t>クラ</t>
    </rPh>
    <rPh sb="267" eb="269">
      <t>ゲンショウ</t>
    </rPh>
    <rPh sb="276" eb="278">
      <t>ショウライ</t>
    </rPh>
    <rPh sb="278" eb="280">
      <t>フタン</t>
    </rPh>
    <rPh sb="280" eb="282">
      <t>ヒリツ</t>
    </rPh>
    <rPh sb="283" eb="285">
      <t>コウセイ</t>
    </rPh>
    <rPh sb="287" eb="289">
      <t>ブンボ</t>
    </rPh>
    <rPh sb="292" eb="294">
      <t>ヒョウジュン</t>
    </rPh>
    <rPh sb="294" eb="296">
      <t>ザイセイ</t>
    </rPh>
    <rPh sb="296" eb="298">
      <t>キボ</t>
    </rPh>
    <rPh sb="299" eb="301">
      <t>ゾウカ</t>
    </rPh>
    <rPh sb="303" eb="305">
      <t>ブンシ</t>
    </rPh>
    <rPh sb="308" eb="310">
      <t>ショウライ</t>
    </rPh>
    <rPh sb="310" eb="312">
      <t>フタン</t>
    </rPh>
    <rPh sb="312" eb="313">
      <t>ガク</t>
    </rPh>
    <rPh sb="314" eb="317">
      <t>チホウサイ</t>
    </rPh>
    <rPh sb="317" eb="319">
      <t>ゲンザイ</t>
    </rPh>
    <rPh sb="319" eb="320">
      <t>ダカ</t>
    </rPh>
    <rPh sb="321" eb="322">
      <t>ゾウ</t>
    </rPh>
    <rPh sb="325" eb="327">
      <t>ゾウカ</t>
    </rPh>
    <rPh sb="331" eb="333">
      <t>ジュウトウ</t>
    </rPh>
    <rPh sb="333" eb="335">
      <t>カノウ</t>
    </rPh>
    <rPh sb="335" eb="337">
      <t>ザイゲン</t>
    </rPh>
    <rPh sb="338" eb="340">
      <t>ゾウカ</t>
    </rPh>
    <rPh sb="341" eb="343">
      <t>ショウライ</t>
    </rPh>
    <rPh sb="343" eb="345">
      <t>フタン</t>
    </rPh>
    <rPh sb="345" eb="346">
      <t>ガク</t>
    </rPh>
    <rPh sb="347" eb="349">
      <t>ゾウカ</t>
    </rPh>
    <rPh sb="350" eb="352">
      <t>ウワマワ</t>
    </rPh>
    <rPh sb="359" eb="361">
      <t>ブンシ</t>
    </rPh>
    <rPh sb="361" eb="363">
      <t>ゼンタイ</t>
    </rPh>
    <rPh sb="364" eb="366">
      <t>ゲンショウ</t>
    </rPh>
    <rPh sb="370" eb="371">
      <t>トウ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</si>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</sst>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xmlns:c16r2="http://schemas.microsoft.com/office/drawing/2015/06/chart">
            <c:ext xmlns:c16="http://schemas.microsoft.com/office/drawing/2014/chart" uri="{C3380CC4-5D6E-409C-BE32-E72D297353CC}">
              <c16:uniqueId val="{00000000-76F4-469C-868D-890F5D3786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33612</c:v>
                </c:pt>
                <c:pt idx="1">
                  <c:v>24118</c:v>
                </c:pt>
                <c:pt idx="2">
                  <c:v>26829</c:v>
                </c:pt>
                <c:pt idx="3">
                  <c:v>31697</c:v>
                </c:pt>
                <c:pt idx="4">
                  <c:v>30608</c:v>
                </c:pt>
              </c:numCache>
            </c:numRef>
          </c:val>
          <c:smooth val="0"/>
          <c:extLst xmlns:c16r2="http://schemas.microsoft.com/office/drawing/2015/06/chart">
            <c:ext xmlns:c16="http://schemas.microsoft.com/office/drawing/2014/chart" uri="{C3380CC4-5D6E-409C-BE32-E72D297353CC}">
              <c16:uniqueId val="{00000001-76F4-469C-868D-890F5D3786D9}"/>
            </c:ext>
          </c:extLst>
        </c:ser>
        <c:dLbls>
          <c:showLegendKey val="0"/>
          <c:showVal val="0"/>
          <c:showCatName val="0"/>
          <c:showSerName val="0"/>
          <c:showPercent val="0"/>
          <c:showBubbleSize val="0"/>
        </c:dLbls>
        <c:marker val="1"/>
        <c:smooth val="0"/>
        <c:axId val="547588984"/>
        <c:axId val="547587416"/>
      </c:lineChart>
      <c:catAx>
        <c:axId val="547588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7416"/>
        <c:crosses val="autoZero"/>
        <c:auto val="1"/>
        <c:lblAlgn val="ctr"/>
        <c:lblOffset val="100"/>
        <c:tickLblSkip val="1"/>
        <c:tickMarkSkip val="1"/>
        <c:noMultiLvlLbl val="0"/>
      </c:catAx>
      <c:valAx>
        <c:axId val="5475874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8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5.07</c:v>
                </c:pt>
                <c:pt idx="1">
                  <c:v>4.47</c:v>
                </c:pt>
                <c:pt idx="2">
                  <c:v>4.66</c:v>
                </c:pt>
                <c:pt idx="3">
                  <c:v>4.79</c:v>
                </c:pt>
                <c:pt idx="4">
                  <c:v>5.29</c:v>
                </c:pt>
              </c:numCache>
            </c:numRef>
          </c:val>
          <c:extLst xmlns:c16r2="http://schemas.microsoft.com/office/drawing/2015/06/chart">
            <c:ext xmlns:c16="http://schemas.microsoft.com/office/drawing/2014/chart" uri="{C3380CC4-5D6E-409C-BE32-E72D297353CC}">
              <c16:uniqueId val="{00000000-9146-45F6-BCA4-79C91C1688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7.86</c:v>
                </c:pt>
                <c:pt idx="1">
                  <c:v>4.9000000000000004</c:v>
                </c:pt>
                <c:pt idx="2">
                  <c:v>3.7</c:v>
                </c:pt>
                <c:pt idx="3">
                  <c:v>4.3099999999999996</c:v>
                </c:pt>
                <c:pt idx="4">
                  <c:v>3.95</c:v>
                </c:pt>
              </c:numCache>
            </c:numRef>
          </c:val>
          <c:extLst xmlns:c16r2="http://schemas.microsoft.com/office/drawing/2015/06/chart">
            <c:ext xmlns:c16="http://schemas.microsoft.com/office/drawing/2014/chart" uri="{C3380CC4-5D6E-409C-BE32-E72D297353CC}">
              <c16:uniqueId val="{00000001-9146-45F6-BCA4-79C91C1688BE}"/>
            </c:ext>
          </c:extLst>
        </c:ser>
        <c:dLbls>
          <c:showLegendKey val="0"/>
          <c:showVal val="0"/>
          <c:showCatName val="0"/>
          <c:showSerName val="0"/>
          <c:showPercent val="0"/>
          <c:showBubbleSize val="0"/>
        </c:dLbls>
        <c:gapWidth val="250"/>
        <c:overlap val="100"/>
        <c:axId val="547584672"/>
        <c:axId val="547585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-3.34</c:v>
                </c:pt>
                <c:pt idx="1">
                  <c:v>-6.38</c:v>
                </c:pt>
                <c:pt idx="2">
                  <c:v>-1.89</c:v>
                </c:pt>
                <c:pt idx="3">
                  <c:v>-1.57</c:v>
                </c:pt>
                <c:pt idx="4">
                  <c:v>-2.21</c:v>
                </c:pt>
              </c:numCache>
            </c:numRef>
          </c:val>
          <c:smooth val="0"/>
          <c:extLst xmlns:c16r2="http://schemas.microsoft.com/office/drawing/2015/06/chart">
            <c:ext xmlns:c16="http://schemas.microsoft.com/office/drawing/2014/chart" uri="{C3380CC4-5D6E-409C-BE32-E72D297353CC}">
              <c16:uniqueId val="{00000002-9146-45F6-BCA4-79C91C1688BE}"/>
            </c:ext>
          </c:extLst>
        </c:ser>
        <c:dLbls>
          <c:showLegendKey val="0"/>
          <c:showVal val="0"/>
          <c:showCatName val="0"/>
          <c:showSerName val="0"/>
          <c:showPercent val="0"/>
          <c:showBubbleSize val="0"/>
        </c:dLbls>
        <c:marker val="1"/>
        <c:smooth val="0"/>
        <c:axId val="547584672"/>
        <c:axId val="547585064"/>
      </c:lineChart>
      <c:catAx>
        <c:axId val="54758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85064"/>
        <c:crosses val="autoZero"/>
        <c:auto val="1"/>
        <c:lblAlgn val="ctr"/>
        <c:lblOffset val="100"/>
        <c:tickLblSkip val="1"/>
        <c:tickMarkSkip val="1"/>
        <c:noMultiLvlLbl val="0"/>
      </c:catAx>
      <c:valAx>
        <c:axId val="547585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E62-417A-AEDF-BF3955777C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1-4E62-417A-AEDF-BF3955777C07}"/>
            </c:ext>
          </c:extLst>
        </c:ser>
        <c:ser>
          <c:idx val="2"/>
          <c:order val="2"/>
          <c:tx>
            <c:strRef>
              <c:f>データシート!$A$29</c:f>
              <c:strCache>
                <c:ptCount val="1"/>
                <c:pt idx="0">
                  <c:v>自動車駐車場事業特別会計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0.12</c:v>
                </c:pt>
                <c:pt idx="4">
                  <c:v>#N/A</c:v>
                </c:pt>
                <c:pt idx="5">
                  <c:v>0.06</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2-4E62-417A-AEDF-BF3955777C0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0.31</c:v>
                </c:pt>
                <c:pt idx="4">
                  <c:v>#N/A</c:v>
                </c:pt>
                <c:pt idx="5">
                  <c:v>0.2</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3-4E62-417A-AEDF-BF3955777C07}"/>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0.03</c:v>
                </c:pt>
                <c:pt idx="8">
                  <c:v>#N/A</c:v>
                </c:pt>
                <c:pt idx="9">
                  <c:v>0.14000000000000001</c:v>
                </c:pt>
              </c:numCache>
            </c:numRef>
          </c:val>
          <c:extLst xmlns:c16r2="http://schemas.microsoft.com/office/drawing/2015/06/chart">
            <c:ext xmlns:c16="http://schemas.microsoft.com/office/drawing/2014/chart" uri="{C3380CC4-5D6E-409C-BE32-E72D297353CC}">
              <c16:uniqueId val="{00000004-4E62-417A-AEDF-BF3955777C07}"/>
            </c:ext>
          </c:extLst>
        </c:ser>
        <c:ser>
          <c:idx val="5"/>
          <c:order val="5"/>
          <c:tx>
            <c:strRef>
              <c:f>データシート!$A$32</c:f>
              <c:strCache>
                <c:ptCount val="1"/>
                <c:pt idx="0">
                  <c:v>麻溝台・新磯野第一整備地区土地区画整理事業特別会計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0.17</c:v>
                </c:pt>
              </c:numCache>
            </c:numRef>
          </c:val>
          <c:extLst xmlns:c16r2="http://schemas.microsoft.com/office/drawing/2015/06/chart">
            <c:ext xmlns:c16="http://schemas.microsoft.com/office/drawing/2014/chart" uri="{C3380CC4-5D6E-409C-BE32-E72D297353CC}">
              <c16:uniqueId val="{00000005-4E62-417A-AEDF-BF3955777C0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0.41</c:v>
                </c:pt>
                <c:pt idx="2">
                  <c:v>#N/A</c:v>
                </c:pt>
                <c:pt idx="3">
                  <c:v>0.68</c:v>
                </c:pt>
                <c:pt idx="4">
                  <c:v>#N/A</c:v>
                </c:pt>
                <c:pt idx="5">
                  <c:v>0.38</c:v>
                </c:pt>
                <c:pt idx="6">
                  <c:v>#N/A</c:v>
                </c:pt>
                <c:pt idx="7">
                  <c:v>0.63</c:v>
                </c:pt>
                <c:pt idx="8">
                  <c:v>#N/A</c:v>
                </c:pt>
                <c:pt idx="9">
                  <c:v>0.47</c:v>
                </c:pt>
              </c:numCache>
            </c:numRef>
          </c:val>
          <c:extLst xmlns:c16r2="http://schemas.microsoft.com/office/drawing/2015/06/chart">
            <c:ext xmlns:c16="http://schemas.microsoft.com/office/drawing/2014/chart" uri="{C3380CC4-5D6E-409C-BE32-E72D297353CC}">
              <c16:uniqueId val="{00000006-4E62-417A-AEDF-BF3955777C07}"/>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1.06</c:v>
                </c:pt>
                <c:pt idx="2">
                  <c:v>#N/A</c:v>
                </c:pt>
                <c:pt idx="3">
                  <c:v>1.44</c:v>
                </c:pt>
                <c:pt idx="4">
                  <c:v>#N/A</c:v>
                </c:pt>
                <c:pt idx="5">
                  <c:v>2.1</c:v>
                </c:pt>
                <c:pt idx="6">
                  <c:v>#N/A</c:v>
                </c:pt>
                <c:pt idx="7">
                  <c:v>1.94</c:v>
                </c:pt>
                <c:pt idx="8">
                  <c:v>#N/A</c:v>
                </c:pt>
                <c:pt idx="9">
                  <c:v>1.53</c:v>
                </c:pt>
              </c:numCache>
            </c:numRef>
          </c:val>
          <c:extLst xmlns:c16r2="http://schemas.microsoft.com/office/drawing/2015/06/chart">
            <c:ext xmlns:c16="http://schemas.microsoft.com/office/drawing/2014/chart" uri="{C3380CC4-5D6E-409C-BE32-E72D297353CC}">
              <c16:uniqueId val="{00000007-4E62-417A-AEDF-BF3955777C0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0.21</c:v>
                </c:pt>
                <c:pt idx="2">
                  <c:v>#N/A</c:v>
                </c:pt>
                <c:pt idx="3">
                  <c:v>0.72</c:v>
                </c:pt>
                <c:pt idx="4">
                  <c:v>#N/A</c:v>
                </c:pt>
                <c:pt idx="5">
                  <c:v>0.68</c:v>
                </c:pt>
                <c:pt idx="6">
                  <c:v>#N/A</c:v>
                </c:pt>
                <c:pt idx="7">
                  <c:v>1.58</c:v>
                </c:pt>
                <c:pt idx="8">
                  <c:v>#N/A</c:v>
                </c:pt>
                <c:pt idx="9">
                  <c:v>2.0299999999999998</c:v>
                </c:pt>
              </c:numCache>
            </c:numRef>
          </c:val>
          <c:extLst xmlns:c16r2="http://schemas.microsoft.com/office/drawing/2015/06/chart">
            <c:ext xmlns:c16="http://schemas.microsoft.com/office/drawing/2014/chart" uri="{C3380CC4-5D6E-409C-BE32-E72D297353CC}">
              <c16:uniqueId val="{00000008-4E62-417A-AEDF-BF3955777C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5.0599999999999996</c:v>
                </c:pt>
                <c:pt idx="2">
                  <c:v>#N/A</c:v>
                </c:pt>
                <c:pt idx="3">
                  <c:v>4.51</c:v>
                </c:pt>
                <c:pt idx="4">
                  <c:v>#N/A</c:v>
                </c:pt>
                <c:pt idx="5">
                  <c:v>4.76</c:v>
                </c:pt>
                <c:pt idx="6">
                  <c:v>#N/A</c:v>
                </c:pt>
                <c:pt idx="7">
                  <c:v>4.91</c:v>
                </c:pt>
                <c:pt idx="8">
                  <c:v>#N/A</c:v>
                </c:pt>
                <c:pt idx="9">
                  <c:v>5.13</c:v>
                </c:pt>
              </c:numCache>
            </c:numRef>
          </c:val>
          <c:extLst xmlns:c16r2="http://schemas.microsoft.com/office/drawing/2015/06/chart">
            <c:ext xmlns:c16="http://schemas.microsoft.com/office/drawing/2014/chart" uri="{C3380CC4-5D6E-409C-BE32-E72D297353CC}">
              <c16:uniqueId val="{00000009-4E62-417A-AEDF-BF3955777C07}"/>
            </c:ext>
          </c:extLst>
        </c:ser>
        <c:dLbls>
          <c:showLegendKey val="0"/>
          <c:showVal val="0"/>
          <c:showCatName val="0"/>
          <c:showSerName val="0"/>
          <c:showPercent val="0"/>
          <c:showBubbleSize val="0"/>
        </c:dLbls>
        <c:gapWidth val="150"/>
        <c:overlap val="100"/>
        <c:axId val="198951792"/>
        <c:axId val="613116864"/>
      </c:barChart>
      <c:catAx>
        <c:axId val="19895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3116864"/>
        <c:crosses val="autoZero"/>
        <c:auto val="1"/>
        <c:lblAlgn val="ctr"/>
        <c:lblOffset val="100"/>
        <c:tickLblSkip val="1"/>
        <c:tickMarkSkip val="1"/>
        <c:noMultiLvlLbl val="0"/>
      </c:catAx>
      <c:valAx>
        <c:axId val="613116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1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24935</c:v>
                </c:pt>
                <c:pt idx="5">
                  <c:v>25834</c:v>
                </c:pt>
                <c:pt idx="8">
                  <c:v>26060</c:v>
                </c:pt>
                <c:pt idx="11">
                  <c:v>26735</c:v>
                </c:pt>
                <c:pt idx="14">
                  <c:v>26341</c:v>
                </c:pt>
              </c:numCache>
            </c:numRef>
          </c:val>
          <c:extLst xmlns:c16r2="http://schemas.microsoft.com/office/drawing/2015/06/chart">
            <c:ext xmlns:c16="http://schemas.microsoft.com/office/drawing/2014/chart" uri="{C3380CC4-5D6E-409C-BE32-E72D297353CC}">
              <c16:uniqueId val="{00000000-D5BF-4C0F-8354-8422B3CA0B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5BF-4C0F-8354-8422B3CA0B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1366</c:v>
                </c:pt>
                <c:pt idx="3">
                  <c:v>979</c:v>
                </c:pt>
                <c:pt idx="6">
                  <c:v>977</c:v>
                </c:pt>
                <c:pt idx="9">
                  <c:v>974</c:v>
                </c:pt>
                <c:pt idx="12">
                  <c:v>972</c:v>
                </c:pt>
              </c:numCache>
            </c:numRef>
          </c:val>
          <c:extLst xmlns:c16r2="http://schemas.microsoft.com/office/drawing/2015/06/chart">
            <c:ext xmlns:c16="http://schemas.microsoft.com/office/drawing/2014/chart" uri="{C3380CC4-5D6E-409C-BE32-E72D297353CC}">
              <c16:uniqueId val="{00000002-D5BF-4C0F-8354-8422B3CA0B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5BF-4C0F-8354-8422B3CA0B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4329</c:v>
                </c:pt>
                <c:pt idx="3">
                  <c:v>4571</c:v>
                </c:pt>
                <c:pt idx="6">
                  <c:v>4451</c:v>
                </c:pt>
                <c:pt idx="9">
                  <c:v>4405</c:v>
                </c:pt>
                <c:pt idx="12">
                  <c:v>4206</c:v>
                </c:pt>
              </c:numCache>
            </c:numRef>
          </c:val>
          <c:extLst xmlns:c16r2="http://schemas.microsoft.com/office/drawing/2015/06/chart">
            <c:ext xmlns:c16="http://schemas.microsoft.com/office/drawing/2014/chart" uri="{C3380CC4-5D6E-409C-BE32-E72D297353CC}">
              <c16:uniqueId val="{00000004-D5BF-4C0F-8354-8422B3CA0B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1833</c:v>
                </c:pt>
                <c:pt idx="3">
                  <c:v>2160</c:v>
                </c:pt>
                <c:pt idx="6">
                  <c:v>2460</c:v>
                </c:pt>
                <c:pt idx="9">
                  <c:v>2760</c:v>
                </c:pt>
                <c:pt idx="12">
                  <c:v>3060</c:v>
                </c:pt>
              </c:numCache>
            </c:numRef>
          </c:val>
          <c:extLst xmlns:c16r2="http://schemas.microsoft.com/office/drawing/2015/06/chart">
            <c:ext xmlns:c16="http://schemas.microsoft.com/office/drawing/2014/chart" uri="{C3380CC4-5D6E-409C-BE32-E72D297353CC}">
              <c16:uniqueId val="{00000005-D5BF-4C0F-8354-8422B3CA0B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5BF-4C0F-8354-8422B3CA0B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21100</c:v>
                </c:pt>
                <c:pt idx="3">
                  <c:v>21827</c:v>
                </c:pt>
                <c:pt idx="6">
                  <c:v>22371</c:v>
                </c:pt>
                <c:pt idx="9">
                  <c:v>22381</c:v>
                </c:pt>
                <c:pt idx="12">
                  <c:v>22603</c:v>
                </c:pt>
              </c:numCache>
            </c:numRef>
          </c:val>
          <c:extLst xmlns:c16r2="http://schemas.microsoft.com/office/drawing/2015/06/chart">
            <c:ext xmlns:c16="http://schemas.microsoft.com/office/drawing/2014/chart" uri="{C3380CC4-5D6E-409C-BE32-E72D297353CC}">
              <c16:uniqueId val="{00000007-D5BF-4C0F-8354-8422B3CA0BE6}"/>
            </c:ext>
          </c:extLst>
        </c:ser>
        <c:dLbls>
          <c:showLegendKey val="0"/>
          <c:showVal val="0"/>
          <c:showCatName val="0"/>
          <c:showSerName val="0"/>
          <c:showPercent val="0"/>
          <c:showBubbleSize val="0"/>
        </c:dLbls>
        <c:gapWidth val="100"/>
        <c:overlap val="100"/>
        <c:axId val="613113728"/>
        <c:axId val="613114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3693</c:v>
                </c:pt>
                <c:pt idx="2">
                  <c:v>#N/A</c:v>
                </c:pt>
                <c:pt idx="3">
                  <c:v>#N/A</c:v>
                </c:pt>
                <c:pt idx="4">
                  <c:v>3703</c:v>
                </c:pt>
                <c:pt idx="5">
                  <c:v>#N/A</c:v>
                </c:pt>
                <c:pt idx="6">
                  <c:v>#N/A</c:v>
                </c:pt>
                <c:pt idx="7">
                  <c:v>4199</c:v>
                </c:pt>
                <c:pt idx="8">
                  <c:v>#N/A</c:v>
                </c:pt>
                <c:pt idx="9">
                  <c:v>#N/A</c:v>
                </c:pt>
                <c:pt idx="10">
                  <c:v>3785</c:v>
                </c:pt>
                <c:pt idx="11">
                  <c:v>#N/A</c:v>
                </c:pt>
                <c:pt idx="12">
                  <c:v>#N/A</c:v>
                </c:pt>
                <c:pt idx="13">
                  <c:v>4500</c:v>
                </c:pt>
                <c:pt idx="14">
                  <c:v>#N/A</c:v>
                </c:pt>
              </c:numCache>
            </c:numRef>
          </c:val>
          <c:smooth val="0"/>
          <c:extLst xmlns:c16r2="http://schemas.microsoft.com/office/drawing/2015/06/chart">
            <c:ext xmlns:c16="http://schemas.microsoft.com/office/drawing/2014/chart" uri="{C3380CC4-5D6E-409C-BE32-E72D297353CC}">
              <c16:uniqueId val="{00000008-D5BF-4C0F-8354-8422B3CA0BE6}"/>
            </c:ext>
          </c:extLst>
        </c:ser>
        <c:dLbls>
          <c:showLegendKey val="0"/>
          <c:showVal val="0"/>
          <c:showCatName val="0"/>
          <c:showSerName val="0"/>
          <c:showPercent val="0"/>
          <c:showBubbleSize val="0"/>
        </c:dLbls>
        <c:marker val="1"/>
        <c:smooth val="0"/>
        <c:axId val="613113728"/>
        <c:axId val="613114512"/>
      </c:lineChart>
      <c:catAx>
        <c:axId val="61311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3114512"/>
        <c:crosses val="autoZero"/>
        <c:auto val="1"/>
        <c:lblAlgn val="ctr"/>
        <c:lblOffset val="100"/>
        <c:tickLblSkip val="1"/>
        <c:tickMarkSkip val="1"/>
        <c:noMultiLvlLbl val="0"/>
      </c:catAx>
      <c:valAx>
        <c:axId val="613114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311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221372</c:v>
                </c:pt>
                <c:pt idx="5">
                  <c:v>222324</c:v>
                </c:pt>
                <c:pt idx="8">
                  <c:v>227998</c:v>
                </c:pt>
                <c:pt idx="11">
                  <c:v>236793</c:v>
                </c:pt>
                <c:pt idx="14">
                  <c:v>241159</c:v>
                </c:pt>
              </c:numCache>
            </c:numRef>
          </c:val>
          <c:extLst xmlns:c16r2="http://schemas.microsoft.com/office/drawing/2015/06/chart">
            <c:ext xmlns:c16="http://schemas.microsoft.com/office/drawing/2014/chart" uri="{C3380CC4-5D6E-409C-BE32-E72D297353CC}">
              <c16:uniqueId val="{00000000-1DBE-4398-B6D5-9EF10A84BF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82545</c:v>
                </c:pt>
                <c:pt idx="5">
                  <c:v>78352</c:v>
                </c:pt>
                <c:pt idx="8">
                  <c:v>73694</c:v>
                </c:pt>
                <c:pt idx="11">
                  <c:v>69938</c:v>
                </c:pt>
                <c:pt idx="14">
                  <c:v>66555</c:v>
                </c:pt>
              </c:numCache>
            </c:numRef>
          </c:val>
          <c:extLst xmlns:c16r2="http://schemas.microsoft.com/office/drawing/2015/06/chart">
            <c:ext xmlns:c16="http://schemas.microsoft.com/office/drawing/2014/chart" uri="{C3380CC4-5D6E-409C-BE32-E72D297353CC}">
              <c16:uniqueId val="{00000001-1DBE-4398-B6D5-9EF10A84BF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26426</c:v>
                </c:pt>
                <c:pt idx="5">
                  <c:v>25043</c:v>
                </c:pt>
                <c:pt idx="8">
                  <c:v>28669</c:v>
                </c:pt>
                <c:pt idx="11">
                  <c:v>33638</c:v>
                </c:pt>
                <c:pt idx="14">
                  <c:v>37422</c:v>
                </c:pt>
              </c:numCache>
            </c:numRef>
          </c:val>
          <c:extLst xmlns:c16r2="http://schemas.microsoft.com/office/drawing/2015/06/chart">
            <c:ext xmlns:c16="http://schemas.microsoft.com/office/drawing/2014/chart" uri="{C3380CC4-5D6E-409C-BE32-E72D297353CC}">
              <c16:uniqueId val="{00000002-1DBE-4398-B6D5-9EF10A84BF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DBE-4398-B6D5-9EF10A84BF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DBE-4398-B6D5-9EF10A84BF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2603</c:v>
                </c:pt>
                <c:pt idx="3">
                  <c:v>2612</c:v>
                </c:pt>
                <c:pt idx="6">
                  <c:v>2462</c:v>
                </c:pt>
                <c:pt idx="9">
                  <c:v>2133</c:v>
                </c:pt>
                <c:pt idx="12">
                  <c:v>2345</c:v>
                </c:pt>
              </c:numCache>
            </c:numRef>
          </c:val>
          <c:extLst xmlns:c16r2="http://schemas.microsoft.com/office/drawing/2015/06/chart">
            <c:ext xmlns:c16="http://schemas.microsoft.com/office/drawing/2014/chart" uri="{C3380CC4-5D6E-409C-BE32-E72D297353CC}">
              <c16:uniqueId val="{00000005-1DBE-4398-B6D5-9EF10A84BF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32428</c:v>
                </c:pt>
                <c:pt idx="3">
                  <c:v>31721</c:v>
                </c:pt>
                <c:pt idx="6">
                  <c:v>46361</c:v>
                </c:pt>
                <c:pt idx="9">
                  <c:v>43419</c:v>
                </c:pt>
                <c:pt idx="12">
                  <c:v>42650</c:v>
                </c:pt>
              </c:numCache>
            </c:numRef>
          </c:val>
          <c:extLst xmlns:c16r2="http://schemas.microsoft.com/office/drawing/2015/06/chart">
            <c:ext xmlns:c16="http://schemas.microsoft.com/office/drawing/2014/chart" uri="{C3380CC4-5D6E-409C-BE32-E72D297353CC}">
              <c16:uniqueId val="{00000006-1DBE-4398-B6D5-9EF10A84BF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DBE-4398-B6D5-9EF10A84BF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43155</c:v>
                </c:pt>
                <c:pt idx="3">
                  <c:v>41289</c:v>
                </c:pt>
                <c:pt idx="6">
                  <c:v>40798</c:v>
                </c:pt>
                <c:pt idx="9">
                  <c:v>40312</c:v>
                </c:pt>
                <c:pt idx="12">
                  <c:v>39506</c:v>
                </c:pt>
              </c:numCache>
            </c:numRef>
          </c:val>
          <c:extLst xmlns:c16r2="http://schemas.microsoft.com/office/drawing/2015/06/chart">
            <c:ext xmlns:c16="http://schemas.microsoft.com/office/drawing/2014/chart" uri="{C3380CC4-5D6E-409C-BE32-E72D297353CC}">
              <c16:uniqueId val="{00000008-1DBE-4398-B6D5-9EF10A84BF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28798</c:v>
                </c:pt>
                <c:pt idx="3">
                  <c:v>26353</c:v>
                </c:pt>
                <c:pt idx="6">
                  <c:v>23816</c:v>
                </c:pt>
                <c:pt idx="9">
                  <c:v>21442</c:v>
                </c:pt>
                <c:pt idx="12">
                  <c:v>18769</c:v>
                </c:pt>
              </c:numCache>
            </c:numRef>
          </c:val>
          <c:extLst xmlns:c16r2="http://schemas.microsoft.com/office/drawing/2015/06/chart">
            <c:ext xmlns:c16="http://schemas.microsoft.com/office/drawing/2014/chart" uri="{C3380CC4-5D6E-409C-BE32-E72D297353CC}">
              <c16:uniqueId val="{00000009-1DBE-4398-B6D5-9EF10A84BF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270808</c:v>
                </c:pt>
                <c:pt idx="3">
                  <c:v>269193</c:v>
                </c:pt>
                <c:pt idx="6">
                  <c:v>275797</c:v>
                </c:pt>
                <c:pt idx="9">
                  <c:v>283802</c:v>
                </c:pt>
                <c:pt idx="12">
                  <c:v>290250</c:v>
                </c:pt>
              </c:numCache>
            </c:numRef>
          </c:val>
          <c:extLst xmlns:c16r2="http://schemas.microsoft.com/office/drawing/2015/06/chart">
            <c:ext xmlns:c16="http://schemas.microsoft.com/office/drawing/2014/chart" uri="{C3380CC4-5D6E-409C-BE32-E72D297353CC}">
              <c16:uniqueId val="{0000000A-1DBE-4398-B6D5-9EF10A84BFD6}"/>
            </c:ext>
          </c:extLst>
        </c:ser>
        <c:dLbls>
          <c:showLegendKey val="0"/>
          <c:showVal val="0"/>
          <c:showCatName val="0"/>
          <c:showSerName val="0"/>
          <c:showPercent val="0"/>
          <c:showBubbleSize val="0"/>
        </c:dLbls>
        <c:gapWidth val="100"/>
        <c:overlap val="100"/>
        <c:axId val="613113336"/>
        <c:axId val="613114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47450</c:v>
                </c:pt>
                <c:pt idx="2">
                  <c:v>#N/A</c:v>
                </c:pt>
                <c:pt idx="3">
                  <c:v>#N/A</c:v>
                </c:pt>
                <c:pt idx="4">
                  <c:v>45450</c:v>
                </c:pt>
                <c:pt idx="5">
                  <c:v>#N/A</c:v>
                </c:pt>
                <c:pt idx="6">
                  <c:v>#N/A</c:v>
                </c:pt>
                <c:pt idx="7">
                  <c:v>58873</c:v>
                </c:pt>
                <c:pt idx="8">
                  <c:v>#N/A</c:v>
                </c:pt>
                <c:pt idx="9">
                  <c:v>#N/A</c:v>
                </c:pt>
                <c:pt idx="10">
                  <c:v>50740</c:v>
                </c:pt>
                <c:pt idx="11">
                  <c:v>#N/A</c:v>
                </c:pt>
                <c:pt idx="12">
                  <c:v>#N/A</c:v>
                </c:pt>
                <c:pt idx="13">
                  <c:v>48385</c:v>
                </c:pt>
                <c:pt idx="14">
                  <c:v>#N/A</c:v>
                </c:pt>
              </c:numCache>
            </c:numRef>
          </c:val>
          <c:smooth val="0"/>
          <c:extLst xmlns:c16r2="http://schemas.microsoft.com/office/drawing/2015/06/chart">
            <c:ext xmlns:c16="http://schemas.microsoft.com/office/drawing/2014/chart" uri="{C3380CC4-5D6E-409C-BE32-E72D297353CC}">
              <c16:uniqueId val="{0000000B-1DBE-4398-B6D5-9EF10A84BFD6}"/>
            </c:ext>
          </c:extLst>
        </c:ser>
        <c:dLbls>
          <c:showLegendKey val="0"/>
          <c:showVal val="0"/>
          <c:showCatName val="0"/>
          <c:showSerName val="0"/>
          <c:showPercent val="0"/>
          <c:showBubbleSize val="0"/>
        </c:dLbls>
        <c:marker val="1"/>
        <c:smooth val="0"/>
        <c:axId val="613113336"/>
        <c:axId val="613114904"/>
      </c:lineChart>
      <c:catAx>
        <c:axId val="613113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3114904"/>
        <c:crosses val="autoZero"/>
        <c:auto val="1"/>
        <c:lblAlgn val="ctr"/>
        <c:lblOffset val="100"/>
        <c:tickLblSkip val="1"/>
        <c:tickMarkSkip val="1"/>
        <c:noMultiLvlLbl val="0"/>
      </c:catAx>
      <c:valAx>
        <c:axId val="613114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3113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6238</c:v>
                </c:pt>
                <c:pt idx="1">
                  <c:v>7342</c:v>
                </c:pt>
                <c:pt idx="2">
                  <c:v>6796</c:v>
                </c:pt>
              </c:numCache>
            </c:numRef>
          </c:val>
          <c:extLst xmlns:c16r2="http://schemas.microsoft.com/office/drawing/2015/06/chart">
            <c:ext xmlns:c16="http://schemas.microsoft.com/office/drawing/2014/chart" uri="{C3380CC4-5D6E-409C-BE32-E72D297353CC}">
              <c16:uniqueId val="{00000000-D94A-4016-A53B-DB00E7E0BE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293</c:v>
                </c:pt>
                <c:pt idx="1">
                  <c:v>334</c:v>
                </c:pt>
                <c:pt idx="2">
                  <c:v>378</c:v>
                </c:pt>
              </c:numCache>
            </c:numRef>
          </c:val>
          <c:extLst xmlns:c16r2="http://schemas.microsoft.com/office/drawing/2015/06/chart">
            <c:ext xmlns:c16="http://schemas.microsoft.com/office/drawing/2014/chart" uri="{C3380CC4-5D6E-409C-BE32-E72D297353CC}">
              <c16:uniqueId val="{00000001-D94A-4016-A53B-DB00E7E0BE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6241</c:v>
                </c:pt>
                <c:pt idx="1">
                  <c:v>7393</c:v>
                </c:pt>
                <c:pt idx="2">
                  <c:v>7269</c:v>
                </c:pt>
              </c:numCache>
            </c:numRef>
          </c:val>
          <c:extLst xmlns:c16r2="http://schemas.microsoft.com/office/drawing/2015/06/chart">
            <c:ext xmlns:c16="http://schemas.microsoft.com/office/drawing/2014/chart" uri="{C3380CC4-5D6E-409C-BE32-E72D297353CC}">
              <c16:uniqueId val="{00000002-D94A-4016-A53B-DB00E7E0BE33}"/>
            </c:ext>
          </c:extLst>
        </c:ser>
        <c:dLbls>
          <c:showLegendKey val="0"/>
          <c:showVal val="0"/>
          <c:showCatName val="0"/>
          <c:showSerName val="0"/>
          <c:showPercent val="0"/>
          <c:showBubbleSize val="0"/>
        </c:dLbls>
        <c:gapWidth val="120"/>
        <c:overlap val="100"/>
        <c:axId val="613111768"/>
        <c:axId val="613116080"/>
      </c:barChart>
      <c:catAx>
        <c:axId val="61311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3116080"/>
        <c:crosses val="autoZero"/>
        <c:auto val="1"/>
        <c:lblAlgn val="ctr"/>
        <c:lblOffset val="100"/>
        <c:tickLblSkip val="1"/>
        <c:tickMarkSkip val="1"/>
        <c:noMultiLvlLbl val="0"/>
      </c:catAx>
      <c:valAx>
        <c:axId val="613116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3111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BF-45A5-A861-DBB8DBD60AF9}"/>
                </c:ext>
                <c:ext xmlns:c15="http://schemas.microsoft.com/office/drawing/2012/chart" uri="{CE6537A1-D6FC-4f65-9D91-7224C49458BB}">
                  <c15:dlblFieldTable>
                    <c15:dlblFTEntry>
                      <c15:txfldGUID>{D4EE0321-5E8F-4AC6-AA90-B91DB08CAB82}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BF-45A5-A861-DBB8DBD60AF9}"/>
                </c:ext>
                <c:ext xmlns:c15="http://schemas.microsoft.com/office/drawing/2012/chart" uri="{CE6537A1-D6FC-4f65-9D91-7224C49458BB}">
                  <c15:dlblFieldTable>
                    <c15:dlblFTEntry>
                      <c15:txfldGUID>{96CA76F6-C7F7-4CD8-92DE-641F9173C015}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BF-45A5-A861-DBB8DBD60AF9}"/>
                </c:ext>
                <c:ext xmlns:c15="http://schemas.microsoft.com/office/drawing/2012/chart" uri="{CE6537A1-D6FC-4f65-9D91-7224C49458BB}">
                  <c15:dlblFieldTable>
                    <c15:dlblFTEntry>
                      <c15:txfldGUID>{6A71D03F-2C3F-4036-9E43-9FD935DB664F}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BF-45A5-A861-DBB8DBD60AF9}"/>
                </c:ext>
                <c:ext xmlns:c15="http://schemas.microsoft.com/office/drawing/2012/chart" uri="{CE6537A1-D6FC-4f65-9D91-7224C49458BB}">
                  <c15:dlblFieldTable>
                    <c15:dlblFTEntry>
                      <c15:txfldGUID>{F4183D21-9C76-4567-95FF-7A0634443F4B}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BF-45A5-A861-DBB8DBD60AF9}"/>
                </c:ext>
                <c:ext xmlns:c15="http://schemas.microsoft.com/office/drawing/2012/chart" uri="{CE6537A1-D6FC-4f65-9D91-7224C49458BB}">
                  <c15:dlblFieldTable>
                    <c15:dlblFTEntry>
                      <c15:txfldGUID>{B47639F0-368E-4A33-8463-36B61F5C4CF5}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BF-45A5-A861-DBB8DBD60AF9}"/>
                </c:ext>
                <c:ext xmlns:c15="http://schemas.microsoft.com/office/drawing/2012/chart" uri="{CE6537A1-D6FC-4f65-9D91-7224C49458BB}">
                  <c15:dlblFieldTable>
                    <c15:dlblFTEntry>
                      <c15:txfldGUID>{B8756300-19F3-4953-AF51-D4A4A2BF9B8E}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BF-45A5-A861-DBB8DBD60AF9}"/>
                </c:ext>
                <c:ext xmlns:c15="http://schemas.microsoft.com/office/drawing/2012/chart" uri="{CE6537A1-D6FC-4f65-9D91-7224C49458BB}">
                  <c15:dlblFieldTable>
                    <c15:dlblFTEntry>
                      <c15:txfldGUID>{6EE0601C-3FB3-47E9-B6BE-47BEAD20C86D}</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BF-45A5-A861-DBB8DBD60AF9}"/>
                </c:ext>
                <c:ext xmlns:c15="http://schemas.microsoft.com/office/drawing/2012/chart" uri="{CE6537A1-D6FC-4f65-9D91-7224C49458BB}">
                  <c15:dlblFieldTable>
                    <c15:dlblFTEntry>
                      <c15:txfldGUID>{7DCF69D2-9EB1-4A7F-BA46-ACC45C91630D}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BF-45A5-A861-DBB8DBD60AF9}"/>
                </c:ext>
                <c:ext xmlns:c15="http://schemas.microsoft.com/office/drawing/2012/chart" uri="{CE6537A1-D6FC-4f65-9D91-7224C49458BB}">
                  <c15:dlblFieldTable>
                    <c15:dlblFTEntry>
                      <c15:txfldGUID>{616A4085-D9DD-4034-B973-6CB00E1E5C68}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61.8</c:v>
                </c:pt>
                <c:pt idx="16">
                  <c:v>63.4</c:v>
                </c:pt>
                <c:pt idx="24">
                  <c:v>64.5</c:v>
                </c:pt>
                <c:pt idx="32">
                  <c:v>66.8</c:v>
                </c:pt>
              </c:numCache>
            </c:numRef>
          </c:xVal>
          <c:yVal>
            <c:numRef>
              <c:f>公会計指標分析・財政指標組合せ分析表!$BP$51:$DC$51</c:f>
              <c:numCache>
                <c:formatCode>#,##0.0;"▲ "#,##0.0</c:formatCode>
                <c:ptCount val="40"/>
                <c:pt idx="0">
                  <c:v>37.9</c:v>
                </c:pt>
                <c:pt idx="8">
                  <c:v>36.5</c:v>
                </c:pt>
                <c:pt idx="16">
                  <c:v>39</c:v>
                </c:pt>
                <c:pt idx="24">
                  <c:v>33.299999999999997</c:v>
                </c:pt>
                <c:pt idx="32">
                  <c:v>31.3</c:v>
                </c:pt>
              </c:numCache>
            </c:numRef>
          </c:yVal>
          <c:smooth val="0"/>
          <c:extLst xmlns:c16r2="http://schemas.microsoft.com/office/drawing/2015/06/chart">
            <c:ext xmlns:c16="http://schemas.microsoft.com/office/drawing/2014/chart" uri="{C3380CC4-5D6E-409C-BE32-E72D297353CC}">
              <c16:uniqueId val="{00000009-39BF-45A5-A861-DBB8DBD60A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BF-45A5-A861-DBB8DBD60AF9}"/>
                </c:ext>
                <c:ext xmlns:c15="http://schemas.microsoft.com/office/drawing/2012/chart" uri="{CE6537A1-D6FC-4f65-9D91-7224C49458BB}">
                  <c15:dlblFieldTable>
                    <c15:dlblFTEntry>
                      <c15:txfldGUID>{2A1E9103-0D2D-4CE5-BC89-6B37FDF3ACF0}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BF-45A5-A861-DBB8DBD60AF9}"/>
                </c:ext>
                <c:ext xmlns:c15="http://schemas.microsoft.com/office/drawing/2012/chart" uri="{CE6537A1-D6FC-4f65-9D91-7224C49458BB}">
                  <c15:dlblFieldTable>
                    <c15:dlblFTEntry>
                      <c15:txfldGUID>{66A93389-4EF3-40AD-9E50-0EB5F465D30A}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BF-45A5-A861-DBB8DBD60AF9}"/>
                </c:ext>
                <c:ext xmlns:c15="http://schemas.microsoft.com/office/drawing/2012/chart" uri="{CE6537A1-D6FC-4f65-9D91-7224C49458BB}">
                  <c15:dlblFieldTable>
                    <c15:dlblFTEntry>
                      <c15:txfldGUID>{059D116F-1512-4D74-863D-9CF40E77CF09}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BF-45A5-A861-DBB8DBD60AF9}"/>
                </c:ext>
                <c:ext xmlns:c15="http://schemas.microsoft.com/office/drawing/2012/chart" uri="{CE6537A1-D6FC-4f65-9D91-7224C49458BB}">
                  <c15:dlblFieldTable>
                    <c15:dlblFTEntry>
                      <c15:txfldGUID>{74746F1B-8935-4093-9DBB-303EA626193A}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BF-45A5-A861-DBB8DBD60AF9}"/>
                </c:ext>
                <c:ext xmlns:c15="http://schemas.microsoft.com/office/drawing/2012/chart" uri="{CE6537A1-D6FC-4f65-9D91-7224C49458BB}">
                  <c15:dlblFieldTable>
                    <c15:dlblFTEntry>
                      <c15:txfldGUID>{689B2591-901A-46B6-A951-E843A66F1FCF}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BF-45A5-A861-DBB8DBD60AF9}"/>
                </c:ext>
                <c:ext xmlns:c15="http://schemas.microsoft.com/office/drawing/2012/chart" uri="{CE6537A1-D6FC-4f65-9D91-7224C49458BB}">
                  <c15:dlblFieldTable>
                    <c15:dlblFTEntry>
                      <c15:txfldGUID>{3173EEED-BE1F-4947-831B-7E43E4F16D6A}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BF-45A5-A861-DBB8DBD60AF9}"/>
                </c:ext>
                <c:ext xmlns:c15="http://schemas.microsoft.com/office/drawing/2012/chart" uri="{CE6537A1-D6FC-4f65-9D91-7224C49458BB}">
                  <c15:dlblFieldTable>
                    <c15:dlblFTEntry>
                      <c15:txfldGUID>{9E023A38-684C-414B-85E6-2713AE4485DF}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BF-45A5-A861-DBB8DBD60AF9}"/>
                </c:ext>
                <c:ext xmlns:c15="http://schemas.microsoft.com/office/drawing/2012/chart" uri="{CE6537A1-D6FC-4f65-9D91-7224C49458BB}">
                  <c15:dlblFieldTable>
                    <c15:dlblFTEntry>
                      <c15:txfldGUID>{7BF80A4A-15D1-4AF4-A8C5-75A8C28DAF8B}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BF-45A5-A861-DBB8DBD60AF9}"/>
                </c:ext>
                <c:ext xmlns:c15="http://schemas.microsoft.com/office/drawing/2012/chart" uri="{CE6537A1-D6FC-4f65-9D91-7224C49458BB}">
                  <c15:dlblFieldTable>
                    <c15:dlblFTEntry>
                      <c15:txfldGUID>{20E62518-09D5-4407-85AE-20CB1770B520}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61</c:v>
                </c:pt>
                <c:pt idx="16">
                  <c:v>62</c:v>
                </c:pt>
                <c:pt idx="24">
                  <c:v>62.9</c:v>
                </c:pt>
                <c:pt idx="32">
                  <c:v>63.3</c:v>
                </c:pt>
              </c:numCache>
            </c:numRef>
          </c:xVal>
          <c:yVal>
            <c:numRef>
              <c:f>公会計指標分析・財政指標組合せ分析表!$BP$55:$DC$55</c:f>
              <c:numCache>
                <c:formatCode>#,##0.0;"▲ "#,##0.0</c:formatCode>
                <c:ptCount val="40"/>
                <c:pt idx="0">
                  <c:v>124.2</c:v>
                </c:pt>
                <c:pt idx="8">
                  <c:v>115.7</c:v>
                </c:pt>
                <c:pt idx="16">
                  <c:v>106</c:v>
                </c:pt>
                <c:pt idx="24">
                  <c:v>97.6</c:v>
                </c:pt>
                <c:pt idx="32">
                  <c:v>91.6</c:v>
                </c:pt>
              </c:numCache>
            </c:numRef>
          </c:yVal>
          <c:smooth val="0"/>
          <c:extLst xmlns:c16r2="http://schemas.microsoft.com/office/drawing/2015/06/chart">
            <c:ext xmlns:c16="http://schemas.microsoft.com/office/drawing/2014/chart" uri="{C3380CC4-5D6E-409C-BE32-E72D297353CC}">
              <c16:uniqueId val="{00000013-39BF-45A5-A861-DBB8DBD60AF9}"/>
            </c:ext>
          </c:extLst>
        </c:ser>
        <c:dLbls>
          <c:showLegendKey val="0"/>
          <c:showVal val="1"/>
          <c:showCatName val="0"/>
          <c:showSerName val="0"/>
          <c:showPercent val="0"/>
          <c:showBubbleSize val="0"/>
        </c:dLbls>
        <c:axId val="613114120"/>
        <c:axId val="613115688"/>
      </c:scatterChart>
      <c:valAx>
        <c:axId val="613114120"/>
        <c:scaling>
          <c:orientation val="minMax"/>
          <c:max val="67.5"/>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3115688"/>
        <c:crosses val="autoZero"/>
        <c:crossBetween val="midCat"/>
      </c:valAx>
      <c:valAx>
        <c:axId val="613115688"/>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3114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697991619110633E-2"/>
                  <c:y val="-4.7067039201812252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F3-467B-96C2-608633C7543A}"/>
                </c:ext>
                <c:ext xmlns:c15="http://schemas.microsoft.com/office/drawing/2012/chart" uri="{CE6537A1-D6FC-4f65-9D91-7224C49458BB}">
                  <c15:dlblFieldTable>
                    <c15:dlblFTEntry>
                      <c15:txfldGUID>{EB24F5AB-E38F-44CC-B61A-32F1839B514D}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F3-467B-96C2-608633C7543A}"/>
                </c:ext>
                <c:ext xmlns:c15="http://schemas.microsoft.com/office/drawing/2012/chart" uri="{CE6537A1-D6FC-4f65-9D91-7224C49458BB}">
                  <c15:dlblFieldTable>
                    <c15:dlblFTEntry>
                      <c15:txfldGUID>{A9B3457B-F81D-40A9-A781-D6E8284F9FC9}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F3-467B-96C2-608633C7543A}"/>
                </c:ext>
                <c:ext xmlns:c15="http://schemas.microsoft.com/office/drawing/2012/chart" uri="{CE6537A1-D6FC-4f65-9D91-7224C49458BB}">
                  <c15:dlblFieldTable>
                    <c15:dlblFTEntry>
                      <c15:txfldGUID>{856B9D04-8295-413B-A485-FB8F67171C12}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F3-467B-96C2-608633C7543A}"/>
                </c:ext>
                <c:ext xmlns:c15="http://schemas.microsoft.com/office/drawing/2012/chart" uri="{CE6537A1-D6FC-4f65-9D91-7224C49458BB}">
                  <c15:dlblFieldTable>
                    <c15:dlblFTEntry>
                      <c15:txfldGUID>{982EADAE-F0B5-42AD-804A-69B176C95043}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F3-467B-96C2-608633C7543A}"/>
                </c:ext>
                <c:ext xmlns:c15="http://schemas.microsoft.com/office/drawing/2012/chart" uri="{CE6537A1-D6FC-4f65-9D91-7224C49458BB}">
                  <c15:dlblFieldTable>
                    <c15:dlblFTEntry>
                      <c15:txfldGUID>{142E1E83-86D5-433D-83F2-7DBC836AB28B}</c15:txfldGUID>
                      <c15:f>#REF!</c15:f>
                      <c15:dlblFieldTableCache>
                        <c:ptCount val="1"/>
                        <c:pt idx="0">
                          <c:v>#REF!</c:v>
                        </c:pt>
                      </c15:dlblFieldTableCache>
                    </c15:dlblFTEntry>
                  </c15:dlblFieldTable>
                  <c15:showDataLabelsRange val="0"/>
                </c:ext>
              </c:extLst>
            </c:dLbl>
            <c:dLbl>
              <c:idx val="8"/>
              <c:layout>
                <c:manualLayout>
                  <c:x val="-4.5160355153971293E-2"/>
                  <c:y val="-7.929597570256195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F3-467B-96C2-608633C7543A}"/>
                </c:ext>
                <c:ext xmlns:c15="http://schemas.microsoft.com/office/drawing/2012/chart" uri="{CE6537A1-D6FC-4f65-9D91-7224C49458BB}">
                  <c15:dlblFieldTable>
                    <c15:dlblFTEntry>
                      <c15:txfldGUID>{BF73781D-4487-4D51-9EA7-241EB5A26579}</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7.776625497377580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F3-467B-96C2-608633C7543A}"/>
                </c:ext>
                <c:ext xmlns:c15="http://schemas.microsoft.com/office/drawing/2012/chart" uri="{CE6537A1-D6FC-4f65-9D91-7224C49458BB}">
                  <c15:dlblFieldTable>
                    <c15:dlblFTEntry>
                      <c15:txfldGUID>{907D97BD-170F-46D1-8C24-78C632685799}</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6.640491483361619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F3-467B-96C2-608633C7543A}"/>
                </c:ext>
                <c:ext xmlns:c15="http://schemas.microsoft.com/office/drawing/2012/chart" uri="{CE6537A1-D6FC-4f65-9D91-7224C49458BB}">
                  <c15:dlblFieldTable>
                    <c15:dlblFTEntry>
                      <c15:txfldGUID>{1D032BD7-CA16-44E5-B49F-916000BCAF2D}</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4.154887948341914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F3-467B-96C2-608633C7543A}"/>
                </c:ext>
                <c:ext xmlns:c15="http://schemas.microsoft.com/office/drawing/2012/chart" uri="{CE6537A1-D6FC-4f65-9D91-7224C49458BB}">
                  <c15:dlblFieldTable>
                    <c15:dlblFTEntry>
                      <c15:txfldGUID>{6937913B-AD71-4C83-B3A4-25ABD6090D8D}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2.9</c:v>
                </c:pt>
                <c:pt idx="16">
                  <c:v>2.9</c:v>
                </c:pt>
                <c:pt idx="24">
                  <c:v>2.7</c:v>
                </c:pt>
                <c:pt idx="32">
                  <c:v>2.7</c:v>
                </c:pt>
              </c:numCache>
            </c:numRef>
          </c:xVal>
          <c:yVal>
            <c:numRef>
              <c:f>公会計指標分析・財政指標組合せ分析表!$BP$73:$DC$73</c:f>
              <c:numCache>
                <c:formatCode>#,##0.0;"▲ "#,##0.0</c:formatCode>
                <c:ptCount val="40"/>
                <c:pt idx="0">
                  <c:v>37.9</c:v>
                </c:pt>
                <c:pt idx="8">
                  <c:v>36.5</c:v>
                </c:pt>
                <c:pt idx="16">
                  <c:v>39</c:v>
                </c:pt>
                <c:pt idx="24">
                  <c:v>33.299999999999997</c:v>
                </c:pt>
                <c:pt idx="32">
                  <c:v>31.3</c:v>
                </c:pt>
              </c:numCache>
            </c:numRef>
          </c:yVal>
          <c:smooth val="0"/>
          <c:extLst xmlns:c16r2="http://schemas.microsoft.com/office/drawing/2015/06/chart">
            <c:ext xmlns:c16="http://schemas.microsoft.com/office/drawing/2014/chart" uri="{C3380CC4-5D6E-409C-BE32-E72D297353CC}">
              <c16:uniqueId val="{00000009-8BF3-467B-96C2-608633C754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F3-467B-96C2-608633C7543A}"/>
                </c:ext>
                <c:ext xmlns:c15="http://schemas.microsoft.com/office/drawing/2012/chart" uri="{CE6537A1-D6FC-4f65-9D91-7224C49458BB}">
                  <c15:dlblFieldTable>
                    <c15:dlblFTEntry>
                      <c15:txfldGUID>{6FA23061-E0F5-43E2-860A-E8F4DD259FDE}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F3-467B-96C2-608633C7543A}"/>
                </c:ext>
                <c:ext xmlns:c15="http://schemas.microsoft.com/office/drawing/2012/chart" uri="{CE6537A1-D6FC-4f65-9D91-7224C49458BB}">
                  <c15:dlblFieldTable>
                    <c15:dlblFTEntry>
                      <c15:txfldGUID>{DF87685C-D2E9-4FC8-A766-52925B59A0C8}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F3-467B-96C2-608633C7543A}"/>
                </c:ext>
                <c:ext xmlns:c15="http://schemas.microsoft.com/office/drawing/2012/chart" uri="{CE6537A1-D6FC-4f65-9D91-7224C49458BB}">
                  <c15:dlblFieldTable>
                    <c15:dlblFTEntry>
                      <c15:txfldGUID>{C32631E1-637F-4DAD-B3C1-EDEDF9368149}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F3-467B-96C2-608633C7543A}"/>
                </c:ext>
                <c:ext xmlns:c15="http://schemas.microsoft.com/office/drawing/2012/chart" uri="{CE6537A1-D6FC-4f65-9D91-7224C49458BB}">
                  <c15:dlblFieldTable>
                    <c15:dlblFTEntry>
                      <c15:txfldGUID>{2DADC62D-96DF-40EB-8040-648E24987DF3}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F3-467B-96C2-608633C7543A}"/>
                </c:ext>
                <c:ext xmlns:c15="http://schemas.microsoft.com/office/drawing/2012/chart" uri="{CE6537A1-D6FC-4f65-9D91-7224C49458BB}">
                  <c15:dlblFieldTable>
                    <c15:dlblFTEntry>
                      <c15:txfldGUID>{0C314995-00E1-43CC-9AF8-42A5A5920126}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F3-467B-96C2-608633C7543A}"/>
                </c:ext>
                <c:ext xmlns:c15="http://schemas.microsoft.com/office/drawing/2012/chart" uri="{CE6537A1-D6FC-4f65-9D91-7224C49458BB}">
                  <c15:dlblFieldTable>
                    <c15:dlblFTEntry>
                      <c15:txfldGUID>{A1969E31-91C2-4CD1-9117-A898E2F12305}</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F3-467B-96C2-608633C7543A}"/>
                </c:ext>
                <c:ext xmlns:c15="http://schemas.microsoft.com/office/drawing/2012/chart" uri="{CE6537A1-D6FC-4f65-9D91-7224C49458BB}">
                  <c15:dlblFieldTable>
                    <c15:dlblFTEntry>
                      <c15:txfldGUID>{40207DA2-DF27-432D-9BD2-0AE711E842F5}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F3-467B-96C2-608633C7543A}"/>
                </c:ext>
                <c:ext xmlns:c15="http://schemas.microsoft.com/office/drawing/2012/chart" uri="{CE6537A1-D6FC-4f65-9D91-7224C49458BB}">
                  <c15:dlblFieldTable>
                    <c15:dlblFTEntry>
                      <c15:txfldGUID>{3C4DCB68-6CFA-4F6E-8570-307DCA9E2CE7}</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F3-467B-96C2-608633C7543A}"/>
                </c:ext>
                <c:ext xmlns:c15="http://schemas.microsoft.com/office/drawing/2012/chart" uri="{CE6537A1-D6FC-4f65-9D91-7224C49458BB}">
                  <c15:dlblFieldTable>
                    <c15:dlblFTEntry>
                      <c15:txfldGUID>{ABCE25AA-0430-427B-AFE6-C42AC5010777}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10.9</c:v>
                </c:pt>
                <c:pt idx="8">
                  <c:v>10.3</c:v>
                </c:pt>
                <c:pt idx="16">
                  <c:v>9</c:v>
                </c:pt>
                <c:pt idx="24">
                  <c:v>8</c:v>
                </c:pt>
                <c:pt idx="32">
                  <c:v>7.3</c:v>
                </c:pt>
              </c:numCache>
            </c:numRef>
          </c:xVal>
          <c:yVal>
            <c:numRef>
              <c:f>公会計指標分析・財政指標組合せ分析表!$BP$77:$DC$77</c:f>
              <c:numCache>
                <c:formatCode>#,##0.0;"▲ "#,##0.0</c:formatCode>
                <c:ptCount val="40"/>
                <c:pt idx="0">
                  <c:v>124.2</c:v>
                </c:pt>
                <c:pt idx="8">
                  <c:v>115.7</c:v>
                </c:pt>
                <c:pt idx="16">
                  <c:v>106</c:v>
                </c:pt>
                <c:pt idx="24">
                  <c:v>97.6</c:v>
                </c:pt>
                <c:pt idx="32">
                  <c:v>91.6</c:v>
                </c:pt>
              </c:numCache>
            </c:numRef>
          </c:yVal>
          <c:smooth val="0"/>
          <c:extLst xmlns:c16r2="http://schemas.microsoft.com/office/drawing/2015/06/chart">
            <c:ext xmlns:c16="http://schemas.microsoft.com/office/drawing/2014/chart" uri="{C3380CC4-5D6E-409C-BE32-E72D297353CC}">
              <c16:uniqueId val="{00000013-8BF3-467B-96C2-608633C7543A}"/>
            </c:ext>
          </c:extLst>
        </c:ser>
        <c:dLbls>
          <c:showLegendKey val="0"/>
          <c:showVal val="1"/>
          <c:showCatName val="0"/>
          <c:showSerName val="0"/>
          <c:showPercent val="0"/>
          <c:showBubbleSize val="0"/>
        </c:dLbls>
        <c:axId val="613109808"/>
        <c:axId val="613110200"/>
      </c:scatterChart>
      <c:valAx>
        <c:axId val="613109808"/>
        <c:scaling>
          <c:orientation val="minMax"/>
          <c:max val="11.6"/>
          <c:min val="2.20000000000000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3110200"/>
        <c:crosses val="autoZero"/>
        <c:crossBetween val="midCat"/>
      </c:valAx>
      <c:valAx>
        <c:axId val="613110200"/>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3109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元利償還金等については、臨時財政対策債などの発行に伴う元利償還金の増加や、全国型市場公募債の発行による満期一括償還地方債に係る年度割相当額の増加等により、前年度と比べると</a:t>
          </a:r>
          <a:r>
            <a:rPr kumimoji="1" lang="en-US" altLang="ja-JP" sz="1400">
              <a:latin typeface="ＭＳ ゴシック" pitchFamily="49" charset="-128"/>
              <a:ea typeface="ＭＳ ゴシック" pitchFamily="49" charset="-128"/>
            </a:rPr>
            <a:t>321</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また、算入公債費等については特定財源の減少等により、前年度と比べると</a:t>
          </a:r>
          <a:r>
            <a:rPr kumimoji="1" lang="en-US" altLang="ja-JP" sz="1400">
              <a:latin typeface="ＭＳ ゴシック" pitchFamily="49" charset="-128"/>
              <a:ea typeface="ＭＳ ゴシック" pitchFamily="49" charset="-128"/>
            </a:rPr>
            <a:t>394</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このことから、前年度と比べると実質公債費比率の分子は、</a:t>
          </a:r>
          <a:r>
            <a:rPr kumimoji="1" lang="en-US" altLang="ja-JP" sz="1400">
              <a:latin typeface="ＭＳ ゴシック" pitchFamily="49" charset="-128"/>
              <a:ea typeface="ＭＳ ゴシック" pitchFamily="49" charset="-128"/>
            </a:rPr>
            <a:t>715</a:t>
          </a:r>
          <a:r>
            <a:rPr kumimoji="1" lang="ja-JP" altLang="en-US" sz="1400">
              <a:latin typeface="ＭＳ ゴシック" pitchFamily="49" charset="-128"/>
              <a:ea typeface="ＭＳ ゴシック" pitchFamily="49" charset="-128"/>
            </a:rPr>
            <a:t>百万円増加した。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満期一括償還方式の地方債については、毎年度発行額の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住民参加型は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を積み立てている。なお、積立不足額は生じていない。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将来負担額については、一般会計における地方債の現在高が増加したことにより、前年度と比べると</a:t>
          </a:r>
          <a:r>
            <a:rPr kumimoji="1" lang="en-US" altLang="ja-JP" sz="1400">
              <a:latin typeface="ＭＳ ゴシック" pitchFamily="49" charset="-128"/>
              <a:ea typeface="ＭＳ ゴシック" pitchFamily="49" charset="-128"/>
            </a:rPr>
            <a:t>2,412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また、充当可能財源等については、基金残高が増加したことや、地方債現在高のうち地方交付税措置のある事業債に係る残高の比率が増加したことにより、前年度と比べると</a:t>
          </a:r>
          <a:r>
            <a:rPr kumimoji="1" lang="en-US" altLang="ja-JP" sz="1400">
              <a:latin typeface="ＭＳ ゴシック" pitchFamily="49" charset="-128"/>
              <a:ea typeface="ＭＳ ゴシック" pitchFamily="49" charset="-128"/>
            </a:rPr>
            <a:t>4,767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このことから、前年度と比べると将来負担比率の分子は、</a:t>
          </a:r>
          <a:r>
            <a:rPr kumimoji="1" lang="en-US" altLang="ja-JP" sz="1400">
              <a:latin typeface="ＭＳ ゴシック" pitchFamily="49" charset="-128"/>
              <a:ea typeface="ＭＳ ゴシック" pitchFamily="49" charset="-128"/>
            </a:rPr>
            <a:t>2,355</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令和元年度の財政調整基金の残高は、災害救助基金の設置に係る積立ての財源として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億円を取り崩したことなどから、前年度と比べると約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いては、災害救助基金の設置による増加があった一方で、老朽化する公共施設の長寿命化事業等を着実に推進するための財源として、公共施設保全等基金を取り崩したことなどから、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億円増加しているが、これは、平成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市税等の歳入見込みから、財政調整基金取崩額を減額したことや、老朽化する公共施設の長寿命化事業等を着実に推進する必要があることから、その財源を確保するため、公共施設保全等基金や学校施設整備基金への積立を行い、その他特定目的基金が増加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基金については、それぞれの設置目的に従い積立て・取崩し等を行っているが、現在、それぞれの積立ての考え方などについても整理・研究を進めている。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また、老朽化する公共施設の長寿命化事業等を着実に推進する必要があることから、その財源として、公共施設保全等基金や学校施設整備基金の残高を確保していく。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基金残高の多い主な基金の使途は、次のとおりである。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○都市交通施設整備基金：都市交通施設を整備する事業の財源とするために設置された基金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○社会福祉基金：社会福祉の増進を図る事業の財源とするために設置された基金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○産業集積促進基金：産業集積の促進を図る事業の財源とするために設置された基金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増減額が大きかった主な基金の増減額と理由は、次のとおりである。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○災害救助基金（令和元年度末残高：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対平成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年度末残高増減額：＋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災害救助法における救助実施市としての認定を受けるに当たり、新たに基金を設置したため、残高は皆増した。</a:t>
          </a: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○公共施設保全等基金（令和元年度末残高：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403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対平成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年度末残高増減額：△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公共施設の長寿命化事業等を今後も着実に推進するための財源として取り崩したため、残高が減少した。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○市街地整備</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対平成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年度末残高増減額：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麻溝台・新磯野第一整備地区土地区画整理事業のための財源として取り崩したため、残高が減少した。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老朽化する公共施設の長寿命化事業等を着実に推進する必要があることから、その財源</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、「公共施設保全等基金」や「学校施設整備基金」の残高</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を確保していく。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年度においては、前年度決算剰余金等約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また、令和元年度においては、前年度決算剰余金等約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億円の積立に対し、災害救助基金の設置に係る財源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年度は、前年度決算剰余金等約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億円の積立てに対し、取崩額は約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億円を見込んでいることから、年度末残高は前年度末に比べて増加するものと見込んでいるが、令和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年度にその大部分を取り崩す見込みである。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財政調整基金の残高は、ピーク時の約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％まで減少するなど、臨時の財政需要などに対応する余裕は極めて乏しい状況となっており、緊急的な財政出動に備える必要があることからも、財政運営上適切な財政調整基金の残高を確保していく。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市債の償還に必要な財源を確保し、将来にわたる財政の健全な運営に資するため、基金運用益等の積立により、前年度と比べると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運用益等による積立てにより、令和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年度末残高も増加するものと見込んでいる。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なお、この残高には含まれていない満期一括償還に係る積立ては、全国型市場公募債（平成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年度から発行）分については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、住民参加型市場公募債（平成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年度まで発行）分については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ずつ、発行の翌年度より積立てを行っており、満期一括償還に備えた減債基金の積立不足は生じていない。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718,300
702,489
328.91
306,646,910
296,379,255
9,103,076
172,010,103
272,240,093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有形固定資産減価償却率は、類似団体平均値を上回っており、その差は拡大傾向にある。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本市では、平成２６年度に策定</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（令和２年度改定）</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した公共施設等総合管理計画において、公共施設等のサービスを維持しながら、</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施設総量の削減を図る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目標を掲げ、老朽化した施設の集約化・複合化や除却を進めているところではあるが、昭和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年代前半に</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急増に伴い整備した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学校施設等の老朽化により、類似団体平均値を上回っている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18669</xdr:rowOff>
    </xdr:from>
    <xdr:to>
      <xdr:col>23</xdr:col>
      <xdr:colOff>85090</xdr:colOff>
      <xdr:row>34</xdr:row>
      <xdr:rowOff>113919</xdr:rowOff>
    </xdr:to>
    <xdr:cxnSp macro="">
      <xdr:nvCxnSpPr>
        <xdr:cNvPr id="63" name="直線コネクタ 62"/>
        <xdr:cNvCxnSpPr/>
      </xdr:nvCxnSpPr>
      <xdr:spPr>
        <a:xfrm flipV="1">
          <a:off x="4300220" y="5257419"/>
          <a:ext cx="127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64" name="有形固定資産減価償却率最小値テキスト"/>
        <xdr:cNvSpPr txBox="1"/>
      </xdr:nvSpPr>
      <xdr:spPr>
        <a:xfrm>
          <a:off x="4352925" y="6512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65" name="直線コネクタ 64"/>
        <xdr:cNvCxnSpPr/>
      </xdr:nvCxnSpPr>
      <xdr:spPr>
        <a:xfrm>
          <a:off x="4213225" y="650836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136796</xdr:rowOff>
    </xdr:from>
    <xdr:ext cx="405111" cy="259045"/>
    <xdr:sp macro="" textlink="">
      <xdr:nvSpPr>
        <xdr:cNvPr id="66" name="有形固定資産減価償却率最大値テキスト"/>
        <xdr:cNvSpPr txBox="1"/>
      </xdr:nvSpPr>
      <xdr:spPr>
        <a:xfrm>
          <a:off x="4352925" y="504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18669</xdr:rowOff>
    </xdr:from>
    <xdr:to>
      <xdr:col>23</xdr:col>
      <xdr:colOff>174625</xdr:colOff>
      <xdr:row>27</xdr:row>
      <xdr:rowOff>18669</xdr:rowOff>
    </xdr:to>
    <xdr:cxnSp macro="">
      <xdr:nvCxnSpPr>
        <xdr:cNvPr id="67" name="直線コネクタ 66"/>
        <xdr:cNvCxnSpPr/>
      </xdr:nvCxnSpPr>
      <xdr:spPr>
        <a:xfrm>
          <a:off x="4213225" y="52574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158640</xdr:rowOff>
    </xdr:from>
    <xdr:ext cx="405111" cy="259045"/>
    <xdr:sp macro="" textlink="">
      <xdr:nvSpPr>
        <xdr:cNvPr id="68" name="有形固定資産減価償却率平均値テキスト"/>
        <xdr:cNvSpPr txBox="1"/>
      </xdr:nvSpPr>
      <xdr:spPr>
        <a:xfrm>
          <a:off x="4352925" y="5727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69" name="フローチャート: 判断 68"/>
        <xdr:cNvSpPr/>
      </xdr:nvSpPr>
      <xdr:spPr>
        <a:xfrm>
          <a:off x="4251325" y="5869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101219</xdr:rowOff>
    </xdr:from>
    <xdr:to>
      <xdr:col>19</xdr:col>
      <xdr:colOff>187325</xdr:colOff>
      <xdr:row>31</xdr:row>
      <xdr:rowOff>31369</xdr:rowOff>
    </xdr:to>
    <xdr:sp macro="" textlink="">
      <xdr:nvSpPr>
        <xdr:cNvPr id="70" name="フローチャート: 判断 69"/>
        <xdr:cNvSpPr/>
      </xdr:nvSpPr>
      <xdr:spPr>
        <a:xfrm>
          <a:off x="3616325" y="58352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1" name="フローチャート: 判断 70"/>
        <xdr:cNvSpPr/>
      </xdr:nvSpPr>
      <xdr:spPr>
        <a:xfrm>
          <a:off x="2930525" y="575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xdr:cNvSpPr/>
      </xdr:nvSpPr>
      <xdr:spPr>
        <a:xfrm>
          <a:off x="2244725" y="5677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73" name="フローチャート: 判断 72"/>
        <xdr:cNvSpPr/>
      </xdr:nvSpPr>
      <xdr:spPr>
        <a:xfrm>
          <a:off x="1558925" y="55457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楕円 78"/>
        <xdr:cNvSpPr/>
      </xdr:nvSpPr>
      <xdr:spPr>
        <a:xfrm>
          <a:off x="4251325" y="61593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73550</xdr:rowOff>
    </xdr:from>
    <xdr:ext cx="405111" cy="259045"/>
    <xdr:sp macro="" textlink="">
      <xdr:nvSpPr>
        <xdr:cNvPr id="80" name="有形固定資産減価償却率該当値テキスト"/>
        <xdr:cNvSpPr txBox="1"/>
      </xdr:nvSpPr>
      <xdr:spPr>
        <a:xfrm>
          <a:off x="4352925" y="61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1" name="楕円 80"/>
        <xdr:cNvSpPr/>
      </xdr:nvSpPr>
      <xdr:spPr>
        <a:xfrm>
          <a:off x="3616325" y="5967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32</xdr:row>
      <xdr:rowOff>145923</xdr:rowOff>
    </xdr:to>
    <xdr:cxnSp macro="">
      <xdr:nvCxnSpPr>
        <xdr:cNvPr id="82" name="直線コネクタ 81"/>
        <xdr:cNvCxnSpPr/>
      </xdr:nvCxnSpPr>
      <xdr:spPr>
        <a:xfrm>
          <a:off x="3667125" y="6017895"/>
          <a:ext cx="635000" cy="1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144399</xdr:rowOff>
    </xdr:from>
    <xdr:to>
      <xdr:col>15</xdr:col>
      <xdr:colOff>187325</xdr:colOff>
      <xdr:row>31</xdr:row>
      <xdr:rowOff>74549</xdr:rowOff>
    </xdr:to>
    <xdr:sp macro="" textlink="">
      <xdr:nvSpPr>
        <xdr:cNvPr id="83" name="楕円 82"/>
        <xdr:cNvSpPr/>
      </xdr:nvSpPr>
      <xdr:spPr>
        <a:xfrm>
          <a:off x="2930525" y="5878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23749</xdr:rowOff>
    </xdr:from>
    <xdr:to>
      <xdr:col>19</xdr:col>
      <xdr:colOff>136525</xdr:colOff>
      <xdr:row>31</xdr:row>
      <xdr:rowOff>118745</xdr:rowOff>
    </xdr:to>
    <xdr:cxnSp macro="">
      <xdr:nvCxnSpPr>
        <xdr:cNvPr id="84" name="直線コネクタ 83"/>
        <xdr:cNvCxnSpPr/>
      </xdr:nvCxnSpPr>
      <xdr:spPr>
        <a:xfrm>
          <a:off x="2981325" y="5922899"/>
          <a:ext cx="6858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6223</xdr:rowOff>
    </xdr:from>
    <xdr:to>
      <xdr:col>11</xdr:col>
      <xdr:colOff>187325</xdr:colOff>
      <xdr:row>30</xdr:row>
      <xdr:rowOff>107823</xdr:rowOff>
    </xdr:to>
    <xdr:sp macro="" textlink="">
      <xdr:nvSpPr>
        <xdr:cNvPr id="85" name="楕円 84"/>
        <xdr:cNvSpPr/>
      </xdr:nvSpPr>
      <xdr:spPr>
        <a:xfrm>
          <a:off x="2244725" y="57402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57023</xdr:rowOff>
    </xdr:from>
    <xdr:to>
      <xdr:col>15</xdr:col>
      <xdr:colOff>136525</xdr:colOff>
      <xdr:row>31</xdr:row>
      <xdr:rowOff>23749</xdr:rowOff>
    </xdr:to>
    <xdr:cxnSp macro="">
      <xdr:nvCxnSpPr>
        <xdr:cNvPr id="86" name="直線コネクタ 85"/>
        <xdr:cNvCxnSpPr/>
      </xdr:nvCxnSpPr>
      <xdr:spPr>
        <a:xfrm>
          <a:off x="2295525" y="5791073"/>
          <a:ext cx="6858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13589</xdr:rowOff>
    </xdr:from>
    <xdr:to>
      <xdr:col>7</xdr:col>
      <xdr:colOff>187325</xdr:colOff>
      <xdr:row>29</xdr:row>
      <xdr:rowOff>115189</xdr:rowOff>
    </xdr:to>
    <xdr:sp macro="" textlink="">
      <xdr:nvSpPr>
        <xdr:cNvPr id="87" name="楕円 86"/>
        <xdr:cNvSpPr/>
      </xdr:nvSpPr>
      <xdr:spPr>
        <a:xfrm>
          <a:off x="1558925" y="5582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64389</xdr:rowOff>
    </xdr:from>
    <xdr:to>
      <xdr:col>11</xdr:col>
      <xdr:colOff>136525</xdr:colOff>
      <xdr:row>30</xdr:row>
      <xdr:rowOff>57023</xdr:rowOff>
    </xdr:to>
    <xdr:cxnSp macro="">
      <xdr:nvCxnSpPr>
        <xdr:cNvPr id="88" name="直線コネクタ 87"/>
        <xdr:cNvCxnSpPr/>
      </xdr:nvCxnSpPr>
      <xdr:spPr>
        <a:xfrm>
          <a:off x="1609725" y="5633339"/>
          <a:ext cx="6858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47896</xdr:rowOff>
    </xdr:from>
    <xdr:ext cx="405111" cy="259045"/>
    <xdr:sp macro="" textlink="">
      <xdr:nvSpPr>
        <xdr:cNvPr id="89" name="n_1aveValue有形固定資産減価償却率"/>
        <xdr:cNvSpPr txBox="1"/>
      </xdr:nvSpPr>
      <xdr:spPr>
        <a:xfrm>
          <a:off x="3470919" y="561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90" name="n_2aveValue有形固定資産減価償却率"/>
        <xdr:cNvSpPr txBox="1"/>
      </xdr:nvSpPr>
      <xdr:spPr>
        <a:xfrm>
          <a:off x="2797819"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xdr:cNvSpPr txBox="1"/>
      </xdr:nvSpPr>
      <xdr:spPr>
        <a:xfrm>
          <a:off x="2112019" y="545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92" name="n_4aveValue有形固定資産減価償却率"/>
        <xdr:cNvSpPr txBox="1"/>
      </xdr:nvSpPr>
      <xdr:spPr>
        <a:xfrm>
          <a:off x="1426219" y="5327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3" name="n_1mainValue有形固定資産減価償却率"/>
        <xdr:cNvSpPr txBox="1"/>
      </xdr:nvSpPr>
      <xdr:spPr>
        <a:xfrm>
          <a:off x="3470919" y="605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65676</xdr:rowOff>
    </xdr:from>
    <xdr:ext cx="405111" cy="259045"/>
    <xdr:sp macro="" textlink="">
      <xdr:nvSpPr>
        <xdr:cNvPr id="94" name="n_2mainValue有形固定資産減価償却率"/>
        <xdr:cNvSpPr txBox="1"/>
      </xdr:nvSpPr>
      <xdr:spPr>
        <a:xfrm>
          <a:off x="2797819" y="59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98950</xdr:rowOff>
    </xdr:from>
    <xdr:ext cx="405111" cy="259045"/>
    <xdr:sp macro="" textlink="">
      <xdr:nvSpPr>
        <xdr:cNvPr id="95" name="n_3mainValue有形固定資産減価償却率"/>
        <xdr:cNvSpPr txBox="1"/>
      </xdr:nvSpPr>
      <xdr:spPr>
        <a:xfrm>
          <a:off x="2112019" y="58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106316</xdr:rowOff>
    </xdr:from>
    <xdr:ext cx="405111" cy="259045"/>
    <xdr:sp macro="" textlink="">
      <xdr:nvSpPr>
        <xdr:cNvPr id="96" name="n_4mainValue有形固定資産減価償却率"/>
        <xdr:cNvSpPr txBox="1"/>
      </xdr:nvSpPr>
      <xdr:spPr>
        <a:xfrm>
          <a:off x="1426219" y="56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債務償還比率は類似団体平均を下回っており、類似団体平均値と同様に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度の債務償還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経常収支比率が増加したことにより前年度と比べ増加となっている。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9705751" y="6451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9705751" y="61048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9705751" y="575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9758836" y="5069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xdr:cNvSpPr txBox="1"/>
      </xdr:nvSpPr>
      <xdr:spPr>
        <a:xfrm>
          <a:off x="975883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165100</xdr:rowOff>
    </xdr:from>
    <xdr:to>
      <xdr:col>76</xdr:col>
      <xdr:colOff>21589</xdr:colOff>
      <xdr:row>33</xdr:row>
      <xdr:rowOff>106292</xdr:rowOff>
    </xdr:to>
    <xdr:cxnSp macro="">
      <xdr:nvCxnSpPr>
        <xdr:cNvPr id="126" name="直線コネクタ 125"/>
        <xdr:cNvCxnSpPr/>
      </xdr:nvCxnSpPr>
      <xdr:spPr>
        <a:xfrm flipV="1">
          <a:off x="13323570" y="5073650"/>
          <a:ext cx="1269" cy="12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110119</xdr:rowOff>
    </xdr:from>
    <xdr:ext cx="560923" cy="259045"/>
    <xdr:sp macro="" textlink="">
      <xdr:nvSpPr>
        <xdr:cNvPr id="127" name="債務償還比率最小値テキスト"/>
        <xdr:cNvSpPr txBox="1"/>
      </xdr:nvSpPr>
      <xdr:spPr>
        <a:xfrm>
          <a:off x="13376275" y="63394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106292</xdr:rowOff>
    </xdr:from>
    <xdr:to>
      <xdr:col>76</xdr:col>
      <xdr:colOff>111125</xdr:colOff>
      <xdr:row>33</xdr:row>
      <xdr:rowOff>106292</xdr:rowOff>
    </xdr:to>
    <xdr:cxnSp macro="">
      <xdr:nvCxnSpPr>
        <xdr:cNvPr id="128" name="直線コネクタ 127"/>
        <xdr:cNvCxnSpPr/>
      </xdr:nvCxnSpPr>
      <xdr:spPr>
        <a:xfrm>
          <a:off x="13255625" y="6335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111777</xdr:rowOff>
    </xdr:from>
    <xdr:ext cx="469744" cy="259045"/>
    <xdr:sp macro="" textlink="">
      <xdr:nvSpPr>
        <xdr:cNvPr id="129" name="債務償還比率最大値テキスト"/>
        <xdr:cNvSpPr txBox="1"/>
      </xdr:nvSpPr>
      <xdr:spPr>
        <a:xfrm>
          <a:off x="13376275" y="48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165100</xdr:rowOff>
    </xdr:from>
    <xdr:to>
      <xdr:col>76</xdr:col>
      <xdr:colOff>111125</xdr:colOff>
      <xdr:row>25</xdr:row>
      <xdr:rowOff>165100</xdr:rowOff>
    </xdr:to>
    <xdr:cxnSp macro="">
      <xdr:nvCxnSpPr>
        <xdr:cNvPr id="130" name="直線コネクタ 129"/>
        <xdr:cNvCxnSpPr/>
      </xdr:nvCxnSpPr>
      <xdr:spPr>
        <a:xfrm>
          <a:off x="13255625" y="5073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20083</xdr:rowOff>
    </xdr:from>
    <xdr:ext cx="560923" cy="259045"/>
    <xdr:sp macro="" textlink="">
      <xdr:nvSpPr>
        <xdr:cNvPr id="131" name="債務償還比率平均値テキスト"/>
        <xdr:cNvSpPr txBox="1"/>
      </xdr:nvSpPr>
      <xdr:spPr>
        <a:xfrm>
          <a:off x="13376275" y="5589033"/>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41656</xdr:rowOff>
    </xdr:from>
    <xdr:to>
      <xdr:col>76</xdr:col>
      <xdr:colOff>73025</xdr:colOff>
      <xdr:row>29</xdr:row>
      <xdr:rowOff>143256</xdr:rowOff>
    </xdr:to>
    <xdr:sp macro="" textlink="">
      <xdr:nvSpPr>
        <xdr:cNvPr id="132" name="フローチャート: 判断 131"/>
        <xdr:cNvSpPr/>
      </xdr:nvSpPr>
      <xdr:spPr>
        <a:xfrm>
          <a:off x="13293725" y="5610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26543</xdr:rowOff>
    </xdr:from>
    <xdr:to>
      <xdr:col>72</xdr:col>
      <xdr:colOff>123825</xdr:colOff>
      <xdr:row>29</xdr:row>
      <xdr:rowOff>128143</xdr:rowOff>
    </xdr:to>
    <xdr:sp macro="" textlink="">
      <xdr:nvSpPr>
        <xdr:cNvPr id="133" name="フローチャート: 判断 132"/>
        <xdr:cNvSpPr/>
      </xdr:nvSpPr>
      <xdr:spPr>
        <a:xfrm>
          <a:off x="12639675" y="559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43815</xdr:rowOff>
    </xdr:from>
    <xdr:to>
      <xdr:col>68</xdr:col>
      <xdr:colOff>123825</xdr:colOff>
      <xdr:row>29</xdr:row>
      <xdr:rowOff>145415</xdr:rowOff>
    </xdr:to>
    <xdr:sp macro="" textlink="">
      <xdr:nvSpPr>
        <xdr:cNvPr id="134" name="フローチャート: 判断 133"/>
        <xdr:cNvSpPr/>
      </xdr:nvSpPr>
      <xdr:spPr>
        <a:xfrm>
          <a:off x="11953875" y="56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69483</xdr:rowOff>
    </xdr:from>
    <xdr:to>
      <xdr:col>64</xdr:col>
      <xdr:colOff>123825</xdr:colOff>
      <xdr:row>29</xdr:row>
      <xdr:rowOff>171083</xdr:rowOff>
    </xdr:to>
    <xdr:sp macro="" textlink="">
      <xdr:nvSpPr>
        <xdr:cNvPr id="135" name="フローチャート: 判断 134"/>
        <xdr:cNvSpPr/>
      </xdr:nvSpPr>
      <xdr:spPr>
        <a:xfrm>
          <a:off x="11268075" y="56384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142339</xdr:rowOff>
    </xdr:from>
    <xdr:to>
      <xdr:col>60</xdr:col>
      <xdr:colOff>123825</xdr:colOff>
      <xdr:row>29</xdr:row>
      <xdr:rowOff>72489</xdr:rowOff>
    </xdr:to>
    <xdr:sp macro="" textlink="">
      <xdr:nvSpPr>
        <xdr:cNvPr id="136" name="フローチャート: 判断 135"/>
        <xdr:cNvSpPr/>
      </xdr:nvSpPr>
      <xdr:spPr>
        <a:xfrm>
          <a:off x="10582275" y="5546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153014</xdr:rowOff>
    </xdr:from>
    <xdr:to>
      <xdr:col>76</xdr:col>
      <xdr:colOff>73025</xdr:colOff>
      <xdr:row>29</xdr:row>
      <xdr:rowOff>83164</xdr:rowOff>
    </xdr:to>
    <xdr:sp macro="" textlink="">
      <xdr:nvSpPr>
        <xdr:cNvPr id="142" name="楕円 141"/>
        <xdr:cNvSpPr/>
      </xdr:nvSpPr>
      <xdr:spPr>
        <a:xfrm>
          <a:off x="13293725" y="55568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4441</xdr:rowOff>
    </xdr:from>
    <xdr:ext cx="469744" cy="259045"/>
    <xdr:sp macro="" textlink="">
      <xdr:nvSpPr>
        <xdr:cNvPr id="143" name="債務償還比率該当値テキスト"/>
        <xdr:cNvSpPr txBox="1"/>
      </xdr:nvSpPr>
      <xdr:spPr>
        <a:xfrm>
          <a:off x="13376275" y="540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51781</xdr:rowOff>
    </xdr:from>
    <xdr:to>
      <xdr:col>72</xdr:col>
      <xdr:colOff>123825</xdr:colOff>
      <xdr:row>28</xdr:row>
      <xdr:rowOff>153381</xdr:rowOff>
    </xdr:to>
    <xdr:sp macro="" textlink="">
      <xdr:nvSpPr>
        <xdr:cNvPr id="144" name="楕円 143"/>
        <xdr:cNvSpPr/>
      </xdr:nvSpPr>
      <xdr:spPr>
        <a:xfrm>
          <a:off x="12639675" y="54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102581</xdr:rowOff>
    </xdr:from>
    <xdr:to>
      <xdr:col>76</xdr:col>
      <xdr:colOff>22225</xdr:colOff>
      <xdr:row>29</xdr:row>
      <xdr:rowOff>32364</xdr:rowOff>
    </xdr:to>
    <xdr:cxnSp macro="">
      <xdr:nvCxnSpPr>
        <xdr:cNvPr id="145" name="直線コネクタ 144"/>
        <xdr:cNvCxnSpPr/>
      </xdr:nvCxnSpPr>
      <xdr:spPr>
        <a:xfrm>
          <a:off x="12690475" y="5506431"/>
          <a:ext cx="635000" cy="9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75890</xdr:rowOff>
    </xdr:from>
    <xdr:to>
      <xdr:col>68</xdr:col>
      <xdr:colOff>123825</xdr:colOff>
      <xdr:row>29</xdr:row>
      <xdr:rowOff>6040</xdr:rowOff>
    </xdr:to>
    <xdr:sp macro="" textlink="">
      <xdr:nvSpPr>
        <xdr:cNvPr id="146" name="楕円 145"/>
        <xdr:cNvSpPr/>
      </xdr:nvSpPr>
      <xdr:spPr>
        <a:xfrm>
          <a:off x="11953875" y="5479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102581</xdr:rowOff>
    </xdr:from>
    <xdr:to>
      <xdr:col>72</xdr:col>
      <xdr:colOff>73025</xdr:colOff>
      <xdr:row>28</xdr:row>
      <xdr:rowOff>126690</xdr:rowOff>
    </xdr:to>
    <xdr:cxnSp macro="">
      <xdr:nvCxnSpPr>
        <xdr:cNvPr id="147" name="直線コネクタ 146"/>
        <xdr:cNvCxnSpPr/>
      </xdr:nvCxnSpPr>
      <xdr:spPr>
        <a:xfrm flipV="1">
          <a:off x="12004675" y="5506431"/>
          <a:ext cx="6858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152964</xdr:rowOff>
    </xdr:from>
    <xdr:to>
      <xdr:col>64</xdr:col>
      <xdr:colOff>123825</xdr:colOff>
      <xdr:row>30</xdr:row>
      <xdr:rowOff>83114</xdr:rowOff>
    </xdr:to>
    <xdr:sp macro="" textlink="">
      <xdr:nvSpPr>
        <xdr:cNvPr id="148" name="楕円 147"/>
        <xdr:cNvSpPr/>
      </xdr:nvSpPr>
      <xdr:spPr>
        <a:xfrm>
          <a:off x="11268075" y="5721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126690</xdr:rowOff>
    </xdr:from>
    <xdr:to>
      <xdr:col>68</xdr:col>
      <xdr:colOff>73025</xdr:colOff>
      <xdr:row>30</xdr:row>
      <xdr:rowOff>32314</xdr:rowOff>
    </xdr:to>
    <xdr:cxnSp macro="">
      <xdr:nvCxnSpPr>
        <xdr:cNvPr id="149" name="直線コネクタ 148"/>
        <xdr:cNvCxnSpPr/>
      </xdr:nvCxnSpPr>
      <xdr:spPr>
        <a:xfrm flipV="1">
          <a:off x="11318875" y="5530540"/>
          <a:ext cx="685800" cy="2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85725</xdr:rowOff>
    </xdr:from>
    <xdr:to>
      <xdr:col>60</xdr:col>
      <xdr:colOff>123825</xdr:colOff>
      <xdr:row>29</xdr:row>
      <xdr:rowOff>15875</xdr:rowOff>
    </xdr:to>
    <xdr:sp macro="" textlink="">
      <xdr:nvSpPr>
        <xdr:cNvPr id="150" name="楕円 149"/>
        <xdr:cNvSpPr/>
      </xdr:nvSpPr>
      <xdr:spPr>
        <a:xfrm>
          <a:off x="10582275" y="5489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136525</xdr:rowOff>
    </xdr:from>
    <xdr:to>
      <xdr:col>64</xdr:col>
      <xdr:colOff>73025</xdr:colOff>
      <xdr:row>30</xdr:row>
      <xdr:rowOff>32314</xdr:rowOff>
    </xdr:to>
    <xdr:cxnSp macro="">
      <xdr:nvCxnSpPr>
        <xdr:cNvPr id="151" name="直線コネクタ 150"/>
        <xdr:cNvCxnSpPr/>
      </xdr:nvCxnSpPr>
      <xdr:spPr>
        <a:xfrm>
          <a:off x="10633075" y="5540375"/>
          <a:ext cx="685800" cy="22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119270</xdr:rowOff>
    </xdr:from>
    <xdr:ext cx="560923" cy="259045"/>
    <xdr:sp macro="" textlink="">
      <xdr:nvSpPr>
        <xdr:cNvPr id="152" name="n_1aveValue債務償還比率"/>
        <xdr:cNvSpPr txBox="1"/>
      </xdr:nvSpPr>
      <xdr:spPr>
        <a:xfrm>
          <a:off x="12435413" y="56882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136542</xdr:rowOff>
    </xdr:from>
    <xdr:ext cx="560923" cy="259045"/>
    <xdr:sp macro="" textlink="">
      <xdr:nvSpPr>
        <xdr:cNvPr id="153" name="n_2aveValue債務償還比率"/>
        <xdr:cNvSpPr txBox="1"/>
      </xdr:nvSpPr>
      <xdr:spPr>
        <a:xfrm>
          <a:off x="11762313" y="57054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16160</xdr:rowOff>
    </xdr:from>
    <xdr:ext cx="560923" cy="259045"/>
    <xdr:sp macro="" textlink="">
      <xdr:nvSpPr>
        <xdr:cNvPr id="154" name="n_3aveValue債務償還比率"/>
        <xdr:cNvSpPr txBox="1"/>
      </xdr:nvSpPr>
      <xdr:spPr>
        <a:xfrm>
          <a:off x="11076513" y="54200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63616</xdr:rowOff>
    </xdr:from>
    <xdr:ext cx="469744" cy="259045"/>
    <xdr:sp macro="" textlink="">
      <xdr:nvSpPr>
        <xdr:cNvPr id="155" name="n_4aveValue債務償還比率"/>
        <xdr:cNvSpPr txBox="1"/>
      </xdr:nvSpPr>
      <xdr:spPr>
        <a:xfrm>
          <a:off x="10417252" y="563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169908</xdr:rowOff>
    </xdr:from>
    <xdr:ext cx="469744" cy="259045"/>
    <xdr:sp macro="" textlink="">
      <xdr:nvSpPr>
        <xdr:cNvPr id="156" name="n_1mainValue債務償還比率"/>
        <xdr:cNvSpPr txBox="1"/>
      </xdr:nvSpPr>
      <xdr:spPr>
        <a:xfrm>
          <a:off x="12461952" y="52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22567</xdr:rowOff>
    </xdr:from>
    <xdr:ext cx="469744" cy="259045"/>
    <xdr:sp macro="" textlink="">
      <xdr:nvSpPr>
        <xdr:cNvPr id="157" name="n_2mainValue債務償還比率"/>
        <xdr:cNvSpPr txBox="1"/>
      </xdr:nvSpPr>
      <xdr:spPr>
        <a:xfrm>
          <a:off x="11788852" y="526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74241</xdr:rowOff>
    </xdr:from>
    <xdr:ext cx="560923" cy="259045"/>
    <xdr:sp macro="" textlink="">
      <xdr:nvSpPr>
        <xdr:cNvPr id="158" name="n_3mainValue債務償還比率"/>
        <xdr:cNvSpPr txBox="1"/>
      </xdr:nvSpPr>
      <xdr:spPr>
        <a:xfrm>
          <a:off x="11076513" y="58082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32402</xdr:rowOff>
    </xdr:from>
    <xdr:ext cx="469744" cy="259045"/>
    <xdr:sp macro="" textlink="">
      <xdr:nvSpPr>
        <xdr:cNvPr id="159" name="n_4mainValue債務償還比率"/>
        <xdr:cNvSpPr txBox="1"/>
      </xdr:nvSpPr>
      <xdr:spPr>
        <a:xfrm>
          <a:off x="10417252" y="527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718,300
702,489
328.91
306,646,910
296,379,255
9,103,076
172,010,103
272,240,093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51054</xdr:rowOff>
    </xdr:from>
    <xdr:to>
      <xdr:col>24</xdr:col>
      <xdr:colOff>62865</xdr:colOff>
      <xdr:row>42</xdr:row>
      <xdr:rowOff>9906</xdr:rowOff>
    </xdr:to>
    <xdr:cxnSp macro="">
      <xdr:nvCxnSpPr>
        <xdr:cNvPr id="55" name="直線コネクタ 54"/>
        <xdr:cNvCxnSpPr/>
      </xdr:nvCxnSpPr>
      <xdr:spPr>
        <a:xfrm flipV="1">
          <a:off x="4177665" y="5670804"/>
          <a:ext cx="0" cy="127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13733</xdr:rowOff>
    </xdr:from>
    <xdr:ext cx="405111" cy="259045"/>
    <xdr:sp macro="" textlink="">
      <xdr:nvSpPr>
        <xdr:cNvPr id="56" name="【道路】&#10;有形固定資産減価償却率最小値テキスト"/>
        <xdr:cNvSpPr txBox="1"/>
      </xdr:nvSpPr>
      <xdr:spPr>
        <a:xfrm>
          <a:off x="4216400" y="6954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xdr:rowOff>
    </xdr:from>
    <xdr:to>
      <xdr:col>24</xdr:col>
      <xdr:colOff>152400</xdr:colOff>
      <xdr:row>42</xdr:row>
      <xdr:rowOff>9906</xdr:rowOff>
    </xdr:to>
    <xdr:cxnSp macro="">
      <xdr:nvCxnSpPr>
        <xdr:cNvPr id="57" name="直線コネクタ 56"/>
        <xdr:cNvCxnSpPr/>
      </xdr:nvCxnSpPr>
      <xdr:spPr>
        <a:xfrm>
          <a:off x="4108450" y="6950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169181</xdr:rowOff>
    </xdr:from>
    <xdr:ext cx="405111" cy="259045"/>
    <xdr:sp macro="" textlink="">
      <xdr:nvSpPr>
        <xdr:cNvPr id="58" name="【道路】&#10;有形固定資産減価償却率最大値テキスト"/>
        <xdr:cNvSpPr txBox="1"/>
      </xdr:nvSpPr>
      <xdr:spPr>
        <a:xfrm>
          <a:off x="4216400" y="54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51054</xdr:rowOff>
    </xdr:from>
    <xdr:to>
      <xdr:col>24</xdr:col>
      <xdr:colOff>152400</xdr:colOff>
      <xdr:row>34</xdr:row>
      <xdr:rowOff>51054</xdr:rowOff>
    </xdr:to>
    <xdr:cxnSp macro="">
      <xdr:nvCxnSpPr>
        <xdr:cNvPr id="59" name="直線コネクタ 58"/>
        <xdr:cNvCxnSpPr/>
      </xdr:nvCxnSpPr>
      <xdr:spPr>
        <a:xfrm>
          <a:off x="4108450" y="5670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169435</xdr:rowOff>
    </xdr:from>
    <xdr:ext cx="405111" cy="259045"/>
    <xdr:sp macro="" textlink="">
      <xdr:nvSpPr>
        <xdr:cNvPr id="60" name="【道路】&#10;有形固定資産減価償却率平均値テキスト"/>
        <xdr:cNvSpPr txBox="1"/>
      </xdr:nvSpPr>
      <xdr:spPr>
        <a:xfrm>
          <a:off x="4216400" y="627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146558</xdr:rowOff>
    </xdr:from>
    <xdr:to>
      <xdr:col>24</xdr:col>
      <xdr:colOff>114300</xdr:colOff>
      <xdr:row>39</xdr:row>
      <xdr:rowOff>76708</xdr:rowOff>
    </xdr:to>
    <xdr:sp macro="" textlink="">
      <xdr:nvSpPr>
        <xdr:cNvPr id="61" name="フローチャート: 判断 60"/>
        <xdr:cNvSpPr/>
      </xdr:nvSpPr>
      <xdr:spPr>
        <a:xfrm>
          <a:off x="4127500" y="6426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155702</xdr:rowOff>
    </xdr:from>
    <xdr:to>
      <xdr:col>20</xdr:col>
      <xdr:colOff>38100</xdr:colOff>
      <xdr:row>39</xdr:row>
      <xdr:rowOff>85852</xdr:rowOff>
    </xdr:to>
    <xdr:sp macro="" textlink="">
      <xdr:nvSpPr>
        <xdr:cNvPr id="62" name="フローチャート: 判断 61"/>
        <xdr:cNvSpPr/>
      </xdr:nvSpPr>
      <xdr:spPr>
        <a:xfrm>
          <a:off x="3384550" y="64358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135128</xdr:rowOff>
    </xdr:from>
    <xdr:to>
      <xdr:col>15</xdr:col>
      <xdr:colOff>101600</xdr:colOff>
      <xdr:row>39</xdr:row>
      <xdr:rowOff>65278</xdr:rowOff>
    </xdr:to>
    <xdr:sp macro="" textlink="">
      <xdr:nvSpPr>
        <xdr:cNvPr id="63" name="フローチャート: 判断 62"/>
        <xdr:cNvSpPr/>
      </xdr:nvSpPr>
      <xdr:spPr>
        <a:xfrm>
          <a:off x="2571750" y="641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144272</xdr:rowOff>
    </xdr:from>
    <xdr:to>
      <xdr:col>10</xdr:col>
      <xdr:colOff>165100</xdr:colOff>
      <xdr:row>39</xdr:row>
      <xdr:rowOff>74422</xdr:rowOff>
    </xdr:to>
    <xdr:sp macro="" textlink="">
      <xdr:nvSpPr>
        <xdr:cNvPr id="64" name="フローチャート: 判断 63"/>
        <xdr:cNvSpPr/>
      </xdr:nvSpPr>
      <xdr:spPr>
        <a:xfrm>
          <a:off x="1778000" y="6424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43688</xdr:rowOff>
    </xdr:from>
    <xdr:to>
      <xdr:col>6</xdr:col>
      <xdr:colOff>38100</xdr:colOff>
      <xdr:row>38</xdr:row>
      <xdr:rowOff>145288</xdr:rowOff>
    </xdr:to>
    <xdr:sp macro="" textlink="">
      <xdr:nvSpPr>
        <xdr:cNvPr id="65" name="フローチャート: 判断 64"/>
        <xdr:cNvSpPr/>
      </xdr:nvSpPr>
      <xdr:spPr>
        <a:xfrm>
          <a:off x="984250" y="6323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71" name="楕円 70"/>
        <xdr:cNvSpPr/>
      </xdr:nvSpPr>
      <xdr:spPr>
        <a:xfrm>
          <a:off x="41275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6113</xdr:rowOff>
    </xdr:from>
    <xdr:ext cx="405111" cy="259045"/>
    <xdr:sp macro="" textlink="">
      <xdr:nvSpPr>
        <xdr:cNvPr id="72" name="【道路】&#10;有形固定資産減価償却率該当値テキスト"/>
        <xdr:cNvSpPr txBox="1"/>
      </xdr:nvSpPr>
      <xdr:spPr>
        <a:xfrm>
          <a:off x="4216400" y="661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4826</xdr:rowOff>
    </xdr:from>
    <xdr:to>
      <xdr:col>20</xdr:col>
      <xdr:colOff>38100</xdr:colOff>
      <xdr:row>40</xdr:row>
      <xdr:rowOff>106426</xdr:rowOff>
    </xdr:to>
    <xdr:sp macro="" textlink="">
      <xdr:nvSpPr>
        <xdr:cNvPr id="73" name="楕円 72"/>
        <xdr:cNvSpPr/>
      </xdr:nvSpPr>
      <xdr:spPr>
        <a:xfrm>
          <a:off x="3384550" y="6615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55626</xdr:rowOff>
    </xdr:from>
    <xdr:to>
      <xdr:col>24</xdr:col>
      <xdr:colOff>63500</xdr:colOff>
      <xdr:row>40</xdr:row>
      <xdr:rowOff>78486</xdr:rowOff>
    </xdr:to>
    <xdr:cxnSp macro="">
      <xdr:nvCxnSpPr>
        <xdr:cNvPr id="74" name="直線コネクタ 73"/>
        <xdr:cNvCxnSpPr/>
      </xdr:nvCxnSpPr>
      <xdr:spPr>
        <a:xfrm>
          <a:off x="3429000" y="6665976"/>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141986</xdr:rowOff>
    </xdr:from>
    <xdr:to>
      <xdr:col>15</xdr:col>
      <xdr:colOff>101600</xdr:colOff>
      <xdr:row>40</xdr:row>
      <xdr:rowOff>72136</xdr:rowOff>
    </xdr:to>
    <xdr:sp macro="" textlink="">
      <xdr:nvSpPr>
        <xdr:cNvPr id="75" name="楕円 74"/>
        <xdr:cNvSpPr/>
      </xdr:nvSpPr>
      <xdr:spPr>
        <a:xfrm>
          <a:off x="2571750" y="6587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21336</xdr:rowOff>
    </xdr:from>
    <xdr:to>
      <xdr:col>19</xdr:col>
      <xdr:colOff>177800</xdr:colOff>
      <xdr:row>40</xdr:row>
      <xdr:rowOff>55626</xdr:rowOff>
    </xdr:to>
    <xdr:cxnSp macro="">
      <xdr:nvCxnSpPr>
        <xdr:cNvPr id="76" name="直線コネクタ 75"/>
        <xdr:cNvCxnSpPr/>
      </xdr:nvCxnSpPr>
      <xdr:spPr>
        <a:xfrm>
          <a:off x="2622550" y="6631686"/>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105410</xdr:rowOff>
    </xdr:from>
    <xdr:to>
      <xdr:col>10</xdr:col>
      <xdr:colOff>165100</xdr:colOff>
      <xdr:row>40</xdr:row>
      <xdr:rowOff>35560</xdr:rowOff>
    </xdr:to>
    <xdr:sp macro="" textlink="">
      <xdr:nvSpPr>
        <xdr:cNvPr id="77" name="楕円 76"/>
        <xdr:cNvSpPr/>
      </xdr:nvSpPr>
      <xdr:spPr>
        <a:xfrm>
          <a:off x="17780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156210</xdr:rowOff>
    </xdr:from>
    <xdr:to>
      <xdr:col>15</xdr:col>
      <xdr:colOff>50800</xdr:colOff>
      <xdr:row>40</xdr:row>
      <xdr:rowOff>21336</xdr:rowOff>
    </xdr:to>
    <xdr:cxnSp macro="">
      <xdr:nvCxnSpPr>
        <xdr:cNvPr id="78" name="直線コネクタ 77"/>
        <xdr:cNvCxnSpPr/>
      </xdr:nvCxnSpPr>
      <xdr:spPr>
        <a:xfrm>
          <a:off x="1828800" y="6601460"/>
          <a:ext cx="7937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61976</xdr:rowOff>
    </xdr:from>
    <xdr:to>
      <xdr:col>6</xdr:col>
      <xdr:colOff>38100</xdr:colOff>
      <xdr:row>39</xdr:row>
      <xdr:rowOff>163576</xdr:rowOff>
    </xdr:to>
    <xdr:sp macro="" textlink="">
      <xdr:nvSpPr>
        <xdr:cNvPr id="79" name="楕円 78"/>
        <xdr:cNvSpPr/>
      </xdr:nvSpPr>
      <xdr:spPr>
        <a:xfrm>
          <a:off x="984250" y="65072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112776</xdr:rowOff>
    </xdr:from>
    <xdr:to>
      <xdr:col>10</xdr:col>
      <xdr:colOff>114300</xdr:colOff>
      <xdr:row>39</xdr:row>
      <xdr:rowOff>156210</xdr:rowOff>
    </xdr:to>
    <xdr:cxnSp macro="">
      <xdr:nvCxnSpPr>
        <xdr:cNvPr id="80" name="直線コネクタ 79"/>
        <xdr:cNvCxnSpPr/>
      </xdr:nvCxnSpPr>
      <xdr:spPr>
        <a:xfrm>
          <a:off x="1028700" y="6558026"/>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102379</xdr:rowOff>
    </xdr:from>
    <xdr:ext cx="405111" cy="259045"/>
    <xdr:sp macro="" textlink="">
      <xdr:nvSpPr>
        <xdr:cNvPr id="81" name="n_1aveValue【道路】&#10;有形固定資産減価償却率"/>
        <xdr:cNvSpPr txBox="1"/>
      </xdr:nvSpPr>
      <xdr:spPr>
        <a:xfrm>
          <a:off x="32391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81805</xdr:rowOff>
    </xdr:from>
    <xdr:ext cx="405111" cy="259045"/>
    <xdr:sp macro="" textlink="">
      <xdr:nvSpPr>
        <xdr:cNvPr id="82" name="n_2aveValue【道路】&#10;有形固定資産減価償却率"/>
        <xdr:cNvSpPr txBox="1"/>
      </xdr:nvSpPr>
      <xdr:spPr>
        <a:xfrm>
          <a:off x="24390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90949</xdr:rowOff>
    </xdr:from>
    <xdr:ext cx="405111" cy="259045"/>
    <xdr:sp macro="" textlink="">
      <xdr:nvSpPr>
        <xdr:cNvPr id="83" name="n_3aveValue【道路】&#10;有形固定資産減価償却率"/>
        <xdr:cNvSpPr txBox="1"/>
      </xdr:nvSpPr>
      <xdr:spPr>
        <a:xfrm>
          <a:off x="164529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161815</xdr:rowOff>
    </xdr:from>
    <xdr:ext cx="405111" cy="259045"/>
    <xdr:sp macro="" textlink="">
      <xdr:nvSpPr>
        <xdr:cNvPr id="84" name="n_4aveValue【道路】&#10;有形固定資産減価償却率"/>
        <xdr:cNvSpPr txBox="1"/>
      </xdr:nvSpPr>
      <xdr:spPr>
        <a:xfrm>
          <a:off x="851544" y="6111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97553</xdr:rowOff>
    </xdr:from>
    <xdr:ext cx="405111" cy="259045"/>
    <xdr:sp macro="" textlink="">
      <xdr:nvSpPr>
        <xdr:cNvPr id="85" name="n_1mainValue【道路】&#10;有形固定資産減価償却率"/>
        <xdr:cNvSpPr txBox="1"/>
      </xdr:nvSpPr>
      <xdr:spPr>
        <a:xfrm>
          <a:off x="3239144" y="670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63263</xdr:rowOff>
    </xdr:from>
    <xdr:ext cx="405111" cy="259045"/>
    <xdr:sp macro="" textlink="">
      <xdr:nvSpPr>
        <xdr:cNvPr id="86" name="n_2mainValue【道路】&#10;有形固定資産減価償却率"/>
        <xdr:cNvSpPr txBox="1"/>
      </xdr:nvSpPr>
      <xdr:spPr>
        <a:xfrm>
          <a:off x="2439044" y="66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26687</xdr:rowOff>
    </xdr:from>
    <xdr:ext cx="405111" cy="259045"/>
    <xdr:sp macro="" textlink="">
      <xdr:nvSpPr>
        <xdr:cNvPr id="87" name="n_3mainValue【道路】&#10;有形固定資産減価償却率"/>
        <xdr:cNvSpPr txBox="1"/>
      </xdr:nvSpPr>
      <xdr:spPr>
        <a:xfrm>
          <a:off x="164529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154703</xdr:rowOff>
    </xdr:from>
    <xdr:ext cx="405111" cy="259045"/>
    <xdr:sp macro="" textlink="">
      <xdr:nvSpPr>
        <xdr:cNvPr id="88" name="n_4mainValue【道路】&#10;有形固定資産減価償却率"/>
        <xdr:cNvSpPr txBox="1"/>
      </xdr:nvSpPr>
      <xdr:spPr>
        <a:xfrm>
          <a:off x="851544" y="6599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83566</xdr:rowOff>
    </xdr:from>
    <xdr:to>
      <xdr:col>54</xdr:col>
      <xdr:colOff>189865</xdr:colOff>
      <xdr:row>41</xdr:row>
      <xdr:rowOff>42926</xdr:rowOff>
    </xdr:to>
    <xdr:cxnSp macro="">
      <xdr:nvCxnSpPr>
        <xdr:cNvPr id="112" name="直線コネクタ 111"/>
        <xdr:cNvCxnSpPr/>
      </xdr:nvCxnSpPr>
      <xdr:spPr>
        <a:xfrm flipV="1">
          <a:off x="9429115" y="553821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46753</xdr:rowOff>
    </xdr:from>
    <xdr:ext cx="469744" cy="259045"/>
    <xdr:sp macro="" textlink="">
      <xdr:nvSpPr>
        <xdr:cNvPr id="113" name="【道路】&#10;一人当たり延長最小値テキスト"/>
        <xdr:cNvSpPr txBox="1"/>
      </xdr:nvSpPr>
      <xdr:spPr>
        <a:xfrm>
          <a:off x="9467850" y="682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42926</xdr:rowOff>
    </xdr:from>
    <xdr:to>
      <xdr:col>55</xdr:col>
      <xdr:colOff>88900</xdr:colOff>
      <xdr:row>41</xdr:row>
      <xdr:rowOff>42926</xdr:rowOff>
    </xdr:to>
    <xdr:cxnSp macro="">
      <xdr:nvCxnSpPr>
        <xdr:cNvPr id="114" name="直線コネクタ 113"/>
        <xdr:cNvCxnSpPr/>
      </xdr:nvCxnSpPr>
      <xdr:spPr>
        <a:xfrm>
          <a:off x="9359900" y="6818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30243</xdr:rowOff>
    </xdr:from>
    <xdr:ext cx="534377" cy="259045"/>
    <xdr:sp macro="" textlink="">
      <xdr:nvSpPr>
        <xdr:cNvPr id="115" name="【道路】&#10;一人当たり延長最大値テキスト"/>
        <xdr:cNvSpPr txBox="1"/>
      </xdr:nvSpPr>
      <xdr:spPr>
        <a:xfrm>
          <a:off x="9467850" y="531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83566</xdr:rowOff>
    </xdr:from>
    <xdr:to>
      <xdr:col>55</xdr:col>
      <xdr:colOff>88900</xdr:colOff>
      <xdr:row>33</xdr:row>
      <xdr:rowOff>83566</xdr:rowOff>
    </xdr:to>
    <xdr:cxnSp macro="">
      <xdr:nvCxnSpPr>
        <xdr:cNvPr id="116" name="直線コネクタ 115"/>
        <xdr:cNvCxnSpPr/>
      </xdr:nvCxnSpPr>
      <xdr:spPr>
        <a:xfrm>
          <a:off x="9359900" y="5538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112920</xdr:rowOff>
    </xdr:from>
    <xdr:ext cx="469744" cy="259045"/>
    <xdr:sp macro="" textlink="">
      <xdr:nvSpPr>
        <xdr:cNvPr id="117" name="【道路】&#10;一人当たり延長平均値テキスト"/>
        <xdr:cNvSpPr txBox="1"/>
      </xdr:nvSpPr>
      <xdr:spPr>
        <a:xfrm>
          <a:off x="9467850" y="6393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90043</xdr:rowOff>
    </xdr:from>
    <xdr:to>
      <xdr:col>55</xdr:col>
      <xdr:colOff>50800</xdr:colOff>
      <xdr:row>40</xdr:row>
      <xdr:rowOff>20193</xdr:rowOff>
    </xdr:to>
    <xdr:sp macro="" textlink="">
      <xdr:nvSpPr>
        <xdr:cNvPr id="118" name="フローチャート: 判断 117"/>
        <xdr:cNvSpPr/>
      </xdr:nvSpPr>
      <xdr:spPr>
        <a:xfrm>
          <a:off x="9398000" y="65352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90932</xdr:rowOff>
    </xdr:from>
    <xdr:to>
      <xdr:col>50</xdr:col>
      <xdr:colOff>165100</xdr:colOff>
      <xdr:row>40</xdr:row>
      <xdr:rowOff>21082</xdr:rowOff>
    </xdr:to>
    <xdr:sp macro="" textlink="">
      <xdr:nvSpPr>
        <xdr:cNvPr id="119" name="フローチャート: 判断 118"/>
        <xdr:cNvSpPr/>
      </xdr:nvSpPr>
      <xdr:spPr>
        <a:xfrm>
          <a:off x="8636000" y="65361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90805</xdr:rowOff>
    </xdr:from>
    <xdr:to>
      <xdr:col>46</xdr:col>
      <xdr:colOff>38100</xdr:colOff>
      <xdr:row>40</xdr:row>
      <xdr:rowOff>20955</xdr:rowOff>
    </xdr:to>
    <xdr:sp macro="" textlink="">
      <xdr:nvSpPr>
        <xdr:cNvPr id="120" name="フローチャート: 判断 119"/>
        <xdr:cNvSpPr/>
      </xdr:nvSpPr>
      <xdr:spPr>
        <a:xfrm>
          <a:off x="7842250" y="65360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77597</xdr:rowOff>
    </xdr:from>
    <xdr:to>
      <xdr:col>41</xdr:col>
      <xdr:colOff>101600</xdr:colOff>
      <xdr:row>40</xdr:row>
      <xdr:rowOff>7747</xdr:rowOff>
    </xdr:to>
    <xdr:sp macro="" textlink="">
      <xdr:nvSpPr>
        <xdr:cNvPr id="121" name="フローチャート: 判断 120"/>
        <xdr:cNvSpPr/>
      </xdr:nvSpPr>
      <xdr:spPr>
        <a:xfrm>
          <a:off x="7029450" y="65228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41021</xdr:rowOff>
    </xdr:from>
    <xdr:to>
      <xdr:col>36</xdr:col>
      <xdr:colOff>165100</xdr:colOff>
      <xdr:row>39</xdr:row>
      <xdr:rowOff>142621</xdr:rowOff>
    </xdr:to>
    <xdr:sp macro="" textlink="">
      <xdr:nvSpPr>
        <xdr:cNvPr id="122" name="フローチャート: 判断 121"/>
        <xdr:cNvSpPr/>
      </xdr:nvSpPr>
      <xdr:spPr>
        <a:xfrm>
          <a:off x="623570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8" name="楕円 127"/>
        <xdr:cNvSpPr/>
      </xdr:nvSpPr>
      <xdr:spPr>
        <a:xfrm>
          <a:off x="9398000" y="6569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102887</xdr:rowOff>
    </xdr:from>
    <xdr:ext cx="469744" cy="259045"/>
    <xdr:sp macro="" textlink="">
      <xdr:nvSpPr>
        <xdr:cNvPr id="129" name="【道路】&#10;一人当たり延長該当値テキスト"/>
        <xdr:cNvSpPr txBox="1"/>
      </xdr:nvSpPr>
      <xdr:spPr>
        <a:xfrm>
          <a:off x="946785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124460</xdr:rowOff>
    </xdr:from>
    <xdr:to>
      <xdr:col>50</xdr:col>
      <xdr:colOff>165100</xdr:colOff>
      <xdr:row>40</xdr:row>
      <xdr:rowOff>54610</xdr:rowOff>
    </xdr:to>
    <xdr:sp macro="" textlink="">
      <xdr:nvSpPr>
        <xdr:cNvPr id="130" name="楕円 129"/>
        <xdr:cNvSpPr/>
      </xdr:nvSpPr>
      <xdr:spPr>
        <a:xfrm>
          <a:off x="8636000" y="6569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xdr:rowOff>
    </xdr:from>
    <xdr:to>
      <xdr:col>55</xdr:col>
      <xdr:colOff>0</xdr:colOff>
      <xdr:row>40</xdr:row>
      <xdr:rowOff>3810</xdr:rowOff>
    </xdr:to>
    <xdr:cxnSp macro="">
      <xdr:nvCxnSpPr>
        <xdr:cNvPr id="131" name="直線コネクタ 130"/>
        <xdr:cNvCxnSpPr/>
      </xdr:nvCxnSpPr>
      <xdr:spPr>
        <a:xfrm>
          <a:off x="8686800" y="66141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125095</xdr:rowOff>
    </xdr:from>
    <xdr:to>
      <xdr:col>46</xdr:col>
      <xdr:colOff>38100</xdr:colOff>
      <xdr:row>40</xdr:row>
      <xdr:rowOff>55245</xdr:rowOff>
    </xdr:to>
    <xdr:sp macro="" textlink="">
      <xdr:nvSpPr>
        <xdr:cNvPr id="132" name="楕円 131"/>
        <xdr:cNvSpPr/>
      </xdr:nvSpPr>
      <xdr:spPr>
        <a:xfrm>
          <a:off x="7842250" y="65703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xdr:rowOff>
    </xdr:from>
    <xdr:to>
      <xdr:col>50</xdr:col>
      <xdr:colOff>114300</xdr:colOff>
      <xdr:row>40</xdr:row>
      <xdr:rowOff>4445</xdr:rowOff>
    </xdr:to>
    <xdr:cxnSp macro="">
      <xdr:nvCxnSpPr>
        <xdr:cNvPr id="133" name="直線コネクタ 132"/>
        <xdr:cNvCxnSpPr/>
      </xdr:nvCxnSpPr>
      <xdr:spPr>
        <a:xfrm flipV="1">
          <a:off x="7886700" y="6614160"/>
          <a:ext cx="8001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125857</xdr:rowOff>
    </xdr:from>
    <xdr:to>
      <xdr:col>41</xdr:col>
      <xdr:colOff>101600</xdr:colOff>
      <xdr:row>40</xdr:row>
      <xdr:rowOff>56007</xdr:rowOff>
    </xdr:to>
    <xdr:sp macro="" textlink="">
      <xdr:nvSpPr>
        <xdr:cNvPr id="134" name="楕円 133"/>
        <xdr:cNvSpPr/>
      </xdr:nvSpPr>
      <xdr:spPr>
        <a:xfrm>
          <a:off x="7029450" y="65711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4445</xdr:rowOff>
    </xdr:from>
    <xdr:to>
      <xdr:col>45</xdr:col>
      <xdr:colOff>177800</xdr:colOff>
      <xdr:row>40</xdr:row>
      <xdr:rowOff>5207</xdr:rowOff>
    </xdr:to>
    <xdr:cxnSp macro="">
      <xdr:nvCxnSpPr>
        <xdr:cNvPr id="135" name="直線コネクタ 134"/>
        <xdr:cNvCxnSpPr/>
      </xdr:nvCxnSpPr>
      <xdr:spPr>
        <a:xfrm flipV="1">
          <a:off x="7080250" y="6614795"/>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126238</xdr:rowOff>
    </xdr:from>
    <xdr:to>
      <xdr:col>36</xdr:col>
      <xdr:colOff>165100</xdr:colOff>
      <xdr:row>40</xdr:row>
      <xdr:rowOff>56388</xdr:rowOff>
    </xdr:to>
    <xdr:sp macro="" textlink="">
      <xdr:nvSpPr>
        <xdr:cNvPr id="136" name="楕円 135"/>
        <xdr:cNvSpPr/>
      </xdr:nvSpPr>
      <xdr:spPr>
        <a:xfrm>
          <a:off x="6235700" y="6571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5207</xdr:rowOff>
    </xdr:from>
    <xdr:to>
      <xdr:col>41</xdr:col>
      <xdr:colOff>50800</xdr:colOff>
      <xdr:row>40</xdr:row>
      <xdr:rowOff>5588</xdr:rowOff>
    </xdr:to>
    <xdr:cxnSp macro="">
      <xdr:nvCxnSpPr>
        <xdr:cNvPr id="137" name="直線コネクタ 136"/>
        <xdr:cNvCxnSpPr/>
      </xdr:nvCxnSpPr>
      <xdr:spPr>
        <a:xfrm flipV="1">
          <a:off x="6286500" y="6615557"/>
          <a:ext cx="7937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37609</xdr:rowOff>
    </xdr:from>
    <xdr:ext cx="469744" cy="259045"/>
    <xdr:sp macro="" textlink="">
      <xdr:nvSpPr>
        <xdr:cNvPr id="138" name="n_1aveValue【道路】&#10;一人当たり延長"/>
        <xdr:cNvSpPr txBox="1"/>
      </xdr:nvSpPr>
      <xdr:spPr>
        <a:xfrm>
          <a:off x="8458277" y="631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37482</xdr:rowOff>
    </xdr:from>
    <xdr:ext cx="469744" cy="259045"/>
    <xdr:sp macro="" textlink="">
      <xdr:nvSpPr>
        <xdr:cNvPr id="139" name="n_2aveValue【道路】&#10;一人当たり延長"/>
        <xdr:cNvSpPr txBox="1"/>
      </xdr:nvSpPr>
      <xdr:spPr>
        <a:xfrm>
          <a:off x="76772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24274</xdr:rowOff>
    </xdr:from>
    <xdr:ext cx="469744" cy="259045"/>
    <xdr:sp macro="" textlink="">
      <xdr:nvSpPr>
        <xdr:cNvPr id="140" name="n_3aveValue【道路】&#10;一人当たり延長"/>
        <xdr:cNvSpPr txBox="1"/>
      </xdr:nvSpPr>
      <xdr:spPr>
        <a:xfrm>
          <a:off x="6864427" y="630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159148</xdr:rowOff>
    </xdr:from>
    <xdr:ext cx="469744" cy="259045"/>
    <xdr:sp macro="" textlink="">
      <xdr:nvSpPr>
        <xdr:cNvPr id="141" name="n_4aveValue【道路】&#10;一人当たり延長"/>
        <xdr:cNvSpPr txBox="1"/>
      </xdr:nvSpPr>
      <xdr:spPr>
        <a:xfrm>
          <a:off x="6070677"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45737</xdr:rowOff>
    </xdr:from>
    <xdr:ext cx="469744" cy="259045"/>
    <xdr:sp macro="" textlink="">
      <xdr:nvSpPr>
        <xdr:cNvPr id="142" name="n_1mainValue【道路】&#10;一人当たり延長"/>
        <xdr:cNvSpPr txBox="1"/>
      </xdr:nvSpPr>
      <xdr:spPr>
        <a:xfrm>
          <a:off x="845827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46372</xdr:rowOff>
    </xdr:from>
    <xdr:ext cx="469744" cy="259045"/>
    <xdr:sp macro="" textlink="">
      <xdr:nvSpPr>
        <xdr:cNvPr id="143" name="n_2mainValue【道路】&#10;一人当たり延長"/>
        <xdr:cNvSpPr txBox="1"/>
      </xdr:nvSpPr>
      <xdr:spPr>
        <a:xfrm>
          <a:off x="7677227"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47134</xdr:rowOff>
    </xdr:from>
    <xdr:ext cx="469744" cy="259045"/>
    <xdr:sp macro="" textlink="">
      <xdr:nvSpPr>
        <xdr:cNvPr id="144" name="n_3mainValue【道路】&#10;一人当たり延長"/>
        <xdr:cNvSpPr txBox="1"/>
      </xdr:nvSpPr>
      <xdr:spPr>
        <a:xfrm>
          <a:off x="6864427" y="665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47515</xdr:rowOff>
    </xdr:from>
    <xdr:ext cx="469744" cy="259045"/>
    <xdr:sp macro="" textlink="">
      <xdr:nvSpPr>
        <xdr:cNvPr id="145" name="n_4mainValue【道路】&#10;一人当たり延長"/>
        <xdr:cNvSpPr txBox="1"/>
      </xdr:nvSpPr>
      <xdr:spPr>
        <a:xfrm>
          <a:off x="6070677" y="66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70485</xdr:rowOff>
    </xdr:to>
    <xdr:cxnSp macro="">
      <xdr:nvCxnSpPr>
        <xdr:cNvPr id="169" name="直線コネクタ 168"/>
        <xdr:cNvCxnSpPr/>
      </xdr:nvCxnSpPr>
      <xdr:spPr>
        <a:xfrm flipV="1">
          <a:off x="4177665" y="9224010"/>
          <a:ext cx="0" cy="125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74312</xdr:rowOff>
    </xdr:from>
    <xdr:ext cx="405111" cy="259045"/>
    <xdr:sp macro="" textlink="">
      <xdr:nvSpPr>
        <xdr:cNvPr id="170" name="【橋りょう・トンネル】&#10;有形固定資産減価償却率最小値テキスト"/>
        <xdr:cNvSpPr txBox="1"/>
      </xdr:nvSpPr>
      <xdr:spPr>
        <a:xfrm>
          <a:off x="4216400" y="1048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70485</xdr:rowOff>
    </xdr:from>
    <xdr:to>
      <xdr:col>24</xdr:col>
      <xdr:colOff>152400</xdr:colOff>
      <xdr:row>63</xdr:row>
      <xdr:rowOff>70485</xdr:rowOff>
    </xdr:to>
    <xdr:cxnSp macro="">
      <xdr:nvCxnSpPr>
        <xdr:cNvPr id="171" name="直線コネクタ 170"/>
        <xdr:cNvCxnSpPr/>
      </xdr:nvCxnSpPr>
      <xdr:spPr>
        <a:xfrm>
          <a:off x="4108450" y="10478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340478" cy="259045"/>
    <xdr:sp macro="" textlink="">
      <xdr:nvSpPr>
        <xdr:cNvPr id="172" name="【橋りょう・トンネル】&#10;有形固定資産減価償却率最大値テキスト"/>
        <xdr:cNvSpPr txBox="1"/>
      </xdr:nvSpPr>
      <xdr:spPr>
        <a:xfrm>
          <a:off x="4216400" y="90055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73" name="直線コネクタ 172"/>
        <xdr:cNvCxnSpPr/>
      </xdr:nvCxnSpPr>
      <xdr:spPr>
        <a:xfrm>
          <a:off x="4108450" y="9224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125747</xdr:rowOff>
    </xdr:from>
    <xdr:ext cx="405111" cy="259045"/>
    <xdr:sp macro="" textlink="">
      <xdr:nvSpPr>
        <xdr:cNvPr id="174" name="【橋りょう・トンネル】&#10;有形固定資産減価償却率平均値テキスト"/>
        <xdr:cNvSpPr txBox="1"/>
      </xdr:nvSpPr>
      <xdr:spPr>
        <a:xfrm>
          <a:off x="4216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75" name="フローチャート: 判断 174"/>
        <xdr:cNvSpPr/>
      </xdr:nvSpPr>
      <xdr:spPr>
        <a:xfrm>
          <a:off x="4127500" y="10224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124460</xdr:rowOff>
    </xdr:from>
    <xdr:to>
      <xdr:col>20</xdr:col>
      <xdr:colOff>38100</xdr:colOff>
      <xdr:row>62</xdr:row>
      <xdr:rowOff>54610</xdr:rowOff>
    </xdr:to>
    <xdr:sp macro="" textlink="">
      <xdr:nvSpPr>
        <xdr:cNvPr id="176" name="フローチャート: 判断 175"/>
        <xdr:cNvSpPr/>
      </xdr:nvSpPr>
      <xdr:spPr>
        <a:xfrm>
          <a:off x="3384550" y="102019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103505</xdr:rowOff>
    </xdr:from>
    <xdr:to>
      <xdr:col>15</xdr:col>
      <xdr:colOff>101600</xdr:colOff>
      <xdr:row>62</xdr:row>
      <xdr:rowOff>33655</xdr:rowOff>
    </xdr:to>
    <xdr:sp macro="" textlink="">
      <xdr:nvSpPr>
        <xdr:cNvPr id="177" name="フローチャート: 判断 176"/>
        <xdr:cNvSpPr/>
      </xdr:nvSpPr>
      <xdr:spPr>
        <a:xfrm>
          <a:off x="2571750" y="1018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73025</xdr:rowOff>
    </xdr:from>
    <xdr:to>
      <xdr:col>10</xdr:col>
      <xdr:colOff>165100</xdr:colOff>
      <xdr:row>62</xdr:row>
      <xdr:rowOff>3175</xdr:rowOff>
    </xdr:to>
    <xdr:sp macro="" textlink="">
      <xdr:nvSpPr>
        <xdr:cNvPr id="178" name="フローチャート: 判断 177"/>
        <xdr:cNvSpPr/>
      </xdr:nvSpPr>
      <xdr:spPr>
        <a:xfrm>
          <a:off x="1778000" y="10150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74930</xdr:rowOff>
    </xdr:from>
    <xdr:to>
      <xdr:col>6</xdr:col>
      <xdr:colOff>38100</xdr:colOff>
      <xdr:row>62</xdr:row>
      <xdr:rowOff>5080</xdr:rowOff>
    </xdr:to>
    <xdr:sp macro="" textlink="">
      <xdr:nvSpPr>
        <xdr:cNvPr id="179" name="フローチャート: 判断 178"/>
        <xdr:cNvSpPr/>
      </xdr:nvSpPr>
      <xdr:spPr>
        <a:xfrm>
          <a:off x="9842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65405</xdr:rowOff>
    </xdr:from>
    <xdr:to>
      <xdr:col>24</xdr:col>
      <xdr:colOff>114300</xdr:colOff>
      <xdr:row>61</xdr:row>
      <xdr:rowOff>167005</xdr:rowOff>
    </xdr:to>
    <xdr:sp macro="" textlink="">
      <xdr:nvSpPr>
        <xdr:cNvPr id="185" name="楕円 184"/>
        <xdr:cNvSpPr/>
      </xdr:nvSpPr>
      <xdr:spPr>
        <a:xfrm>
          <a:off x="412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88282</xdr:rowOff>
    </xdr:from>
    <xdr:ext cx="405111" cy="259045"/>
    <xdr:sp macro="" textlink="">
      <xdr:nvSpPr>
        <xdr:cNvPr id="186" name="【橋りょう・トンネル】&#10;有形固定資産減価償却率該当値テキスト"/>
        <xdr:cNvSpPr txBox="1"/>
      </xdr:nvSpPr>
      <xdr:spPr>
        <a:xfrm>
          <a:off x="4216400" y="1000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187" name="楕円 186"/>
        <xdr:cNvSpPr/>
      </xdr:nvSpPr>
      <xdr:spPr>
        <a:xfrm>
          <a:off x="3384550" y="10112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116205</xdr:rowOff>
    </xdr:to>
    <xdr:cxnSp macro="">
      <xdr:nvCxnSpPr>
        <xdr:cNvPr id="188" name="直線コネクタ 187"/>
        <xdr:cNvCxnSpPr/>
      </xdr:nvCxnSpPr>
      <xdr:spPr>
        <a:xfrm>
          <a:off x="3429000" y="10163175"/>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xdr:rowOff>
    </xdr:from>
    <xdr:to>
      <xdr:col>15</xdr:col>
      <xdr:colOff>101600</xdr:colOff>
      <xdr:row>61</xdr:row>
      <xdr:rowOff>104140</xdr:rowOff>
    </xdr:to>
    <xdr:sp macro="" textlink="">
      <xdr:nvSpPr>
        <xdr:cNvPr id="189" name="楕円 188"/>
        <xdr:cNvSpPr/>
      </xdr:nvSpPr>
      <xdr:spPr>
        <a:xfrm>
          <a:off x="257175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61</xdr:row>
      <xdr:rowOff>85725</xdr:rowOff>
    </xdr:to>
    <xdr:cxnSp macro="">
      <xdr:nvCxnSpPr>
        <xdr:cNvPr id="190" name="直線コネクタ 189"/>
        <xdr:cNvCxnSpPr/>
      </xdr:nvCxnSpPr>
      <xdr:spPr>
        <a:xfrm>
          <a:off x="2622550" y="1013079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91" name="楕円 190"/>
        <xdr:cNvSpPr/>
      </xdr:nvSpPr>
      <xdr:spPr>
        <a:xfrm>
          <a:off x="1778000" y="10053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20955</xdr:rowOff>
    </xdr:from>
    <xdr:to>
      <xdr:col>15</xdr:col>
      <xdr:colOff>50800</xdr:colOff>
      <xdr:row>61</xdr:row>
      <xdr:rowOff>53340</xdr:rowOff>
    </xdr:to>
    <xdr:cxnSp macro="">
      <xdr:nvCxnSpPr>
        <xdr:cNvPr id="192" name="直線コネクタ 191"/>
        <xdr:cNvCxnSpPr/>
      </xdr:nvCxnSpPr>
      <xdr:spPr>
        <a:xfrm>
          <a:off x="1828800" y="1009840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113030</xdr:rowOff>
    </xdr:from>
    <xdr:to>
      <xdr:col>6</xdr:col>
      <xdr:colOff>38100</xdr:colOff>
      <xdr:row>61</xdr:row>
      <xdr:rowOff>43180</xdr:rowOff>
    </xdr:to>
    <xdr:sp macro="" textlink="">
      <xdr:nvSpPr>
        <xdr:cNvPr id="193" name="楕円 192"/>
        <xdr:cNvSpPr/>
      </xdr:nvSpPr>
      <xdr:spPr>
        <a:xfrm>
          <a:off x="984250" y="10025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163830</xdr:rowOff>
    </xdr:from>
    <xdr:to>
      <xdr:col>10</xdr:col>
      <xdr:colOff>114300</xdr:colOff>
      <xdr:row>61</xdr:row>
      <xdr:rowOff>20955</xdr:rowOff>
    </xdr:to>
    <xdr:cxnSp macro="">
      <xdr:nvCxnSpPr>
        <xdr:cNvPr id="194" name="直線コネクタ 193"/>
        <xdr:cNvCxnSpPr/>
      </xdr:nvCxnSpPr>
      <xdr:spPr>
        <a:xfrm>
          <a:off x="1028700" y="10076180"/>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45737</xdr:rowOff>
    </xdr:from>
    <xdr:ext cx="405111" cy="259045"/>
    <xdr:sp macro="" textlink="">
      <xdr:nvSpPr>
        <xdr:cNvPr id="195" name="n_1aveValue【橋りょう・トンネル】&#10;有形固定資産減価償却率"/>
        <xdr:cNvSpPr txBox="1"/>
      </xdr:nvSpPr>
      <xdr:spPr>
        <a:xfrm>
          <a:off x="3239144"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196" name="n_2aveValue【橋りょう・トンネル】&#10;有形固定資産減価償却率"/>
        <xdr:cNvSpPr txBox="1"/>
      </xdr:nvSpPr>
      <xdr:spPr>
        <a:xfrm>
          <a:off x="2439044" y="1026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197" name="n_3aveValue【橋りょう・トンネル】&#10;有形固定資産減価償却率"/>
        <xdr:cNvSpPr txBox="1"/>
      </xdr:nvSpPr>
      <xdr:spPr>
        <a:xfrm>
          <a:off x="164529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198" name="n_4aveValue【橋りょう・トンネル】&#10;有形固定資産減価償却率"/>
        <xdr:cNvSpPr txBox="1"/>
      </xdr:nvSpPr>
      <xdr:spPr>
        <a:xfrm>
          <a:off x="8515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153052</xdr:rowOff>
    </xdr:from>
    <xdr:ext cx="405111" cy="259045"/>
    <xdr:sp macro="" textlink="">
      <xdr:nvSpPr>
        <xdr:cNvPr id="199" name="n_1mainValue【橋りょう・トンネル】&#10;有形固定資産減価償却率"/>
        <xdr:cNvSpPr txBox="1"/>
      </xdr:nvSpPr>
      <xdr:spPr>
        <a:xfrm>
          <a:off x="3239144" y="990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120667</xdr:rowOff>
    </xdr:from>
    <xdr:ext cx="405111" cy="259045"/>
    <xdr:sp macro="" textlink="">
      <xdr:nvSpPr>
        <xdr:cNvPr id="200" name="n_2mainValue【橋りょう・トンネル】&#10;有形固定資産減価償却率"/>
        <xdr:cNvSpPr txBox="1"/>
      </xdr:nvSpPr>
      <xdr:spPr>
        <a:xfrm>
          <a:off x="243904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88282</xdr:rowOff>
    </xdr:from>
    <xdr:ext cx="405111" cy="259045"/>
    <xdr:sp macro="" textlink="">
      <xdr:nvSpPr>
        <xdr:cNvPr id="201" name="n_3mainValue【橋りょう・トンネル】&#10;有形固定資産減価償却率"/>
        <xdr:cNvSpPr txBox="1"/>
      </xdr:nvSpPr>
      <xdr:spPr>
        <a:xfrm>
          <a:off x="1645294" y="983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59707</xdr:rowOff>
    </xdr:from>
    <xdr:ext cx="405111" cy="259045"/>
    <xdr:sp macro="" textlink="">
      <xdr:nvSpPr>
        <xdr:cNvPr id="202" name="n_4mainValue【橋りょう・トンネル】&#10;有形固定資産減価償却率"/>
        <xdr:cNvSpPr txBox="1"/>
      </xdr:nvSpPr>
      <xdr:spPr>
        <a:xfrm>
          <a:off x="851544" y="980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113946</xdr:rowOff>
    </xdr:from>
    <xdr:to>
      <xdr:col>54</xdr:col>
      <xdr:colOff>189865</xdr:colOff>
      <xdr:row>64</xdr:row>
      <xdr:rowOff>30385</xdr:rowOff>
    </xdr:to>
    <xdr:cxnSp macro="">
      <xdr:nvCxnSpPr>
        <xdr:cNvPr id="226" name="直線コネクタ 225"/>
        <xdr:cNvCxnSpPr/>
      </xdr:nvCxnSpPr>
      <xdr:spPr>
        <a:xfrm flipV="1">
          <a:off x="9429115" y="9365896"/>
          <a:ext cx="0" cy="123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34212</xdr:rowOff>
    </xdr:from>
    <xdr:ext cx="534377" cy="259045"/>
    <xdr:sp macro="" textlink="">
      <xdr:nvSpPr>
        <xdr:cNvPr id="227" name="【橋りょう・トンネル】&#10;一人当たり有形固定資産（償却資産）額最小値テキスト"/>
        <xdr:cNvSpPr txBox="1"/>
      </xdr:nvSpPr>
      <xdr:spPr>
        <a:xfrm>
          <a:off x="9467850" y="1060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30385</xdr:rowOff>
    </xdr:from>
    <xdr:to>
      <xdr:col>55</xdr:col>
      <xdr:colOff>88900</xdr:colOff>
      <xdr:row>64</xdr:row>
      <xdr:rowOff>30385</xdr:rowOff>
    </xdr:to>
    <xdr:cxnSp macro="">
      <xdr:nvCxnSpPr>
        <xdr:cNvPr id="228" name="直線コネクタ 227"/>
        <xdr:cNvCxnSpPr/>
      </xdr:nvCxnSpPr>
      <xdr:spPr>
        <a:xfrm>
          <a:off x="9359900" y="10603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60623</xdr:rowOff>
    </xdr:from>
    <xdr:ext cx="599010" cy="259045"/>
    <xdr:sp macro="" textlink="">
      <xdr:nvSpPr>
        <xdr:cNvPr id="229" name="【橋りょう・トンネル】&#10;一人当たり有形固定資産（償却資産）額最大値テキスト"/>
        <xdr:cNvSpPr txBox="1"/>
      </xdr:nvSpPr>
      <xdr:spPr>
        <a:xfrm>
          <a:off x="9467850" y="914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113946</xdr:rowOff>
    </xdr:from>
    <xdr:to>
      <xdr:col>55</xdr:col>
      <xdr:colOff>88900</xdr:colOff>
      <xdr:row>56</xdr:row>
      <xdr:rowOff>113946</xdr:rowOff>
    </xdr:to>
    <xdr:cxnSp macro="">
      <xdr:nvCxnSpPr>
        <xdr:cNvPr id="230" name="直線コネクタ 229"/>
        <xdr:cNvCxnSpPr/>
      </xdr:nvCxnSpPr>
      <xdr:spPr>
        <a:xfrm>
          <a:off x="9359900" y="9365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110361</xdr:rowOff>
    </xdr:from>
    <xdr:ext cx="599010" cy="259045"/>
    <xdr:sp macro="" textlink="">
      <xdr:nvSpPr>
        <xdr:cNvPr id="231" name="【橋りょう・トンネル】&#10;一人当たり有形固定資産（償却資産）額平均値テキスト"/>
        <xdr:cNvSpPr txBox="1"/>
      </xdr:nvSpPr>
      <xdr:spPr>
        <a:xfrm>
          <a:off x="9467850" y="10022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87484</xdr:rowOff>
    </xdr:from>
    <xdr:to>
      <xdr:col>55</xdr:col>
      <xdr:colOff>50800</xdr:colOff>
      <xdr:row>62</xdr:row>
      <xdr:rowOff>17634</xdr:rowOff>
    </xdr:to>
    <xdr:sp macro="" textlink="">
      <xdr:nvSpPr>
        <xdr:cNvPr id="232" name="フローチャート: 判断 231"/>
        <xdr:cNvSpPr/>
      </xdr:nvSpPr>
      <xdr:spPr>
        <a:xfrm>
          <a:off x="9398000" y="101649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90300</xdr:rowOff>
    </xdr:from>
    <xdr:to>
      <xdr:col>50</xdr:col>
      <xdr:colOff>165100</xdr:colOff>
      <xdr:row>62</xdr:row>
      <xdr:rowOff>20450</xdr:rowOff>
    </xdr:to>
    <xdr:sp macro="" textlink="">
      <xdr:nvSpPr>
        <xdr:cNvPr id="233" name="フローチャート: 判断 232"/>
        <xdr:cNvSpPr/>
      </xdr:nvSpPr>
      <xdr:spPr>
        <a:xfrm>
          <a:off x="8636000" y="10167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75452</xdr:rowOff>
    </xdr:from>
    <xdr:to>
      <xdr:col>46</xdr:col>
      <xdr:colOff>38100</xdr:colOff>
      <xdr:row>62</xdr:row>
      <xdr:rowOff>5602</xdr:rowOff>
    </xdr:to>
    <xdr:sp macro="" textlink="">
      <xdr:nvSpPr>
        <xdr:cNvPr id="234" name="フローチャート: 判断 233"/>
        <xdr:cNvSpPr/>
      </xdr:nvSpPr>
      <xdr:spPr>
        <a:xfrm>
          <a:off x="7842250" y="101529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66220</xdr:rowOff>
    </xdr:from>
    <xdr:to>
      <xdr:col>41</xdr:col>
      <xdr:colOff>101600</xdr:colOff>
      <xdr:row>61</xdr:row>
      <xdr:rowOff>167820</xdr:rowOff>
    </xdr:to>
    <xdr:sp macro="" textlink="">
      <xdr:nvSpPr>
        <xdr:cNvPr id="235" name="フローチャート: 判断 234"/>
        <xdr:cNvSpPr/>
      </xdr:nvSpPr>
      <xdr:spPr>
        <a:xfrm>
          <a:off x="7029450" y="101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78846</xdr:rowOff>
    </xdr:from>
    <xdr:to>
      <xdr:col>36</xdr:col>
      <xdr:colOff>165100</xdr:colOff>
      <xdr:row>62</xdr:row>
      <xdr:rowOff>8996</xdr:rowOff>
    </xdr:to>
    <xdr:sp macro="" textlink="">
      <xdr:nvSpPr>
        <xdr:cNvPr id="236" name="フローチャート: 判断 235"/>
        <xdr:cNvSpPr/>
      </xdr:nvSpPr>
      <xdr:spPr>
        <a:xfrm>
          <a:off x="6235700" y="10156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58593</xdr:rowOff>
    </xdr:from>
    <xdr:to>
      <xdr:col>55</xdr:col>
      <xdr:colOff>50800</xdr:colOff>
      <xdr:row>63</xdr:row>
      <xdr:rowOff>160193</xdr:rowOff>
    </xdr:to>
    <xdr:sp macro="" textlink="">
      <xdr:nvSpPr>
        <xdr:cNvPr id="242" name="楕円 241"/>
        <xdr:cNvSpPr/>
      </xdr:nvSpPr>
      <xdr:spPr>
        <a:xfrm>
          <a:off x="9398000" y="10466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144970</xdr:rowOff>
    </xdr:from>
    <xdr:ext cx="534377" cy="259045"/>
    <xdr:sp macro="" textlink="">
      <xdr:nvSpPr>
        <xdr:cNvPr id="243" name="【橋りょう・トンネル】&#10;一人当たり有形固定資産（償却資産）額該当値テキスト"/>
        <xdr:cNvSpPr txBox="1"/>
      </xdr:nvSpPr>
      <xdr:spPr>
        <a:xfrm>
          <a:off x="9467850" y="103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60098</xdr:rowOff>
    </xdr:from>
    <xdr:to>
      <xdr:col>50</xdr:col>
      <xdr:colOff>165100</xdr:colOff>
      <xdr:row>63</xdr:row>
      <xdr:rowOff>161698</xdr:rowOff>
    </xdr:to>
    <xdr:sp macro="" textlink="">
      <xdr:nvSpPr>
        <xdr:cNvPr id="244" name="楕円 243"/>
        <xdr:cNvSpPr/>
      </xdr:nvSpPr>
      <xdr:spPr>
        <a:xfrm>
          <a:off x="8636000" y="104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109393</xdr:rowOff>
    </xdr:from>
    <xdr:to>
      <xdr:col>55</xdr:col>
      <xdr:colOff>0</xdr:colOff>
      <xdr:row>63</xdr:row>
      <xdr:rowOff>110898</xdr:rowOff>
    </xdr:to>
    <xdr:cxnSp macro="">
      <xdr:nvCxnSpPr>
        <xdr:cNvPr id="245" name="直線コネクタ 244"/>
        <xdr:cNvCxnSpPr/>
      </xdr:nvCxnSpPr>
      <xdr:spPr>
        <a:xfrm flipV="1">
          <a:off x="8686800" y="10517043"/>
          <a:ext cx="74295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60063</xdr:rowOff>
    </xdr:from>
    <xdr:to>
      <xdr:col>46</xdr:col>
      <xdr:colOff>38100</xdr:colOff>
      <xdr:row>63</xdr:row>
      <xdr:rowOff>161663</xdr:rowOff>
    </xdr:to>
    <xdr:sp macro="" textlink="">
      <xdr:nvSpPr>
        <xdr:cNvPr id="246" name="楕円 245"/>
        <xdr:cNvSpPr/>
      </xdr:nvSpPr>
      <xdr:spPr>
        <a:xfrm>
          <a:off x="7842250" y="10467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110863</xdr:rowOff>
    </xdr:from>
    <xdr:to>
      <xdr:col>50</xdr:col>
      <xdr:colOff>114300</xdr:colOff>
      <xdr:row>63</xdr:row>
      <xdr:rowOff>110898</xdr:rowOff>
    </xdr:to>
    <xdr:cxnSp macro="">
      <xdr:nvCxnSpPr>
        <xdr:cNvPr id="247" name="直線コネクタ 246"/>
        <xdr:cNvCxnSpPr/>
      </xdr:nvCxnSpPr>
      <xdr:spPr>
        <a:xfrm>
          <a:off x="7886700" y="10518513"/>
          <a:ext cx="8001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59831</xdr:rowOff>
    </xdr:from>
    <xdr:to>
      <xdr:col>41</xdr:col>
      <xdr:colOff>101600</xdr:colOff>
      <xdr:row>63</xdr:row>
      <xdr:rowOff>161431</xdr:rowOff>
    </xdr:to>
    <xdr:sp macro="" textlink="">
      <xdr:nvSpPr>
        <xdr:cNvPr id="248" name="楕円 247"/>
        <xdr:cNvSpPr/>
      </xdr:nvSpPr>
      <xdr:spPr>
        <a:xfrm>
          <a:off x="7029450" y="104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110631</xdr:rowOff>
    </xdr:from>
    <xdr:to>
      <xdr:col>45</xdr:col>
      <xdr:colOff>177800</xdr:colOff>
      <xdr:row>63</xdr:row>
      <xdr:rowOff>110863</xdr:rowOff>
    </xdr:to>
    <xdr:cxnSp macro="">
      <xdr:nvCxnSpPr>
        <xdr:cNvPr id="249" name="直線コネクタ 248"/>
        <xdr:cNvCxnSpPr/>
      </xdr:nvCxnSpPr>
      <xdr:spPr>
        <a:xfrm>
          <a:off x="7080250" y="10518281"/>
          <a:ext cx="80645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76419</xdr:rowOff>
    </xdr:from>
    <xdr:to>
      <xdr:col>36</xdr:col>
      <xdr:colOff>165100</xdr:colOff>
      <xdr:row>64</xdr:row>
      <xdr:rowOff>6569</xdr:rowOff>
    </xdr:to>
    <xdr:sp macro="" textlink="">
      <xdr:nvSpPr>
        <xdr:cNvPr id="250" name="楕円 249"/>
        <xdr:cNvSpPr/>
      </xdr:nvSpPr>
      <xdr:spPr>
        <a:xfrm>
          <a:off x="6235700" y="104840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110631</xdr:rowOff>
    </xdr:from>
    <xdr:to>
      <xdr:col>41</xdr:col>
      <xdr:colOff>50800</xdr:colOff>
      <xdr:row>63</xdr:row>
      <xdr:rowOff>127219</xdr:rowOff>
    </xdr:to>
    <xdr:cxnSp macro="">
      <xdr:nvCxnSpPr>
        <xdr:cNvPr id="251" name="直線コネクタ 250"/>
        <xdr:cNvCxnSpPr/>
      </xdr:nvCxnSpPr>
      <xdr:spPr>
        <a:xfrm flipV="1">
          <a:off x="6286500" y="10518281"/>
          <a:ext cx="79375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36977</xdr:rowOff>
    </xdr:from>
    <xdr:ext cx="599010" cy="259045"/>
    <xdr:sp macro="" textlink="">
      <xdr:nvSpPr>
        <xdr:cNvPr id="252" name="n_1aveValue【橋りょう・トンネル】&#10;一人当たり有形固定資産（償却資産）額"/>
        <xdr:cNvSpPr txBox="1"/>
      </xdr:nvSpPr>
      <xdr:spPr>
        <a:xfrm>
          <a:off x="8399995" y="99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22129</xdr:rowOff>
    </xdr:from>
    <xdr:ext cx="599010" cy="259045"/>
    <xdr:sp macro="" textlink="">
      <xdr:nvSpPr>
        <xdr:cNvPr id="253" name="n_2aveValue【橋りょう・トンネル】&#10;一人当たり有形固定資産（償却資産）額"/>
        <xdr:cNvSpPr txBox="1"/>
      </xdr:nvSpPr>
      <xdr:spPr>
        <a:xfrm>
          <a:off x="7612595" y="993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12897</xdr:rowOff>
    </xdr:from>
    <xdr:ext cx="599010" cy="259045"/>
    <xdr:sp macro="" textlink="">
      <xdr:nvSpPr>
        <xdr:cNvPr id="254" name="n_3aveValue【橋りょう・トンネル】&#10;一人当たり有形固定資産（償却資産）額"/>
        <xdr:cNvSpPr txBox="1"/>
      </xdr:nvSpPr>
      <xdr:spPr>
        <a:xfrm>
          <a:off x="6818845" y="992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25523</xdr:rowOff>
    </xdr:from>
    <xdr:ext cx="599010" cy="259045"/>
    <xdr:sp macro="" textlink="">
      <xdr:nvSpPr>
        <xdr:cNvPr id="255" name="n_4aveValue【橋りょう・トンネル】&#10;一人当たり有形固定資産（償却資産）額"/>
        <xdr:cNvSpPr txBox="1"/>
      </xdr:nvSpPr>
      <xdr:spPr>
        <a:xfrm>
          <a:off x="6006045" y="993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152825</xdr:rowOff>
    </xdr:from>
    <xdr:ext cx="534377" cy="259045"/>
    <xdr:sp macro="" textlink="">
      <xdr:nvSpPr>
        <xdr:cNvPr id="256" name="n_1mainValue【橋りょう・トンネル】&#10;一人当たり有形固定資産（償却資産）額"/>
        <xdr:cNvSpPr txBox="1"/>
      </xdr:nvSpPr>
      <xdr:spPr>
        <a:xfrm>
          <a:off x="8425961" y="105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152790</xdr:rowOff>
    </xdr:from>
    <xdr:ext cx="534377" cy="259045"/>
    <xdr:sp macro="" textlink="">
      <xdr:nvSpPr>
        <xdr:cNvPr id="257" name="n_2mainValue【橋りょう・トンネル】&#10;一人当たり有形固定資産（償却資産）額"/>
        <xdr:cNvSpPr txBox="1"/>
      </xdr:nvSpPr>
      <xdr:spPr>
        <a:xfrm>
          <a:off x="7644911" y="1056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152558</xdr:rowOff>
    </xdr:from>
    <xdr:ext cx="534377" cy="259045"/>
    <xdr:sp macro="" textlink="">
      <xdr:nvSpPr>
        <xdr:cNvPr id="258" name="n_3mainValue【橋りょう・トンネル】&#10;一人当たり有形固定資産（償却資産）額"/>
        <xdr:cNvSpPr txBox="1"/>
      </xdr:nvSpPr>
      <xdr:spPr>
        <a:xfrm>
          <a:off x="6851161" y="1056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169146</xdr:rowOff>
    </xdr:from>
    <xdr:ext cx="534377" cy="259045"/>
    <xdr:sp macro="" textlink="">
      <xdr:nvSpPr>
        <xdr:cNvPr id="259" name="n_4mainValue【橋りょう・トンネル】&#10;一人当たり有形固定資産（償却資産）額"/>
        <xdr:cNvSpPr txBox="1"/>
      </xdr:nvSpPr>
      <xdr:spPr>
        <a:xfrm>
          <a:off x="6038361" y="1057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45720</xdr:rowOff>
    </xdr:to>
    <xdr:cxnSp macro="">
      <xdr:nvCxnSpPr>
        <xdr:cNvPr id="284" name="直線コネクタ 283"/>
        <xdr:cNvCxnSpPr/>
      </xdr:nvCxnSpPr>
      <xdr:spPr>
        <a:xfrm flipV="1">
          <a:off x="4177665" y="129603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85" name="【公営住宅】&#10;有形固定資産減価償却率最小値テキスト"/>
        <xdr:cNvSpPr txBox="1"/>
      </xdr:nvSpPr>
      <xdr:spPr>
        <a:xfrm>
          <a:off x="4216400"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86" name="直線コネクタ 285"/>
        <xdr:cNvCxnSpPr/>
      </xdr:nvCxnSpPr>
      <xdr:spPr>
        <a:xfrm>
          <a:off x="4108450" y="14250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7" name="【公営住宅】&#10;有形固定資産減価償却率最大値テキスト"/>
        <xdr:cNvSpPr txBox="1"/>
      </xdr:nvSpPr>
      <xdr:spPr>
        <a:xfrm>
          <a:off x="4216400" y="1274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8" name="直線コネクタ 287"/>
        <xdr:cNvCxnSpPr/>
      </xdr:nvCxnSpPr>
      <xdr:spPr>
        <a:xfrm>
          <a:off x="4108450" y="1296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89" name="【公営住宅】&#10;有形固定資産減価償却率平均値テキスト"/>
        <xdr:cNvSpPr txBox="1"/>
      </xdr:nvSpPr>
      <xdr:spPr>
        <a:xfrm>
          <a:off x="4216400" y="13685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0" name="フローチャート: 判断 289"/>
        <xdr:cNvSpPr/>
      </xdr:nvSpPr>
      <xdr:spPr>
        <a:xfrm>
          <a:off x="4127500" y="13707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1" name="フローチャート: 判断 290"/>
        <xdr:cNvSpPr/>
      </xdr:nvSpPr>
      <xdr:spPr>
        <a:xfrm>
          <a:off x="3384550" y="1367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2" name="フローチャート: 判断 291"/>
        <xdr:cNvSpPr/>
      </xdr:nvSpPr>
      <xdr:spPr>
        <a:xfrm>
          <a:off x="257175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3" name="フローチャート: 判断 292"/>
        <xdr:cNvSpPr/>
      </xdr:nvSpPr>
      <xdr:spPr>
        <a:xfrm>
          <a:off x="17780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4" name="フローチャート: 判断 293"/>
        <xdr:cNvSpPr/>
      </xdr:nvSpPr>
      <xdr:spPr>
        <a:xfrm>
          <a:off x="9842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xdr:rowOff>
    </xdr:from>
    <xdr:to>
      <xdr:col>24</xdr:col>
      <xdr:colOff>114300</xdr:colOff>
      <xdr:row>80</xdr:row>
      <xdr:rowOff>107950</xdr:rowOff>
    </xdr:to>
    <xdr:sp macro="" textlink="">
      <xdr:nvSpPr>
        <xdr:cNvPr id="300" name="楕円 299"/>
        <xdr:cNvSpPr/>
      </xdr:nvSpPr>
      <xdr:spPr>
        <a:xfrm>
          <a:off x="4127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29227</xdr:rowOff>
    </xdr:from>
    <xdr:ext cx="405111" cy="259045"/>
    <xdr:sp macro="" textlink="">
      <xdr:nvSpPr>
        <xdr:cNvPr id="301" name="【公営住宅】&#10;有形固定資産減価償却率該当値テキスト"/>
        <xdr:cNvSpPr txBox="1"/>
      </xdr:nvSpPr>
      <xdr:spPr>
        <a:xfrm>
          <a:off x="4216400"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302" name="楕円 301"/>
        <xdr:cNvSpPr/>
      </xdr:nvSpPr>
      <xdr:spPr>
        <a:xfrm>
          <a:off x="3384550" y="1348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81</xdr:row>
      <xdr:rowOff>152400</xdr:rowOff>
    </xdr:to>
    <xdr:cxnSp macro="">
      <xdr:nvCxnSpPr>
        <xdr:cNvPr id="303" name="直線コネクタ 302"/>
        <xdr:cNvCxnSpPr/>
      </xdr:nvCxnSpPr>
      <xdr:spPr>
        <a:xfrm flipV="1">
          <a:off x="3429000" y="13271500"/>
          <a:ext cx="749300" cy="2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304" name="楕円 303"/>
        <xdr:cNvSpPr/>
      </xdr:nvSpPr>
      <xdr:spPr>
        <a:xfrm>
          <a:off x="257175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152400</xdr:rowOff>
    </xdr:to>
    <xdr:cxnSp macro="">
      <xdr:nvCxnSpPr>
        <xdr:cNvPr id="305" name="直線コネクタ 304"/>
        <xdr:cNvCxnSpPr/>
      </xdr:nvCxnSpPr>
      <xdr:spPr>
        <a:xfrm>
          <a:off x="2622550" y="1348613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6" name="楕円 305"/>
        <xdr:cNvSpPr/>
      </xdr:nvSpPr>
      <xdr:spPr>
        <a:xfrm>
          <a:off x="1778000" y="13369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106680</xdr:rowOff>
    </xdr:to>
    <xdr:cxnSp macro="">
      <xdr:nvCxnSpPr>
        <xdr:cNvPr id="307" name="直線コネクタ 306"/>
        <xdr:cNvCxnSpPr/>
      </xdr:nvCxnSpPr>
      <xdr:spPr>
        <a:xfrm>
          <a:off x="1828800" y="13413739"/>
          <a:ext cx="79375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82550</xdr:rowOff>
    </xdr:from>
    <xdr:to>
      <xdr:col>6</xdr:col>
      <xdr:colOff>38100</xdr:colOff>
      <xdr:row>81</xdr:row>
      <xdr:rowOff>12700</xdr:rowOff>
    </xdr:to>
    <xdr:sp macro="" textlink="">
      <xdr:nvSpPr>
        <xdr:cNvPr id="308" name="楕円 307"/>
        <xdr:cNvSpPr/>
      </xdr:nvSpPr>
      <xdr:spPr>
        <a:xfrm>
          <a:off x="984250" y="13296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133350</xdr:rowOff>
    </xdr:from>
    <xdr:to>
      <xdr:col>10</xdr:col>
      <xdr:colOff>114300</xdr:colOff>
      <xdr:row>81</xdr:row>
      <xdr:rowOff>34289</xdr:rowOff>
    </xdr:to>
    <xdr:cxnSp macro="">
      <xdr:nvCxnSpPr>
        <xdr:cNvPr id="309" name="直線コネクタ 308"/>
        <xdr:cNvCxnSpPr/>
      </xdr:nvCxnSpPr>
      <xdr:spPr>
        <a:xfrm>
          <a:off x="1028700" y="13347700"/>
          <a:ext cx="8001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0" name="n_1aveValue【公営住宅】&#10;有形固定資産減価償却率"/>
        <xdr:cNvSpPr txBox="1"/>
      </xdr:nvSpPr>
      <xdr:spPr>
        <a:xfrm>
          <a:off x="32391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1" name="n_2aveValue【公営住宅】&#10;有形固定資産減価償却率"/>
        <xdr:cNvSpPr txBox="1"/>
      </xdr:nvSpPr>
      <xdr:spPr>
        <a:xfrm>
          <a:off x="24390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2" name="n_3aveValue【公営住宅】&#10;有形固定資産減価償却率"/>
        <xdr:cNvSpPr txBox="1"/>
      </xdr:nvSpPr>
      <xdr:spPr>
        <a:xfrm>
          <a:off x="164529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3" name="n_4aveValue【公営住宅】&#10;有形固定資産減価償却率"/>
        <xdr:cNvSpPr txBox="1"/>
      </xdr:nvSpPr>
      <xdr:spPr>
        <a:xfrm>
          <a:off x="8515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48277</xdr:rowOff>
    </xdr:from>
    <xdr:ext cx="405111" cy="259045"/>
    <xdr:sp macro="" textlink="">
      <xdr:nvSpPr>
        <xdr:cNvPr id="314" name="n_1mainValue【公営住宅】&#10;有形固定資産減価償却率"/>
        <xdr:cNvSpPr txBox="1"/>
      </xdr:nvSpPr>
      <xdr:spPr>
        <a:xfrm>
          <a:off x="32391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5" name="n_2mainValue【公営住宅】&#10;有形固定資産減価償却率"/>
        <xdr:cNvSpPr txBox="1"/>
      </xdr:nvSpPr>
      <xdr:spPr>
        <a:xfrm>
          <a:off x="2439044" y="1321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6" name="n_3mainValue【公営住宅】&#10;有形固定資産減価償却率"/>
        <xdr:cNvSpPr txBox="1"/>
      </xdr:nvSpPr>
      <xdr:spPr>
        <a:xfrm>
          <a:off x="164529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29227</xdr:rowOff>
    </xdr:from>
    <xdr:ext cx="405111" cy="259045"/>
    <xdr:sp macro="" textlink="">
      <xdr:nvSpPr>
        <xdr:cNvPr id="317" name="n_4mainValue【公営住宅】&#10;有形固定資産減価償却率"/>
        <xdr:cNvSpPr txBox="1"/>
      </xdr:nvSpPr>
      <xdr:spPr>
        <a:xfrm>
          <a:off x="8515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85</xdr:row>
      <xdr:rowOff>158344</xdr:rowOff>
    </xdr:to>
    <xdr:cxnSp macro="">
      <xdr:nvCxnSpPr>
        <xdr:cNvPr id="339" name="直線コネクタ 338"/>
        <xdr:cNvCxnSpPr/>
      </xdr:nvCxnSpPr>
      <xdr:spPr>
        <a:xfrm flipV="1">
          <a:off x="9429115" y="13071348"/>
          <a:ext cx="0" cy="1126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162171</xdr:rowOff>
    </xdr:from>
    <xdr:ext cx="469744" cy="259045"/>
    <xdr:sp macro="" textlink="">
      <xdr:nvSpPr>
        <xdr:cNvPr id="340" name="【公営住宅】&#10;一人当たり面積最小値テキスト"/>
        <xdr:cNvSpPr txBox="1"/>
      </xdr:nvSpPr>
      <xdr:spPr>
        <a:xfrm>
          <a:off x="9467850" y="142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158344</xdr:rowOff>
    </xdr:from>
    <xdr:to>
      <xdr:col>55</xdr:col>
      <xdr:colOff>88900</xdr:colOff>
      <xdr:row>85</xdr:row>
      <xdr:rowOff>158344</xdr:rowOff>
    </xdr:to>
    <xdr:cxnSp macro="">
      <xdr:nvCxnSpPr>
        <xdr:cNvPr id="341" name="直線コネクタ 340"/>
        <xdr:cNvCxnSpPr/>
      </xdr:nvCxnSpPr>
      <xdr:spPr>
        <a:xfrm>
          <a:off x="9359900" y="14198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2" name="【公営住宅】&#10;一人当たり面積最大値テキスト"/>
        <xdr:cNvSpPr txBox="1"/>
      </xdr:nvSpPr>
      <xdr:spPr>
        <a:xfrm>
          <a:off x="9467850" y="1285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3" name="直線コネクタ 342"/>
        <xdr:cNvCxnSpPr/>
      </xdr:nvCxnSpPr>
      <xdr:spPr>
        <a:xfrm>
          <a:off x="9359900" y="13071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169739</xdr:rowOff>
    </xdr:from>
    <xdr:ext cx="469744" cy="259045"/>
    <xdr:sp macro="" textlink="">
      <xdr:nvSpPr>
        <xdr:cNvPr id="344" name="【公営住宅】&#10;一人当たり面積平均値テキスト"/>
        <xdr:cNvSpPr txBox="1"/>
      </xdr:nvSpPr>
      <xdr:spPr>
        <a:xfrm>
          <a:off x="9467850" y="1354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146862</xdr:rowOff>
    </xdr:from>
    <xdr:to>
      <xdr:col>55</xdr:col>
      <xdr:colOff>50800</xdr:colOff>
      <xdr:row>83</xdr:row>
      <xdr:rowOff>77012</xdr:rowOff>
    </xdr:to>
    <xdr:sp macro="" textlink="">
      <xdr:nvSpPr>
        <xdr:cNvPr id="345" name="フローチャート: 判断 344"/>
        <xdr:cNvSpPr/>
      </xdr:nvSpPr>
      <xdr:spPr>
        <a:xfrm>
          <a:off x="9398000" y="13691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xdr:cNvSpPr/>
      </xdr:nvSpPr>
      <xdr:spPr>
        <a:xfrm>
          <a:off x="863600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xdr:cNvSpPr/>
      </xdr:nvSpPr>
      <xdr:spPr>
        <a:xfrm>
          <a:off x="7842250" y="13691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xdr:cNvSpPr/>
      </xdr:nvSpPr>
      <xdr:spPr>
        <a:xfrm>
          <a:off x="702945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71425</xdr:rowOff>
    </xdr:from>
    <xdr:to>
      <xdr:col>36</xdr:col>
      <xdr:colOff>165100</xdr:colOff>
      <xdr:row>83</xdr:row>
      <xdr:rowOff>1575</xdr:rowOff>
    </xdr:to>
    <xdr:sp macro="" textlink="">
      <xdr:nvSpPr>
        <xdr:cNvPr id="349" name="フローチャート: 判断 348"/>
        <xdr:cNvSpPr/>
      </xdr:nvSpPr>
      <xdr:spPr>
        <a:xfrm>
          <a:off x="6235700" y="13615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42621</xdr:rowOff>
    </xdr:from>
    <xdr:to>
      <xdr:col>55</xdr:col>
      <xdr:colOff>50800</xdr:colOff>
      <xdr:row>85</xdr:row>
      <xdr:rowOff>144221</xdr:rowOff>
    </xdr:to>
    <xdr:sp macro="" textlink="">
      <xdr:nvSpPr>
        <xdr:cNvPr id="355" name="楕円 354"/>
        <xdr:cNvSpPr/>
      </xdr:nvSpPr>
      <xdr:spPr>
        <a:xfrm>
          <a:off x="9398000" y="140824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128998</xdr:rowOff>
    </xdr:from>
    <xdr:ext cx="469744" cy="259045"/>
    <xdr:sp macro="" textlink="">
      <xdr:nvSpPr>
        <xdr:cNvPr id="356" name="【公営住宅】&#10;一人当たり面積該当値テキスト"/>
        <xdr:cNvSpPr txBox="1"/>
      </xdr:nvSpPr>
      <xdr:spPr>
        <a:xfrm>
          <a:off x="9467850" y="1400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42621</xdr:rowOff>
    </xdr:from>
    <xdr:to>
      <xdr:col>50</xdr:col>
      <xdr:colOff>165100</xdr:colOff>
      <xdr:row>85</xdr:row>
      <xdr:rowOff>144221</xdr:rowOff>
    </xdr:to>
    <xdr:sp macro="" textlink="">
      <xdr:nvSpPr>
        <xdr:cNvPr id="357" name="楕円 356"/>
        <xdr:cNvSpPr/>
      </xdr:nvSpPr>
      <xdr:spPr>
        <a:xfrm>
          <a:off x="8636000" y="140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93421</xdr:rowOff>
    </xdr:from>
    <xdr:to>
      <xdr:col>55</xdr:col>
      <xdr:colOff>0</xdr:colOff>
      <xdr:row>85</xdr:row>
      <xdr:rowOff>93421</xdr:rowOff>
    </xdr:to>
    <xdr:cxnSp macro="">
      <xdr:nvCxnSpPr>
        <xdr:cNvPr id="358" name="直線コネクタ 357"/>
        <xdr:cNvCxnSpPr/>
      </xdr:nvCxnSpPr>
      <xdr:spPr>
        <a:xfrm>
          <a:off x="8686800" y="1413327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41708</xdr:rowOff>
    </xdr:from>
    <xdr:to>
      <xdr:col>46</xdr:col>
      <xdr:colOff>38100</xdr:colOff>
      <xdr:row>85</xdr:row>
      <xdr:rowOff>143308</xdr:rowOff>
    </xdr:to>
    <xdr:sp macro="" textlink="">
      <xdr:nvSpPr>
        <xdr:cNvPr id="359" name="楕円 358"/>
        <xdr:cNvSpPr/>
      </xdr:nvSpPr>
      <xdr:spPr>
        <a:xfrm>
          <a:off x="7842250" y="14081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92508</xdr:rowOff>
    </xdr:from>
    <xdr:to>
      <xdr:col>50</xdr:col>
      <xdr:colOff>114300</xdr:colOff>
      <xdr:row>85</xdr:row>
      <xdr:rowOff>93421</xdr:rowOff>
    </xdr:to>
    <xdr:cxnSp macro="">
      <xdr:nvCxnSpPr>
        <xdr:cNvPr id="360" name="直線コネクタ 359"/>
        <xdr:cNvCxnSpPr/>
      </xdr:nvCxnSpPr>
      <xdr:spPr>
        <a:xfrm>
          <a:off x="7886700" y="14132358"/>
          <a:ext cx="8001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41708</xdr:rowOff>
    </xdr:from>
    <xdr:to>
      <xdr:col>41</xdr:col>
      <xdr:colOff>101600</xdr:colOff>
      <xdr:row>85</xdr:row>
      <xdr:rowOff>143308</xdr:rowOff>
    </xdr:to>
    <xdr:sp macro="" textlink="">
      <xdr:nvSpPr>
        <xdr:cNvPr id="361" name="楕円 360"/>
        <xdr:cNvSpPr/>
      </xdr:nvSpPr>
      <xdr:spPr>
        <a:xfrm>
          <a:off x="7029450" y="140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92508</xdr:rowOff>
    </xdr:from>
    <xdr:to>
      <xdr:col>45</xdr:col>
      <xdr:colOff>177800</xdr:colOff>
      <xdr:row>85</xdr:row>
      <xdr:rowOff>92508</xdr:rowOff>
    </xdr:to>
    <xdr:cxnSp macro="">
      <xdr:nvCxnSpPr>
        <xdr:cNvPr id="362" name="直線コネクタ 361"/>
        <xdr:cNvCxnSpPr/>
      </xdr:nvCxnSpPr>
      <xdr:spPr>
        <a:xfrm>
          <a:off x="7080250" y="1413235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41250</xdr:rowOff>
    </xdr:from>
    <xdr:to>
      <xdr:col>36</xdr:col>
      <xdr:colOff>165100</xdr:colOff>
      <xdr:row>85</xdr:row>
      <xdr:rowOff>142850</xdr:rowOff>
    </xdr:to>
    <xdr:sp macro="" textlink="">
      <xdr:nvSpPr>
        <xdr:cNvPr id="363" name="楕円 362"/>
        <xdr:cNvSpPr/>
      </xdr:nvSpPr>
      <xdr:spPr>
        <a:xfrm>
          <a:off x="6235700" y="140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92050</xdr:rowOff>
    </xdr:from>
    <xdr:to>
      <xdr:col>41</xdr:col>
      <xdr:colOff>50800</xdr:colOff>
      <xdr:row>85</xdr:row>
      <xdr:rowOff>92508</xdr:rowOff>
    </xdr:to>
    <xdr:cxnSp macro="">
      <xdr:nvCxnSpPr>
        <xdr:cNvPr id="364" name="直線コネクタ 363"/>
        <xdr:cNvCxnSpPr/>
      </xdr:nvCxnSpPr>
      <xdr:spPr>
        <a:xfrm>
          <a:off x="6286500" y="14131900"/>
          <a:ext cx="7937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65" name="n_1aveValue【公営住宅】&#10;一人当たり面積"/>
        <xdr:cNvSpPr txBox="1"/>
      </xdr:nvSpPr>
      <xdr:spPr>
        <a:xfrm>
          <a:off x="8458277" y="134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6" name="n_2aveValue【公営住宅】&#10;一人当たり面積"/>
        <xdr:cNvSpPr txBox="1"/>
      </xdr:nvSpPr>
      <xdr:spPr>
        <a:xfrm>
          <a:off x="7677227" y="134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7" name="n_3aveValue【公営住宅】&#10;一人当たり面積"/>
        <xdr:cNvSpPr txBox="1"/>
      </xdr:nvSpPr>
      <xdr:spPr>
        <a:xfrm>
          <a:off x="6864427" y="134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18102</xdr:rowOff>
    </xdr:from>
    <xdr:ext cx="469744" cy="259045"/>
    <xdr:sp macro="" textlink="">
      <xdr:nvSpPr>
        <xdr:cNvPr id="368" name="n_4aveValue【公営住宅】&#10;一人当たり面積"/>
        <xdr:cNvSpPr txBox="1"/>
      </xdr:nvSpPr>
      <xdr:spPr>
        <a:xfrm>
          <a:off x="6070677" y="1339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135348</xdr:rowOff>
    </xdr:from>
    <xdr:ext cx="469744" cy="259045"/>
    <xdr:sp macro="" textlink="">
      <xdr:nvSpPr>
        <xdr:cNvPr id="369" name="n_1mainValue【公営住宅】&#10;一人当たり面積"/>
        <xdr:cNvSpPr txBox="1"/>
      </xdr:nvSpPr>
      <xdr:spPr>
        <a:xfrm>
          <a:off x="8458277" y="141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134435</xdr:rowOff>
    </xdr:from>
    <xdr:ext cx="469744" cy="259045"/>
    <xdr:sp macro="" textlink="">
      <xdr:nvSpPr>
        <xdr:cNvPr id="370" name="n_2mainValue【公営住宅】&#10;一人当たり面積"/>
        <xdr:cNvSpPr txBox="1"/>
      </xdr:nvSpPr>
      <xdr:spPr>
        <a:xfrm>
          <a:off x="7677227" y="141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134435</xdr:rowOff>
    </xdr:from>
    <xdr:ext cx="469744" cy="259045"/>
    <xdr:sp macro="" textlink="">
      <xdr:nvSpPr>
        <xdr:cNvPr id="371" name="n_3mainValue【公営住宅】&#10;一人当たり面積"/>
        <xdr:cNvSpPr txBox="1"/>
      </xdr:nvSpPr>
      <xdr:spPr>
        <a:xfrm>
          <a:off x="6864427" y="141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133977</xdr:rowOff>
    </xdr:from>
    <xdr:ext cx="469744" cy="259045"/>
    <xdr:sp macro="" textlink="">
      <xdr:nvSpPr>
        <xdr:cNvPr id="372" name="n_4mainValue【公営住宅】&#10;一人当たり面積"/>
        <xdr:cNvSpPr txBox="1"/>
      </xdr:nvSpPr>
      <xdr:spPr>
        <a:xfrm>
          <a:off x="6070677" y="141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1" name="テキスト ボックス 400"/>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1" name="テキスト ボックス 410"/>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10886</xdr:rowOff>
    </xdr:from>
    <xdr:to>
      <xdr:col>85</xdr:col>
      <xdr:colOff>126364</xdr:colOff>
      <xdr:row>41</xdr:row>
      <xdr:rowOff>41910</xdr:rowOff>
    </xdr:to>
    <xdr:cxnSp macro="">
      <xdr:nvCxnSpPr>
        <xdr:cNvPr id="415" name="直線コネクタ 414"/>
        <xdr:cNvCxnSpPr/>
      </xdr:nvCxnSpPr>
      <xdr:spPr>
        <a:xfrm flipV="1">
          <a:off x="14699614" y="5630636"/>
          <a:ext cx="0" cy="118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16" name="【認定こども園・幼稚園・保育所】&#10;有形固定資産減価償却率最小値テキスト"/>
        <xdr:cNvSpPr txBox="1"/>
      </xdr:nvSpPr>
      <xdr:spPr>
        <a:xfrm>
          <a:off x="14738350"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17" name="直線コネクタ 416"/>
        <xdr:cNvCxnSpPr/>
      </xdr:nvCxnSpPr>
      <xdr:spPr>
        <a:xfrm>
          <a:off x="1461135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129013</xdr:rowOff>
    </xdr:from>
    <xdr:ext cx="405111" cy="259045"/>
    <xdr:sp macro="" textlink="">
      <xdr:nvSpPr>
        <xdr:cNvPr id="418" name="【認定こども園・幼稚園・保育所】&#10;有形固定資産減価償却率最大値テキスト"/>
        <xdr:cNvSpPr txBox="1"/>
      </xdr:nvSpPr>
      <xdr:spPr>
        <a:xfrm>
          <a:off x="14738350" y="541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10886</xdr:rowOff>
    </xdr:from>
    <xdr:to>
      <xdr:col>86</xdr:col>
      <xdr:colOff>25400</xdr:colOff>
      <xdr:row>34</xdr:row>
      <xdr:rowOff>10886</xdr:rowOff>
    </xdr:to>
    <xdr:cxnSp macro="">
      <xdr:nvCxnSpPr>
        <xdr:cNvPr id="419" name="直線コネクタ 418"/>
        <xdr:cNvCxnSpPr/>
      </xdr:nvCxnSpPr>
      <xdr:spPr>
        <a:xfrm>
          <a:off x="14611350" y="5630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116857</xdr:rowOff>
    </xdr:from>
    <xdr:ext cx="405111" cy="259045"/>
    <xdr:sp macro="" textlink="">
      <xdr:nvSpPr>
        <xdr:cNvPr id="420" name="【認定こども園・幼稚園・保育所】&#10;有形固定資産減価償却率平均値テキスト"/>
        <xdr:cNvSpPr txBox="1"/>
      </xdr:nvSpPr>
      <xdr:spPr>
        <a:xfrm>
          <a:off x="1473835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21" name="フローチャート: 判断 420"/>
        <xdr:cNvSpPr/>
      </xdr:nvSpPr>
      <xdr:spPr>
        <a:xfrm>
          <a:off x="14649450" y="6374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22" name="フローチャート: 判断 421"/>
        <xdr:cNvSpPr/>
      </xdr:nvSpPr>
      <xdr:spPr>
        <a:xfrm>
          <a:off x="13887450" y="63480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423" name="フローチャート: 判断 422"/>
        <xdr:cNvSpPr/>
      </xdr:nvSpPr>
      <xdr:spPr>
        <a:xfrm>
          <a:off x="13093700" y="632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24" name="フローチャート: 判断 423"/>
        <xdr:cNvSpPr/>
      </xdr:nvSpPr>
      <xdr:spPr>
        <a:xfrm>
          <a:off x="12299950" y="63120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25" name="フローチャート: 判断 424"/>
        <xdr:cNvSpPr/>
      </xdr:nvSpPr>
      <xdr:spPr>
        <a:xfrm>
          <a:off x="11487150" y="632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5806</xdr:rowOff>
    </xdr:from>
    <xdr:to>
      <xdr:col>85</xdr:col>
      <xdr:colOff>177800</xdr:colOff>
      <xdr:row>40</xdr:row>
      <xdr:rowOff>107406</xdr:rowOff>
    </xdr:to>
    <xdr:sp macro="" textlink="">
      <xdr:nvSpPr>
        <xdr:cNvPr id="431" name="楕円 430"/>
        <xdr:cNvSpPr/>
      </xdr:nvSpPr>
      <xdr:spPr>
        <a:xfrm>
          <a:off x="14649450" y="66161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155683</xdr:rowOff>
    </xdr:from>
    <xdr:ext cx="405111" cy="259045"/>
    <xdr:sp macro="" textlink="">
      <xdr:nvSpPr>
        <xdr:cNvPr id="432" name="【認定こども園・幼稚園・保育所】&#10;有形固定資産減価償却率該当値テキスト"/>
        <xdr:cNvSpPr txBox="1"/>
      </xdr:nvSpPr>
      <xdr:spPr>
        <a:xfrm>
          <a:off x="14738350" y="660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115207</xdr:rowOff>
    </xdr:from>
    <xdr:to>
      <xdr:col>81</xdr:col>
      <xdr:colOff>101600</xdr:colOff>
      <xdr:row>40</xdr:row>
      <xdr:rowOff>45357</xdr:rowOff>
    </xdr:to>
    <xdr:sp macro="" textlink="">
      <xdr:nvSpPr>
        <xdr:cNvPr id="433" name="楕円 432"/>
        <xdr:cNvSpPr/>
      </xdr:nvSpPr>
      <xdr:spPr>
        <a:xfrm>
          <a:off x="13887450" y="6560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166007</xdr:rowOff>
    </xdr:from>
    <xdr:to>
      <xdr:col>85</xdr:col>
      <xdr:colOff>127000</xdr:colOff>
      <xdr:row>40</xdr:row>
      <xdr:rowOff>56606</xdr:rowOff>
    </xdr:to>
    <xdr:cxnSp macro="">
      <xdr:nvCxnSpPr>
        <xdr:cNvPr id="434" name="直線コネクタ 433"/>
        <xdr:cNvCxnSpPr/>
      </xdr:nvCxnSpPr>
      <xdr:spPr>
        <a:xfrm>
          <a:off x="13938250" y="6611257"/>
          <a:ext cx="7620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49893</xdr:rowOff>
    </xdr:from>
    <xdr:to>
      <xdr:col>76</xdr:col>
      <xdr:colOff>165100</xdr:colOff>
      <xdr:row>39</xdr:row>
      <xdr:rowOff>151493</xdr:rowOff>
    </xdr:to>
    <xdr:sp macro="" textlink="">
      <xdr:nvSpPr>
        <xdr:cNvPr id="435" name="楕円 434"/>
        <xdr:cNvSpPr/>
      </xdr:nvSpPr>
      <xdr:spPr>
        <a:xfrm>
          <a:off x="13093700" y="649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166007</xdr:rowOff>
    </xdr:to>
    <xdr:cxnSp macro="">
      <xdr:nvCxnSpPr>
        <xdr:cNvPr id="436" name="直線コネクタ 435"/>
        <xdr:cNvCxnSpPr/>
      </xdr:nvCxnSpPr>
      <xdr:spPr>
        <a:xfrm>
          <a:off x="13144500" y="6545943"/>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156028</xdr:rowOff>
    </xdr:from>
    <xdr:to>
      <xdr:col>72</xdr:col>
      <xdr:colOff>38100</xdr:colOff>
      <xdr:row>39</xdr:row>
      <xdr:rowOff>86178</xdr:rowOff>
    </xdr:to>
    <xdr:sp macro="" textlink="">
      <xdr:nvSpPr>
        <xdr:cNvPr id="437" name="楕円 436"/>
        <xdr:cNvSpPr/>
      </xdr:nvSpPr>
      <xdr:spPr>
        <a:xfrm>
          <a:off x="12299950" y="6436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35378</xdr:rowOff>
    </xdr:from>
    <xdr:to>
      <xdr:col>76</xdr:col>
      <xdr:colOff>114300</xdr:colOff>
      <xdr:row>39</xdr:row>
      <xdr:rowOff>100693</xdr:rowOff>
    </xdr:to>
    <xdr:cxnSp macro="">
      <xdr:nvCxnSpPr>
        <xdr:cNvPr id="438" name="直線コネクタ 437"/>
        <xdr:cNvCxnSpPr/>
      </xdr:nvCxnSpPr>
      <xdr:spPr>
        <a:xfrm>
          <a:off x="12344400" y="6480628"/>
          <a:ext cx="8001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39" name="楕円 438"/>
        <xdr:cNvSpPr/>
      </xdr:nvSpPr>
      <xdr:spPr>
        <a:xfrm>
          <a:off x="1148715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35378</xdr:rowOff>
    </xdr:to>
    <xdr:cxnSp macro="">
      <xdr:nvCxnSpPr>
        <xdr:cNvPr id="440" name="直線コネクタ 439"/>
        <xdr:cNvCxnSpPr/>
      </xdr:nvCxnSpPr>
      <xdr:spPr>
        <a:xfrm>
          <a:off x="11537950" y="6424930"/>
          <a:ext cx="8064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441" name="n_1aveValue【認定こども園・幼稚園・保育所】&#10;有形固定資産減価償却率"/>
        <xdr:cNvSpPr txBox="1"/>
      </xdr:nvSpPr>
      <xdr:spPr>
        <a:xfrm>
          <a:off x="1374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442" name="n_2aveValue【認定こども園・幼稚園・保育所】&#10;有形固定資産減価償却率"/>
        <xdr:cNvSpPr txBox="1"/>
      </xdr:nvSpPr>
      <xdr:spPr>
        <a:xfrm>
          <a:off x="12960994" y="611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443" name="n_3aveValue【認定こども園・幼稚園・保育所】&#10;有形固定資産減価償却率"/>
        <xdr:cNvSpPr txBox="1"/>
      </xdr:nvSpPr>
      <xdr:spPr>
        <a:xfrm>
          <a:off x="12167244" y="6100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4" name="n_4aveValue【認定こども園・幼稚園・保育所】&#10;有形固定資産減価償却率"/>
        <xdr:cNvSpPr txBox="1"/>
      </xdr:nvSpPr>
      <xdr:spPr>
        <a:xfrm>
          <a:off x="11354444" y="611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36484</xdr:rowOff>
    </xdr:from>
    <xdr:ext cx="405111" cy="259045"/>
    <xdr:sp macro="" textlink="">
      <xdr:nvSpPr>
        <xdr:cNvPr id="445" name="n_1mainValue【認定こども園・幼稚園・保育所】&#10;有形固定資産減価償却率"/>
        <xdr:cNvSpPr txBox="1"/>
      </xdr:nvSpPr>
      <xdr:spPr>
        <a:xfrm>
          <a:off x="13742044" y="664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446" name="n_2mainValue【認定こども園・幼稚園・保育所】&#10;有形固定資産減価償却率"/>
        <xdr:cNvSpPr txBox="1"/>
      </xdr:nvSpPr>
      <xdr:spPr>
        <a:xfrm>
          <a:off x="12960994" y="658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447" name="n_3mainValue【認定こども園・幼稚園・保育所】&#10;有形固定資産減価償却率"/>
        <xdr:cNvSpPr txBox="1"/>
      </xdr:nvSpPr>
      <xdr:spPr>
        <a:xfrm>
          <a:off x="12167244" y="652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8" name="n_4mainValue【認定こども園・幼稚園・保育所】&#10;有形固定資産減価償却率"/>
        <xdr:cNvSpPr txBox="1"/>
      </xdr:nvSpPr>
      <xdr:spPr>
        <a:xfrm>
          <a:off x="113544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13607</xdr:rowOff>
    </xdr:from>
    <xdr:to>
      <xdr:col>116</xdr:col>
      <xdr:colOff>62864</xdr:colOff>
      <xdr:row>42</xdr:row>
      <xdr:rowOff>16328</xdr:rowOff>
    </xdr:to>
    <xdr:cxnSp macro="">
      <xdr:nvCxnSpPr>
        <xdr:cNvPr id="474" name="直線コネクタ 473"/>
        <xdr:cNvCxnSpPr/>
      </xdr:nvCxnSpPr>
      <xdr:spPr>
        <a:xfrm flipV="1">
          <a:off x="19951064" y="5468257"/>
          <a:ext cx="0"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75" name="【認定こども園・幼稚園・保育所】&#10;一人当たり面積最小値テキスト"/>
        <xdr:cNvSpPr txBox="1"/>
      </xdr:nvSpPr>
      <xdr:spPr>
        <a:xfrm>
          <a:off x="19989800" y="696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76" name="直線コネクタ 475"/>
        <xdr:cNvCxnSpPr/>
      </xdr:nvCxnSpPr>
      <xdr:spPr>
        <a:xfrm>
          <a:off x="19881850" y="6956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131734</xdr:rowOff>
    </xdr:from>
    <xdr:ext cx="469744" cy="259045"/>
    <xdr:sp macro="" textlink="">
      <xdr:nvSpPr>
        <xdr:cNvPr id="477" name="【認定こども園・幼稚園・保育所】&#10;一人当たり面積最大値テキスト"/>
        <xdr:cNvSpPr txBox="1"/>
      </xdr:nvSpPr>
      <xdr:spPr>
        <a:xfrm>
          <a:off x="19989800" y="525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13607</xdr:rowOff>
    </xdr:from>
    <xdr:to>
      <xdr:col>116</xdr:col>
      <xdr:colOff>152400</xdr:colOff>
      <xdr:row>33</xdr:row>
      <xdr:rowOff>13607</xdr:rowOff>
    </xdr:to>
    <xdr:cxnSp macro="">
      <xdr:nvCxnSpPr>
        <xdr:cNvPr id="478" name="直線コネクタ 477"/>
        <xdr:cNvCxnSpPr/>
      </xdr:nvCxnSpPr>
      <xdr:spPr>
        <a:xfrm>
          <a:off x="19881850" y="5468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15620</xdr:rowOff>
    </xdr:from>
    <xdr:ext cx="469744" cy="259045"/>
    <xdr:sp macro="" textlink="">
      <xdr:nvSpPr>
        <xdr:cNvPr id="479" name="【認定こども園・幼稚園・保育所】&#10;一人当たり面積平均値テキスト"/>
        <xdr:cNvSpPr txBox="1"/>
      </xdr:nvSpPr>
      <xdr:spPr>
        <a:xfrm>
          <a:off x="19989800" y="6460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480" name="フローチャート: 判断 479"/>
        <xdr:cNvSpPr/>
      </xdr:nvSpPr>
      <xdr:spPr>
        <a:xfrm>
          <a:off x="19900900" y="6609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481" name="フローチャート: 判断 480"/>
        <xdr:cNvSpPr/>
      </xdr:nvSpPr>
      <xdr:spPr>
        <a:xfrm>
          <a:off x="1915795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482" name="フローチャート: 判断 481"/>
        <xdr:cNvSpPr/>
      </xdr:nvSpPr>
      <xdr:spPr>
        <a:xfrm>
          <a:off x="1834515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131535</xdr:rowOff>
    </xdr:from>
    <xdr:to>
      <xdr:col>102</xdr:col>
      <xdr:colOff>165100</xdr:colOff>
      <xdr:row>40</xdr:row>
      <xdr:rowOff>61685</xdr:rowOff>
    </xdr:to>
    <xdr:sp macro="" textlink="">
      <xdr:nvSpPr>
        <xdr:cNvPr id="483" name="フローチャート: 判断 482"/>
        <xdr:cNvSpPr/>
      </xdr:nvSpPr>
      <xdr:spPr>
        <a:xfrm>
          <a:off x="17551400" y="657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4" name="フローチャート: 判断 483"/>
        <xdr:cNvSpPr/>
      </xdr:nvSpPr>
      <xdr:spPr>
        <a:xfrm>
          <a:off x="1675765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490" name="楕円 489"/>
        <xdr:cNvSpPr/>
      </xdr:nvSpPr>
      <xdr:spPr>
        <a:xfrm>
          <a:off x="1990090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80027</xdr:rowOff>
    </xdr:from>
    <xdr:ext cx="469744" cy="259045"/>
    <xdr:sp macro="" textlink="">
      <xdr:nvSpPr>
        <xdr:cNvPr id="491" name="【認定こども園・幼稚園・保育所】&#10;一人当たり面積該当値テキスト"/>
        <xdr:cNvSpPr txBox="1"/>
      </xdr:nvSpPr>
      <xdr:spPr>
        <a:xfrm>
          <a:off x="199898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492" name="楕円 491"/>
        <xdr:cNvSpPr/>
      </xdr:nvSpPr>
      <xdr:spPr>
        <a:xfrm>
          <a:off x="19157950" y="6711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152400</xdr:rowOff>
    </xdr:from>
    <xdr:to>
      <xdr:col>116</xdr:col>
      <xdr:colOff>63500</xdr:colOff>
      <xdr:row>40</xdr:row>
      <xdr:rowOff>152400</xdr:rowOff>
    </xdr:to>
    <xdr:cxnSp macro="">
      <xdr:nvCxnSpPr>
        <xdr:cNvPr id="493" name="直線コネクタ 492"/>
        <xdr:cNvCxnSpPr/>
      </xdr:nvCxnSpPr>
      <xdr:spPr>
        <a:xfrm>
          <a:off x="19202400" y="6762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494" name="楕円 493"/>
        <xdr:cNvSpPr/>
      </xdr:nvSpPr>
      <xdr:spPr>
        <a:xfrm>
          <a:off x="1834515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40</xdr:row>
      <xdr:rowOff>152400</xdr:rowOff>
    </xdr:to>
    <xdr:cxnSp macro="">
      <xdr:nvCxnSpPr>
        <xdr:cNvPr id="495" name="直線コネクタ 494"/>
        <xdr:cNvCxnSpPr/>
      </xdr:nvCxnSpPr>
      <xdr:spPr>
        <a:xfrm>
          <a:off x="18395950" y="6762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496" name="楕円 495"/>
        <xdr:cNvSpPr/>
      </xdr:nvSpPr>
      <xdr:spPr>
        <a:xfrm>
          <a:off x="1755140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152400</xdr:rowOff>
    </xdr:to>
    <xdr:cxnSp macro="">
      <xdr:nvCxnSpPr>
        <xdr:cNvPr id="497" name="直線コネクタ 496"/>
        <xdr:cNvCxnSpPr/>
      </xdr:nvCxnSpPr>
      <xdr:spPr>
        <a:xfrm>
          <a:off x="17602200" y="67627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169635</xdr:rowOff>
    </xdr:from>
    <xdr:to>
      <xdr:col>98</xdr:col>
      <xdr:colOff>38100</xdr:colOff>
      <xdr:row>42</xdr:row>
      <xdr:rowOff>99785</xdr:rowOff>
    </xdr:to>
    <xdr:sp macro="" textlink="">
      <xdr:nvSpPr>
        <xdr:cNvPr id="498" name="楕円 497"/>
        <xdr:cNvSpPr/>
      </xdr:nvSpPr>
      <xdr:spPr>
        <a:xfrm>
          <a:off x="16757650" y="6938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42</xdr:row>
      <xdr:rowOff>48985</xdr:rowOff>
    </xdr:to>
    <xdr:cxnSp macro="">
      <xdr:nvCxnSpPr>
        <xdr:cNvPr id="499" name="直線コネクタ 498"/>
        <xdr:cNvCxnSpPr/>
      </xdr:nvCxnSpPr>
      <xdr:spPr>
        <a:xfrm flipV="1">
          <a:off x="16802100" y="6762750"/>
          <a:ext cx="800100" cy="2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500" name="n_1aveValue【認定こども園・幼稚園・保育所】&#10;一人当たり面積"/>
        <xdr:cNvSpPr txBox="1"/>
      </xdr:nvSpPr>
      <xdr:spPr>
        <a:xfrm>
          <a:off x="1898022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501" name="n_2aveValue【認定こども園・幼稚園・保育所】&#10;一人当たり面積"/>
        <xdr:cNvSpPr txBox="1"/>
      </xdr:nvSpPr>
      <xdr:spPr>
        <a:xfrm>
          <a:off x="1818012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78212</xdr:rowOff>
    </xdr:from>
    <xdr:ext cx="469744" cy="259045"/>
    <xdr:sp macro="" textlink="">
      <xdr:nvSpPr>
        <xdr:cNvPr id="502" name="n_3aveValue【認定こども園・幼稚園・保育所】&#10;一人当たり面積"/>
        <xdr:cNvSpPr txBox="1"/>
      </xdr:nvSpPr>
      <xdr:spPr>
        <a:xfrm>
          <a:off x="17386377" y="635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3" name="n_4aveValue【認定こども園・幼稚園・保育所】&#10;一人当たり面積"/>
        <xdr:cNvSpPr txBox="1"/>
      </xdr:nvSpPr>
      <xdr:spPr>
        <a:xfrm>
          <a:off x="165926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504" name="n_1mainValue【認定こども園・幼稚園・保育所】&#10;一人当たり面積"/>
        <xdr:cNvSpPr txBox="1"/>
      </xdr:nvSpPr>
      <xdr:spPr>
        <a:xfrm>
          <a:off x="189802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22877</xdr:rowOff>
    </xdr:from>
    <xdr:ext cx="469744" cy="259045"/>
    <xdr:sp macro="" textlink="">
      <xdr:nvSpPr>
        <xdr:cNvPr id="505" name="n_2mainValue【認定こども園・幼稚園・保育所】&#10;一人当たり面積"/>
        <xdr:cNvSpPr txBox="1"/>
      </xdr:nvSpPr>
      <xdr:spPr>
        <a:xfrm>
          <a:off x="181801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06" name="n_3mainValue【認定こども園・幼稚園・保育所】&#10;一人当たり面積"/>
        <xdr:cNvSpPr txBox="1"/>
      </xdr:nvSpPr>
      <xdr:spPr>
        <a:xfrm>
          <a:off x="1738637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90912</xdr:rowOff>
    </xdr:from>
    <xdr:ext cx="469744" cy="259045"/>
    <xdr:sp macro="" textlink="">
      <xdr:nvSpPr>
        <xdr:cNvPr id="507" name="n_4mainValue【認定こども園・幼稚園・保育所】&#10;一人当たり面積"/>
        <xdr:cNvSpPr txBox="1"/>
      </xdr:nvSpPr>
      <xdr:spPr>
        <a:xfrm>
          <a:off x="16592627" y="70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109728</xdr:rowOff>
    </xdr:from>
    <xdr:to>
      <xdr:col>85</xdr:col>
      <xdr:colOff>126364</xdr:colOff>
      <xdr:row>62</xdr:row>
      <xdr:rowOff>150876</xdr:rowOff>
    </xdr:to>
    <xdr:cxnSp macro="">
      <xdr:nvCxnSpPr>
        <xdr:cNvPr id="530" name="直線コネクタ 529"/>
        <xdr:cNvCxnSpPr/>
      </xdr:nvCxnSpPr>
      <xdr:spPr>
        <a:xfrm flipV="1">
          <a:off x="14699614" y="9361678"/>
          <a:ext cx="0" cy="103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154703</xdr:rowOff>
    </xdr:from>
    <xdr:ext cx="405111" cy="259045"/>
    <xdr:sp macro="" textlink="">
      <xdr:nvSpPr>
        <xdr:cNvPr id="531" name="【学校施設】&#10;有形固定資産減価償却率最小値テキスト"/>
        <xdr:cNvSpPr txBox="1"/>
      </xdr:nvSpPr>
      <xdr:spPr>
        <a:xfrm>
          <a:off x="14738350" y="10397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150876</xdr:rowOff>
    </xdr:from>
    <xdr:to>
      <xdr:col>86</xdr:col>
      <xdr:colOff>25400</xdr:colOff>
      <xdr:row>62</xdr:row>
      <xdr:rowOff>150876</xdr:rowOff>
    </xdr:to>
    <xdr:cxnSp macro="">
      <xdr:nvCxnSpPr>
        <xdr:cNvPr id="532" name="直線コネクタ 531"/>
        <xdr:cNvCxnSpPr/>
      </xdr:nvCxnSpPr>
      <xdr:spPr>
        <a:xfrm>
          <a:off x="14611350" y="10393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56405</xdr:rowOff>
    </xdr:from>
    <xdr:ext cx="405111" cy="259045"/>
    <xdr:sp macro="" textlink="">
      <xdr:nvSpPr>
        <xdr:cNvPr id="533" name="【学校施設】&#10;有形固定資産減価償却率最大値テキスト"/>
        <xdr:cNvSpPr txBox="1"/>
      </xdr:nvSpPr>
      <xdr:spPr>
        <a:xfrm>
          <a:off x="14738350" y="91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109728</xdr:rowOff>
    </xdr:from>
    <xdr:to>
      <xdr:col>86</xdr:col>
      <xdr:colOff>25400</xdr:colOff>
      <xdr:row>56</xdr:row>
      <xdr:rowOff>109728</xdr:rowOff>
    </xdr:to>
    <xdr:cxnSp macro="">
      <xdr:nvCxnSpPr>
        <xdr:cNvPr id="534" name="直線コネクタ 533"/>
        <xdr:cNvCxnSpPr/>
      </xdr:nvCxnSpPr>
      <xdr:spPr>
        <a:xfrm>
          <a:off x="14611350" y="93616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8653</xdr:rowOff>
    </xdr:from>
    <xdr:ext cx="405111" cy="259045"/>
    <xdr:sp macro="" textlink="">
      <xdr:nvSpPr>
        <xdr:cNvPr id="535" name="【学校施設】&#10;有形固定資産減価償却率平均値テキスト"/>
        <xdr:cNvSpPr txBox="1"/>
      </xdr:nvSpPr>
      <xdr:spPr>
        <a:xfrm>
          <a:off x="14738350" y="9755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536" name="フローチャート: 判断 535"/>
        <xdr:cNvSpPr/>
      </xdr:nvSpPr>
      <xdr:spPr>
        <a:xfrm>
          <a:off x="14649450" y="99044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xdr:cNvSpPr/>
      </xdr:nvSpPr>
      <xdr:spPr>
        <a:xfrm>
          <a:off x="13887450" y="98999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138938</xdr:rowOff>
    </xdr:from>
    <xdr:to>
      <xdr:col>76</xdr:col>
      <xdr:colOff>165100</xdr:colOff>
      <xdr:row>60</xdr:row>
      <xdr:rowOff>69088</xdr:rowOff>
    </xdr:to>
    <xdr:sp macro="" textlink="">
      <xdr:nvSpPr>
        <xdr:cNvPr id="538" name="フローチャート: 判断 537"/>
        <xdr:cNvSpPr/>
      </xdr:nvSpPr>
      <xdr:spPr>
        <a:xfrm>
          <a:off x="13093700" y="98861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116078</xdr:rowOff>
    </xdr:from>
    <xdr:to>
      <xdr:col>72</xdr:col>
      <xdr:colOff>38100</xdr:colOff>
      <xdr:row>60</xdr:row>
      <xdr:rowOff>46228</xdr:rowOff>
    </xdr:to>
    <xdr:sp macro="" textlink="">
      <xdr:nvSpPr>
        <xdr:cNvPr id="539" name="フローチャート: 判断 538"/>
        <xdr:cNvSpPr/>
      </xdr:nvSpPr>
      <xdr:spPr>
        <a:xfrm>
          <a:off x="12299950" y="9863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20066</xdr:rowOff>
    </xdr:from>
    <xdr:to>
      <xdr:col>67</xdr:col>
      <xdr:colOff>101600</xdr:colOff>
      <xdr:row>59</xdr:row>
      <xdr:rowOff>121666</xdr:rowOff>
    </xdr:to>
    <xdr:sp macro="" textlink="">
      <xdr:nvSpPr>
        <xdr:cNvPr id="540" name="フローチャート: 判断 539"/>
        <xdr:cNvSpPr/>
      </xdr:nvSpPr>
      <xdr:spPr>
        <a:xfrm>
          <a:off x="11487150" y="976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70358</xdr:rowOff>
    </xdr:from>
    <xdr:to>
      <xdr:col>85</xdr:col>
      <xdr:colOff>177800</xdr:colOff>
      <xdr:row>62</xdr:row>
      <xdr:rowOff>508</xdr:rowOff>
    </xdr:to>
    <xdr:sp macro="" textlink="">
      <xdr:nvSpPr>
        <xdr:cNvPr id="546" name="楕円 545"/>
        <xdr:cNvSpPr/>
      </xdr:nvSpPr>
      <xdr:spPr>
        <a:xfrm>
          <a:off x="14649450" y="10147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48785</xdr:rowOff>
    </xdr:from>
    <xdr:ext cx="405111" cy="259045"/>
    <xdr:sp macro="" textlink="">
      <xdr:nvSpPr>
        <xdr:cNvPr id="547" name="【学校施設】&#10;有形固定資産減価償却率該当値テキスト"/>
        <xdr:cNvSpPr txBox="1"/>
      </xdr:nvSpPr>
      <xdr:spPr>
        <a:xfrm>
          <a:off x="14738350" y="1012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70358</xdr:rowOff>
    </xdr:from>
    <xdr:to>
      <xdr:col>81</xdr:col>
      <xdr:colOff>101600</xdr:colOff>
      <xdr:row>62</xdr:row>
      <xdr:rowOff>508</xdr:rowOff>
    </xdr:to>
    <xdr:sp macro="" textlink="">
      <xdr:nvSpPr>
        <xdr:cNvPr id="548" name="楕円 547"/>
        <xdr:cNvSpPr/>
      </xdr:nvSpPr>
      <xdr:spPr>
        <a:xfrm>
          <a:off x="13887450" y="10147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121158</xdr:rowOff>
    </xdr:from>
    <xdr:to>
      <xdr:col>85</xdr:col>
      <xdr:colOff>127000</xdr:colOff>
      <xdr:row>61</xdr:row>
      <xdr:rowOff>121158</xdr:rowOff>
    </xdr:to>
    <xdr:cxnSp macro="">
      <xdr:nvCxnSpPr>
        <xdr:cNvPr id="549" name="直線コネクタ 548"/>
        <xdr:cNvCxnSpPr/>
      </xdr:nvCxnSpPr>
      <xdr:spPr>
        <a:xfrm>
          <a:off x="13938250" y="1019860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56642</xdr:rowOff>
    </xdr:from>
    <xdr:to>
      <xdr:col>76</xdr:col>
      <xdr:colOff>165100</xdr:colOff>
      <xdr:row>61</xdr:row>
      <xdr:rowOff>158242</xdr:rowOff>
    </xdr:to>
    <xdr:sp macro="" textlink="">
      <xdr:nvSpPr>
        <xdr:cNvPr id="550" name="楕円 549"/>
        <xdr:cNvSpPr/>
      </xdr:nvSpPr>
      <xdr:spPr>
        <a:xfrm>
          <a:off x="13093700" y="101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107442</xdr:rowOff>
    </xdr:from>
    <xdr:to>
      <xdr:col>81</xdr:col>
      <xdr:colOff>50800</xdr:colOff>
      <xdr:row>61</xdr:row>
      <xdr:rowOff>121158</xdr:rowOff>
    </xdr:to>
    <xdr:cxnSp macro="">
      <xdr:nvCxnSpPr>
        <xdr:cNvPr id="551" name="直線コネクタ 550"/>
        <xdr:cNvCxnSpPr/>
      </xdr:nvCxnSpPr>
      <xdr:spPr>
        <a:xfrm>
          <a:off x="13144500" y="10184892"/>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52" name="楕円 551"/>
        <xdr:cNvSpPr/>
      </xdr:nvSpPr>
      <xdr:spPr>
        <a:xfrm>
          <a:off x="12299950" y="1010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107442</xdr:rowOff>
    </xdr:to>
    <xdr:cxnSp macro="">
      <xdr:nvCxnSpPr>
        <xdr:cNvPr id="553" name="直線コネクタ 552"/>
        <xdr:cNvCxnSpPr/>
      </xdr:nvCxnSpPr>
      <xdr:spPr>
        <a:xfrm>
          <a:off x="12344400" y="10157460"/>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118364</xdr:rowOff>
    </xdr:from>
    <xdr:to>
      <xdr:col>67</xdr:col>
      <xdr:colOff>101600</xdr:colOff>
      <xdr:row>61</xdr:row>
      <xdr:rowOff>48514</xdr:rowOff>
    </xdr:to>
    <xdr:sp macro="" textlink="">
      <xdr:nvSpPr>
        <xdr:cNvPr id="554" name="楕円 553"/>
        <xdr:cNvSpPr/>
      </xdr:nvSpPr>
      <xdr:spPr>
        <a:xfrm>
          <a:off x="11487150" y="10030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169164</xdr:rowOff>
    </xdr:from>
    <xdr:to>
      <xdr:col>71</xdr:col>
      <xdr:colOff>177800</xdr:colOff>
      <xdr:row>61</xdr:row>
      <xdr:rowOff>80010</xdr:rowOff>
    </xdr:to>
    <xdr:cxnSp macro="">
      <xdr:nvCxnSpPr>
        <xdr:cNvPr id="555" name="直線コネクタ 554"/>
        <xdr:cNvCxnSpPr/>
      </xdr:nvCxnSpPr>
      <xdr:spPr>
        <a:xfrm>
          <a:off x="11537950" y="10075164"/>
          <a:ext cx="80645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xdr:cNvSpPr txBox="1"/>
      </xdr:nvSpPr>
      <xdr:spPr>
        <a:xfrm>
          <a:off x="13742044" y="968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85615</xdr:rowOff>
    </xdr:from>
    <xdr:ext cx="405111" cy="259045"/>
    <xdr:sp macro="" textlink="">
      <xdr:nvSpPr>
        <xdr:cNvPr id="557" name="n_2aveValue【学校施設】&#10;有形固定資産減価償却率"/>
        <xdr:cNvSpPr txBox="1"/>
      </xdr:nvSpPr>
      <xdr:spPr>
        <a:xfrm>
          <a:off x="12960994" y="966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62755</xdr:rowOff>
    </xdr:from>
    <xdr:ext cx="405111" cy="259045"/>
    <xdr:sp macro="" textlink="">
      <xdr:nvSpPr>
        <xdr:cNvPr id="558" name="n_3aveValue【学校施設】&#10;有形固定資産減価償却率"/>
        <xdr:cNvSpPr txBox="1"/>
      </xdr:nvSpPr>
      <xdr:spPr>
        <a:xfrm>
          <a:off x="12167244" y="964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138193</xdr:rowOff>
    </xdr:from>
    <xdr:ext cx="405111" cy="259045"/>
    <xdr:sp macro="" textlink="">
      <xdr:nvSpPr>
        <xdr:cNvPr id="559" name="n_4aveValue【学校施設】&#10;有形固定資産減価償却率"/>
        <xdr:cNvSpPr txBox="1"/>
      </xdr:nvSpPr>
      <xdr:spPr>
        <a:xfrm>
          <a:off x="11354444" y="9555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163085</xdr:rowOff>
    </xdr:from>
    <xdr:ext cx="405111" cy="259045"/>
    <xdr:sp macro="" textlink="">
      <xdr:nvSpPr>
        <xdr:cNvPr id="560" name="n_1mainValue【学校施設】&#10;有形固定資産減価償却率"/>
        <xdr:cNvSpPr txBox="1"/>
      </xdr:nvSpPr>
      <xdr:spPr>
        <a:xfrm>
          <a:off x="13742044"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149369</xdr:rowOff>
    </xdr:from>
    <xdr:ext cx="405111" cy="259045"/>
    <xdr:sp macro="" textlink="">
      <xdr:nvSpPr>
        <xdr:cNvPr id="561" name="n_2mainValue【学校施設】&#10;有形固定資産減価償却率"/>
        <xdr:cNvSpPr txBox="1"/>
      </xdr:nvSpPr>
      <xdr:spPr>
        <a:xfrm>
          <a:off x="12960994" y="1022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62" name="n_3mainValue【学校施設】&#10;有形固定資産減価償却率"/>
        <xdr:cNvSpPr txBox="1"/>
      </xdr:nvSpPr>
      <xdr:spPr>
        <a:xfrm>
          <a:off x="121672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39641</xdr:rowOff>
    </xdr:from>
    <xdr:ext cx="405111" cy="259045"/>
    <xdr:sp macro="" textlink="">
      <xdr:nvSpPr>
        <xdr:cNvPr id="563" name="n_4mainValue【学校施設】&#10;有形固定資産減価償却率"/>
        <xdr:cNvSpPr txBox="1"/>
      </xdr:nvSpPr>
      <xdr:spPr>
        <a:xfrm>
          <a:off x="11354444" y="1011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8709</xdr:rowOff>
    </xdr:from>
    <xdr:to>
      <xdr:col>116</xdr:col>
      <xdr:colOff>62864</xdr:colOff>
      <xdr:row>64</xdr:row>
      <xdr:rowOff>71846</xdr:rowOff>
    </xdr:to>
    <xdr:cxnSp macro="">
      <xdr:nvCxnSpPr>
        <xdr:cNvPr id="590" name="直線コネクタ 589"/>
        <xdr:cNvCxnSpPr/>
      </xdr:nvCxnSpPr>
      <xdr:spPr>
        <a:xfrm flipV="1">
          <a:off x="19951064" y="9260659"/>
          <a:ext cx="0" cy="138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591" name="【学校施設】&#10;一人当たり面積最小値テキスト"/>
        <xdr:cNvSpPr txBox="1"/>
      </xdr:nvSpPr>
      <xdr:spPr>
        <a:xfrm>
          <a:off x="19989800" y="1064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592" name="直線コネクタ 591"/>
        <xdr:cNvCxnSpPr/>
      </xdr:nvCxnSpPr>
      <xdr:spPr>
        <a:xfrm>
          <a:off x="19881850" y="10644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126836</xdr:rowOff>
    </xdr:from>
    <xdr:ext cx="469744" cy="259045"/>
    <xdr:sp macro="" textlink="">
      <xdr:nvSpPr>
        <xdr:cNvPr id="593" name="【学校施設】&#10;一人当たり面積最大値テキスト"/>
        <xdr:cNvSpPr txBox="1"/>
      </xdr:nvSpPr>
      <xdr:spPr>
        <a:xfrm>
          <a:off x="19989800" y="904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8709</xdr:rowOff>
    </xdr:from>
    <xdr:to>
      <xdr:col>116</xdr:col>
      <xdr:colOff>152400</xdr:colOff>
      <xdr:row>56</xdr:row>
      <xdr:rowOff>8709</xdr:rowOff>
    </xdr:to>
    <xdr:cxnSp macro="">
      <xdr:nvCxnSpPr>
        <xdr:cNvPr id="594" name="直線コネクタ 593"/>
        <xdr:cNvCxnSpPr/>
      </xdr:nvCxnSpPr>
      <xdr:spPr>
        <a:xfrm>
          <a:off x="19881850" y="92606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115768</xdr:rowOff>
    </xdr:from>
    <xdr:ext cx="469744" cy="259045"/>
    <xdr:sp macro="" textlink="">
      <xdr:nvSpPr>
        <xdr:cNvPr id="595" name="【学校施設】&#10;一人当たり面積平均値テキスト"/>
        <xdr:cNvSpPr txBox="1"/>
      </xdr:nvSpPr>
      <xdr:spPr>
        <a:xfrm>
          <a:off x="19989800" y="10193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92891</xdr:rowOff>
    </xdr:from>
    <xdr:to>
      <xdr:col>116</xdr:col>
      <xdr:colOff>114300</xdr:colOff>
      <xdr:row>63</xdr:row>
      <xdr:rowOff>23041</xdr:rowOff>
    </xdr:to>
    <xdr:sp macro="" textlink="">
      <xdr:nvSpPr>
        <xdr:cNvPr id="596" name="フローチャート: 判断 595"/>
        <xdr:cNvSpPr/>
      </xdr:nvSpPr>
      <xdr:spPr>
        <a:xfrm>
          <a:off x="19900900" y="10335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109220</xdr:rowOff>
    </xdr:from>
    <xdr:to>
      <xdr:col>112</xdr:col>
      <xdr:colOff>38100</xdr:colOff>
      <xdr:row>63</xdr:row>
      <xdr:rowOff>39370</xdr:rowOff>
    </xdr:to>
    <xdr:sp macro="" textlink="">
      <xdr:nvSpPr>
        <xdr:cNvPr id="597" name="フローチャート: 判断 596"/>
        <xdr:cNvSpPr/>
      </xdr:nvSpPr>
      <xdr:spPr>
        <a:xfrm>
          <a:off x="19157950" y="10351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598" name="フローチャート: 判断 597"/>
        <xdr:cNvSpPr/>
      </xdr:nvSpPr>
      <xdr:spPr>
        <a:xfrm>
          <a:off x="18345150" y="10351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108131</xdr:rowOff>
    </xdr:from>
    <xdr:to>
      <xdr:col>102</xdr:col>
      <xdr:colOff>165100</xdr:colOff>
      <xdr:row>63</xdr:row>
      <xdr:rowOff>38281</xdr:rowOff>
    </xdr:to>
    <xdr:sp macro="" textlink="">
      <xdr:nvSpPr>
        <xdr:cNvPr id="599" name="フローチャート: 判断 598"/>
        <xdr:cNvSpPr/>
      </xdr:nvSpPr>
      <xdr:spPr>
        <a:xfrm>
          <a:off x="17551400" y="10350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122283</xdr:rowOff>
    </xdr:from>
    <xdr:to>
      <xdr:col>98</xdr:col>
      <xdr:colOff>38100</xdr:colOff>
      <xdr:row>63</xdr:row>
      <xdr:rowOff>52433</xdr:rowOff>
    </xdr:to>
    <xdr:sp macro="" textlink="">
      <xdr:nvSpPr>
        <xdr:cNvPr id="600" name="フローチャート: 判断 599"/>
        <xdr:cNvSpPr/>
      </xdr:nvSpPr>
      <xdr:spPr>
        <a:xfrm>
          <a:off x="16757650" y="10364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49893</xdr:rowOff>
    </xdr:from>
    <xdr:to>
      <xdr:col>116</xdr:col>
      <xdr:colOff>114300</xdr:colOff>
      <xdr:row>63</xdr:row>
      <xdr:rowOff>151493</xdr:rowOff>
    </xdr:to>
    <xdr:sp macro="" textlink="">
      <xdr:nvSpPr>
        <xdr:cNvPr id="606" name="楕円 605"/>
        <xdr:cNvSpPr/>
      </xdr:nvSpPr>
      <xdr:spPr>
        <a:xfrm>
          <a:off x="19900900" y="104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28320</xdr:rowOff>
    </xdr:from>
    <xdr:ext cx="469744" cy="259045"/>
    <xdr:sp macro="" textlink="">
      <xdr:nvSpPr>
        <xdr:cNvPr id="607" name="【学校施設】&#10;一人当たり面積該当値テキスト"/>
        <xdr:cNvSpPr txBox="1"/>
      </xdr:nvSpPr>
      <xdr:spPr>
        <a:xfrm>
          <a:off x="19989800"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50981</xdr:rowOff>
    </xdr:from>
    <xdr:to>
      <xdr:col>112</xdr:col>
      <xdr:colOff>38100</xdr:colOff>
      <xdr:row>63</xdr:row>
      <xdr:rowOff>152581</xdr:rowOff>
    </xdr:to>
    <xdr:sp macro="" textlink="">
      <xdr:nvSpPr>
        <xdr:cNvPr id="608" name="楕円 607"/>
        <xdr:cNvSpPr/>
      </xdr:nvSpPr>
      <xdr:spPr>
        <a:xfrm>
          <a:off x="19157950" y="104586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100693</xdr:rowOff>
    </xdr:from>
    <xdr:to>
      <xdr:col>116</xdr:col>
      <xdr:colOff>63500</xdr:colOff>
      <xdr:row>63</xdr:row>
      <xdr:rowOff>101781</xdr:rowOff>
    </xdr:to>
    <xdr:cxnSp macro="">
      <xdr:nvCxnSpPr>
        <xdr:cNvPr id="609" name="直線コネクタ 608"/>
        <xdr:cNvCxnSpPr/>
      </xdr:nvCxnSpPr>
      <xdr:spPr>
        <a:xfrm flipV="1">
          <a:off x="19202400" y="10508343"/>
          <a:ext cx="7493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37919</xdr:rowOff>
    </xdr:from>
    <xdr:to>
      <xdr:col>107</xdr:col>
      <xdr:colOff>101600</xdr:colOff>
      <xdr:row>63</xdr:row>
      <xdr:rowOff>139519</xdr:rowOff>
    </xdr:to>
    <xdr:sp macro="" textlink="">
      <xdr:nvSpPr>
        <xdr:cNvPr id="610" name="楕円 609"/>
        <xdr:cNvSpPr/>
      </xdr:nvSpPr>
      <xdr:spPr>
        <a:xfrm>
          <a:off x="18345150" y="104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88719</xdr:rowOff>
    </xdr:from>
    <xdr:to>
      <xdr:col>111</xdr:col>
      <xdr:colOff>177800</xdr:colOff>
      <xdr:row>63</xdr:row>
      <xdr:rowOff>101781</xdr:rowOff>
    </xdr:to>
    <xdr:cxnSp macro="">
      <xdr:nvCxnSpPr>
        <xdr:cNvPr id="611" name="直線コネクタ 610"/>
        <xdr:cNvCxnSpPr/>
      </xdr:nvCxnSpPr>
      <xdr:spPr>
        <a:xfrm>
          <a:off x="18395950" y="10496369"/>
          <a:ext cx="8064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612" name="楕円 611"/>
        <xdr:cNvSpPr/>
      </xdr:nvSpPr>
      <xdr:spPr>
        <a:xfrm>
          <a:off x="175514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88719</xdr:rowOff>
    </xdr:to>
    <xdr:cxnSp macro="">
      <xdr:nvCxnSpPr>
        <xdr:cNvPr id="613" name="直線コネクタ 612"/>
        <xdr:cNvCxnSpPr/>
      </xdr:nvCxnSpPr>
      <xdr:spPr>
        <a:xfrm>
          <a:off x="17602200" y="10495280"/>
          <a:ext cx="7937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35741</xdr:rowOff>
    </xdr:from>
    <xdr:to>
      <xdr:col>98</xdr:col>
      <xdr:colOff>38100</xdr:colOff>
      <xdr:row>63</xdr:row>
      <xdr:rowOff>137341</xdr:rowOff>
    </xdr:to>
    <xdr:sp macro="" textlink="">
      <xdr:nvSpPr>
        <xdr:cNvPr id="614" name="楕円 613"/>
        <xdr:cNvSpPr/>
      </xdr:nvSpPr>
      <xdr:spPr>
        <a:xfrm>
          <a:off x="16757650" y="104433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86541</xdr:rowOff>
    </xdr:from>
    <xdr:to>
      <xdr:col>102</xdr:col>
      <xdr:colOff>114300</xdr:colOff>
      <xdr:row>63</xdr:row>
      <xdr:rowOff>87630</xdr:rowOff>
    </xdr:to>
    <xdr:cxnSp macro="">
      <xdr:nvCxnSpPr>
        <xdr:cNvPr id="615" name="直線コネクタ 614"/>
        <xdr:cNvCxnSpPr/>
      </xdr:nvCxnSpPr>
      <xdr:spPr>
        <a:xfrm>
          <a:off x="16802100" y="10494191"/>
          <a:ext cx="8001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55897</xdr:rowOff>
    </xdr:from>
    <xdr:ext cx="469744" cy="259045"/>
    <xdr:sp macro="" textlink="">
      <xdr:nvSpPr>
        <xdr:cNvPr id="616" name="n_1aveValue【学校施設】&#10;一人当たり面積"/>
        <xdr:cNvSpPr txBox="1"/>
      </xdr:nvSpPr>
      <xdr:spPr>
        <a:xfrm>
          <a:off x="189802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617" name="n_2aveValue【学校施設】&#10;一人当たり面積"/>
        <xdr:cNvSpPr txBox="1"/>
      </xdr:nvSpPr>
      <xdr:spPr>
        <a:xfrm>
          <a:off x="181801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54808</xdr:rowOff>
    </xdr:from>
    <xdr:ext cx="469744" cy="259045"/>
    <xdr:sp macro="" textlink="">
      <xdr:nvSpPr>
        <xdr:cNvPr id="618" name="n_3aveValue【学校施設】&#10;一人当たり面積"/>
        <xdr:cNvSpPr txBox="1"/>
      </xdr:nvSpPr>
      <xdr:spPr>
        <a:xfrm>
          <a:off x="1738637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68960</xdr:rowOff>
    </xdr:from>
    <xdr:ext cx="469744" cy="259045"/>
    <xdr:sp macro="" textlink="">
      <xdr:nvSpPr>
        <xdr:cNvPr id="619" name="n_4aveValue【学校施設】&#10;一人当たり面積"/>
        <xdr:cNvSpPr txBox="1"/>
      </xdr:nvSpPr>
      <xdr:spPr>
        <a:xfrm>
          <a:off x="16592627" y="101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143708</xdr:rowOff>
    </xdr:from>
    <xdr:ext cx="469744" cy="259045"/>
    <xdr:sp macro="" textlink="">
      <xdr:nvSpPr>
        <xdr:cNvPr id="620" name="n_1mainValue【学校施設】&#10;一人当たり面積"/>
        <xdr:cNvSpPr txBox="1"/>
      </xdr:nvSpPr>
      <xdr:spPr>
        <a:xfrm>
          <a:off x="18980227" y="1055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130646</xdr:rowOff>
    </xdr:from>
    <xdr:ext cx="469744" cy="259045"/>
    <xdr:sp macro="" textlink="">
      <xdr:nvSpPr>
        <xdr:cNvPr id="621" name="n_2mainValue【学校施設】&#10;一人当たり面積"/>
        <xdr:cNvSpPr txBox="1"/>
      </xdr:nvSpPr>
      <xdr:spPr>
        <a:xfrm>
          <a:off x="18180127" y="1053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622" name="n_3mainValue【学校施設】&#10;一人当たり面積"/>
        <xdr:cNvSpPr txBox="1"/>
      </xdr:nvSpPr>
      <xdr:spPr>
        <a:xfrm>
          <a:off x="1738637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128468</xdr:rowOff>
    </xdr:from>
    <xdr:ext cx="469744" cy="259045"/>
    <xdr:sp macro="" textlink="">
      <xdr:nvSpPr>
        <xdr:cNvPr id="623" name="n_4mainValue【学校施設】&#10;一人当たり面積"/>
        <xdr:cNvSpPr txBox="1"/>
      </xdr:nvSpPr>
      <xdr:spPr>
        <a:xfrm>
          <a:off x="16592627" y="1053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35" name="直線コネクタ 634"/>
        <xdr:cNvCxnSpPr/>
      </xdr:nvCxnSpPr>
      <xdr:spPr>
        <a:xfrm>
          <a:off x="11207750" y="14408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36" name="テキスト ボックス 635"/>
        <xdr:cNvSpPr txBox="1"/>
      </xdr:nvSpPr>
      <xdr:spPr>
        <a:xfrm>
          <a:off x="10842791" y="1427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37" name="直線コネクタ 636"/>
        <xdr:cNvCxnSpPr/>
      </xdr:nvCxnSpPr>
      <xdr:spPr>
        <a:xfrm>
          <a:off x="11207750" y="14135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38" name="テキスト ボックス 637"/>
        <xdr:cNvSpPr txBox="1"/>
      </xdr:nvSpPr>
      <xdr:spPr>
        <a:xfrm>
          <a:off x="108427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39" name="直線コネクタ 638"/>
        <xdr:cNvCxnSpPr/>
      </xdr:nvCxnSpPr>
      <xdr:spPr>
        <a:xfrm>
          <a:off x="11207750" y="1386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0" name="テキスト ボックス 639"/>
        <xdr:cNvSpPr txBox="1"/>
      </xdr:nvSpPr>
      <xdr:spPr>
        <a:xfrm>
          <a:off x="10842791" y="13719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3" name="直線コネクタ 642"/>
        <xdr:cNvCxnSpPr/>
      </xdr:nvCxnSpPr>
      <xdr:spPr>
        <a:xfrm>
          <a:off x="11207750" y="13309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4" name="テキスト ボックス 643"/>
        <xdr:cNvSpPr txBox="1"/>
      </xdr:nvSpPr>
      <xdr:spPr>
        <a:xfrm>
          <a:off x="10842791" y="1317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45" name="直線コネクタ 644"/>
        <xdr:cNvCxnSpPr/>
      </xdr:nvCxnSpPr>
      <xdr:spPr>
        <a:xfrm>
          <a:off x="11207750" y="1303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46" name="テキスト ボックス 645"/>
        <xdr:cNvSpPr txBox="1"/>
      </xdr:nvSpPr>
      <xdr:spPr>
        <a:xfrm>
          <a:off x="108427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47" name="直線コネクタ 646"/>
        <xdr:cNvCxnSpPr/>
      </xdr:nvCxnSpPr>
      <xdr:spPr>
        <a:xfrm>
          <a:off x="11207750" y="1275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48" name="テキスト ボックス 647"/>
        <xdr:cNvSpPr txBox="1"/>
      </xdr:nvSpPr>
      <xdr:spPr>
        <a:xfrm>
          <a:off x="10842791" y="1262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0" name="テキスト ボックス 649"/>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46673</xdr:rowOff>
    </xdr:from>
    <xdr:to>
      <xdr:col>85</xdr:col>
      <xdr:colOff>126364</xdr:colOff>
      <xdr:row>86</xdr:row>
      <xdr:rowOff>92393</xdr:rowOff>
    </xdr:to>
    <xdr:cxnSp macro="">
      <xdr:nvCxnSpPr>
        <xdr:cNvPr id="652" name="直線コネクタ 651"/>
        <xdr:cNvCxnSpPr/>
      </xdr:nvCxnSpPr>
      <xdr:spPr>
        <a:xfrm flipV="1">
          <a:off x="14699614" y="12930823"/>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96220</xdr:rowOff>
    </xdr:from>
    <xdr:ext cx="405111" cy="259045"/>
    <xdr:sp macro="" textlink="">
      <xdr:nvSpPr>
        <xdr:cNvPr id="653" name="【児童館】&#10;有形固定資産減価償却率最小値テキスト"/>
        <xdr:cNvSpPr txBox="1"/>
      </xdr:nvSpPr>
      <xdr:spPr>
        <a:xfrm>
          <a:off x="14738350" y="1430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92393</xdr:rowOff>
    </xdr:from>
    <xdr:to>
      <xdr:col>86</xdr:col>
      <xdr:colOff>25400</xdr:colOff>
      <xdr:row>86</xdr:row>
      <xdr:rowOff>92393</xdr:rowOff>
    </xdr:to>
    <xdr:cxnSp macro="">
      <xdr:nvCxnSpPr>
        <xdr:cNvPr id="654" name="直線コネクタ 653"/>
        <xdr:cNvCxnSpPr/>
      </xdr:nvCxnSpPr>
      <xdr:spPr>
        <a:xfrm>
          <a:off x="14611350" y="14297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164800</xdr:rowOff>
    </xdr:from>
    <xdr:ext cx="405111" cy="259045"/>
    <xdr:sp macro="" textlink="">
      <xdr:nvSpPr>
        <xdr:cNvPr id="655" name="【児童館】&#10;有形固定資産減価償却率最大値テキスト"/>
        <xdr:cNvSpPr txBox="1"/>
      </xdr:nvSpPr>
      <xdr:spPr>
        <a:xfrm>
          <a:off x="14738350" y="127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46673</xdr:rowOff>
    </xdr:from>
    <xdr:to>
      <xdr:col>86</xdr:col>
      <xdr:colOff>25400</xdr:colOff>
      <xdr:row>78</xdr:row>
      <xdr:rowOff>46673</xdr:rowOff>
    </xdr:to>
    <xdr:cxnSp macro="">
      <xdr:nvCxnSpPr>
        <xdr:cNvPr id="656" name="直線コネクタ 655"/>
        <xdr:cNvCxnSpPr/>
      </xdr:nvCxnSpPr>
      <xdr:spPr>
        <a:xfrm>
          <a:off x="14611350" y="12930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7" name="【児童館】&#10;有形固定資産減価償却率平均値テキスト"/>
        <xdr:cNvSpPr txBox="1"/>
      </xdr:nvSpPr>
      <xdr:spPr>
        <a:xfrm>
          <a:off x="14738350" y="13539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8" name="フローチャート: 判断 657"/>
        <xdr:cNvSpPr/>
      </xdr:nvSpPr>
      <xdr:spPr>
        <a:xfrm>
          <a:off x="14649450" y="1355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9" name="フローチャート: 判断 658"/>
        <xdr:cNvSpPr/>
      </xdr:nvSpPr>
      <xdr:spPr>
        <a:xfrm>
          <a:off x="13887450" y="135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0" name="フローチャート: 判断 659"/>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155893</xdr:rowOff>
    </xdr:from>
    <xdr:to>
      <xdr:col>72</xdr:col>
      <xdr:colOff>38100</xdr:colOff>
      <xdr:row>82</xdr:row>
      <xdr:rowOff>86043</xdr:rowOff>
    </xdr:to>
    <xdr:sp macro="" textlink="">
      <xdr:nvSpPr>
        <xdr:cNvPr id="661" name="フローチャート: 判断 660"/>
        <xdr:cNvSpPr/>
      </xdr:nvSpPr>
      <xdr:spPr>
        <a:xfrm>
          <a:off x="12299950" y="13535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662" name="フローチャート: 判断 661"/>
        <xdr:cNvSpPr/>
      </xdr:nvSpPr>
      <xdr:spPr>
        <a:xfrm>
          <a:off x="11487150" y="13338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95886</xdr:rowOff>
    </xdr:from>
    <xdr:to>
      <xdr:col>85</xdr:col>
      <xdr:colOff>177800</xdr:colOff>
      <xdr:row>80</xdr:row>
      <xdr:rowOff>26036</xdr:rowOff>
    </xdr:to>
    <xdr:sp macro="" textlink="">
      <xdr:nvSpPr>
        <xdr:cNvPr id="668" name="楕円 667"/>
        <xdr:cNvSpPr/>
      </xdr:nvSpPr>
      <xdr:spPr>
        <a:xfrm>
          <a:off x="14649450" y="131451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118763</xdr:rowOff>
    </xdr:from>
    <xdr:ext cx="405111" cy="259045"/>
    <xdr:sp macro="" textlink="">
      <xdr:nvSpPr>
        <xdr:cNvPr id="669" name="【児童館】&#10;有形固定資産減価償却率該当値テキスト"/>
        <xdr:cNvSpPr txBox="1"/>
      </xdr:nvSpPr>
      <xdr:spPr>
        <a:xfrm>
          <a:off x="14738350" y="1300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78739</xdr:rowOff>
    </xdr:from>
    <xdr:to>
      <xdr:col>81</xdr:col>
      <xdr:colOff>101600</xdr:colOff>
      <xdr:row>80</xdr:row>
      <xdr:rowOff>8889</xdr:rowOff>
    </xdr:to>
    <xdr:sp macro="" textlink="">
      <xdr:nvSpPr>
        <xdr:cNvPr id="670" name="楕円 669"/>
        <xdr:cNvSpPr/>
      </xdr:nvSpPr>
      <xdr:spPr>
        <a:xfrm>
          <a:off x="13887450" y="131279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129539</xdr:rowOff>
    </xdr:from>
    <xdr:to>
      <xdr:col>85</xdr:col>
      <xdr:colOff>127000</xdr:colOff>
      <xdr:row>79</xdr:row>
      <xdr:rowOff>146686</xdr:rowOff>
    </xdr:to>
    <xdr:cxnSp macro="">
      <xdr:nvCxnSpPr>
        <xdr:cNvPr id="671" name="直線コネクタ 670"/>
        <xdr:cNvCxnSpPr/>
      </xdr:nvCxnSpPr>
      <xdr:spPr>
        <a:xfrm>
          <a:off x="13938250" y="13178789"/>
          <a:ext cx="762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24448</xdr:rowOff>
    </xdr:from>
    <xdr:to>
      <xdr:col>76</xdr:col>
      <xdr:colOff>165100</xdr:colOff>
      <xdr:row>79</xdr:row>
      <xdr:rowOff>126048</xdr:rowOff>
    </xdr:to>
    <xdr:sp macro="" textlink="">
      <xdr:nvSpPr>
        <xdr:cNvPr id="672" name="楕円 671"/>
        <xdr:cNvSpPr/>
      </xdr:nvSpPr>
      <xdr:spPr>
        <a:xfrm>
          <a:off x="13093700" y="130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75248</xdr:rowOff>
    </xdr:from>
    <xdr:to>
      <xdr:col>81</xdr:col>
      <xdr:colOff>50800</xdr:colOff>
      <xdr:row>79</xdr:row>
      <xdr:rowOff>129539</xdr:rowOff>
    </xdr:to>
    <xdr:cxnSp macro="">
      <xdr:nvCxnSpPr>
        <xdr:cNvPr id="673" name="直線コネクタ 672"/>
        <xdr:cNvCxnSpPr/>
      </xdr:nvCxnSpPr>
      <xdr:spPr>
        <a:xfrm>
          <a:off x="13144500" y="13124498"/>
          <a:ext cx="79375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144463</xdr:rowOff>
    </xdr:from>
    <xdr:to>
      <xdr:col>72</xdr:col>
      <xdr:colOff>38100</xdr:colOff>
      <xdr:row>79</xdr:row>
      <xdr:rowOff>74613</xdr:rowOff>
    </xdr:to>
    <xdr:sp macro="" textlink="">
      <xdr:nvSpPr>
        <xdr:cNvPr id="674" name="楕円 673"/>
        <xdr:cNvSpPr/>
      </xdr:nvSpPr>
      <xdr:spPr>
        <a:xfrm>
          <a:off x="12299950" y="130286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23813</xdr:rowOff>
    </xdr:from>
    <xdr:to>
      <xdr:col>76</xdr:col>
      <xdr:colOff>114300</xdr:colOff>
      <xdr:row>79</xdr:row>
      <xdr:rowOff>75248</xdr:rowOff>
    </xdr:to>
    <xdr:cxnSp macro="">
      <xdr:nvCxnSpPr>
        <xdr:cNvPr id="675" name="直線コネクタ 674"/>
        <xdr:cNvCxnSpPr/>
      </xdr:nvCxnSpPr>
      <xdr:spPr>
        <a:xfrm>
          <a:off x="12344400" y="13073063"/>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90170</xdr:rowOff>
    </xdr:from>
    <xdr:to>
      <xdr:col>67</xdr:col>
      <xdr:colOff>101600</xdr:colOff>
      <xdr:row>79</xdr:row>
      <xdr:rowOff>20320</xdr:rowOff>
    </xdr:to>
    <xdr:sp macro="" textlink="">
      <xdr:nvSpPr>
        <xdr:cNvPr id="676" name="楕円 675"/>
        <xdr:cNvSpPr/>
      </xdr:nvSpPr>
      <xdr:spPr>
        <a:xfrm>
          <a:off x="11487150" y="12974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140970</xdr:rowOff>
    </xdr:from>
    <xdr:to>
      <xdr:col>71</xdr:col>
      <xdr:colOff>177800</xdr:colOff>
      <xdr:row>79</xdr:row>
      <xdr:rowOff>23813</xdr:rowOff>
    </xdr:to>
    <xdr:cxnSp macro="">
      <xdr:nvCxnSpPr>
        <xdr:cNvPr id="677" name="直線コネクタ 676"/>
        <xdr:cNvCxnSpPr/>
      </xdr:nvCxnSpPr>
      <xdr:spPr>
        <a:xfrm>
          <a:off x="11537950" y="13025120"/>
          <a:ext cx="80645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8" name="n_1aveValue【児童館】&#10;有形固定資産減価償却率"/>
        <xdr:cNvSpPr txBox="1"/>
      </xdr:nvSpPr>
      <xdr:spPr>
        <a:xfrm>
          <a:off x="137420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679" name="n_2aveValue【児童館】&#10;有形固定資産減価償却率"/>
        <xdr:cNvSpPr txBox="1"/>
      </xdr:nvSpPr>
      <xdr:spPr>
        <a:xfrm>
          <a:off x="1296099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77170</xdr:rowOff>
    </xdr:from>
    <xdr:ext cx="405111" cy="259045"/>
    <xdr:sp macro="" textlink="">
      <xdr:nvSpPr>
        <xdr:cNvPr id="680" name="n_3aveValue【児童館】&#10;有形固定資産減価償却率"/>
        <xdr:cNvSpPr txBox="1"/>
      </xdr:nvSpPr>
      <xdr:spPr>
        <a:xfrm>
          <a:off x="12167244" y="13621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45738</xdr:rowOff>
    </xdr:from>
    <xdr:ext cx="405111" cy="259045"/>
    <xdr:sp macro="" textlink="">
      <xdr:nvSpPr>
        <xdr:cNvPr id="681" name="n_4aveValue【児童館】&#10;有形固定資産減価償却率"/>
        <xdr:cNvSpPr txBox="1"/>
      </xdr:nvSpPr>
      <xdr:spPr>
        <a:xfrm>
          <a:off x="113544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25416</xdr:rowOff>
    </xdr:from>
    <xdr:ext cx="405111" cy="259045"/>
    <xdr:sp macro="" textlink="">
      <xdr:nvSpPr>
        <xdr:cNvPr id="682" name="n_1mainValue【児童館】&#10;有形固定資産減価償却率"/>
        <xdr:cNvSpPr txBox="1"/>
      </xdr:nvSpPr>
      <xdr:spPr>
        <a:xfrm>
          <a:off x="13742044" y="1290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142575</xdr:rowOff>
    </xdr:from>
    <xdr:ext cx="405111" cy="259045"/>
    <xdr:sp macro="" textlink="">
      <xdr:nvSpPr>
        <xdr:cNvPr id="683" name="n_2mainValue【児童館】&#10;有形固定資産減価償却率"/>
        <xdr:cNvSpPr txBox="1"/>
      </xdr:nvSpPr>
      <xdr:spPr>
        <a:xfrm>
          <a:off x="12960994" y="1286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91140</xdr:rowOff>
    </xdr:from>
    <xdr:ext cx="405111" cy="259045"/>
    <xdr:sp macro="" textlink="">
      <xdr:nvSpPr>
        <xdr:cNvPr id="684" name="n_3mainValue【児童館】&#10;有形固定資産減価償却率"/>
        <xdr:cNvSpPr txBox="1"/>
      </xdr:nvSpPr>
      <xdr:spPr>
        <a:xfrm>
          <a:off x="12167244" y="128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36847</xdr:rowOff>
    </xdr:from>
    <xdr:ext cx="405111" cy="259045"/>
    <xdr:sp macro="" textlink="">
      <xdr:nvSpPr>
        <xdr:cNvPr id="685" name="n_4mainValue【児童館】&#10;有形固定資産減価償却率"/>
        <xdr:cNvSpPr txBox="1"/>
      </xdr:nvSpPr>
      <xdr:spPr>
        <a:xfrm>
          <a:off x="11354444" y="1275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709" name="直線コネクタ 708"/>
        <xdr:cNvCxnSpPr/>
      </xdr:nvCxnSpPr>
      <xdr:spPr>
        <a:xfrm flipV="1">
          <a:off x="19951064" y="1288415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12" name="【児童館】&#10;一人当たり面積最大値テキスト"/>
        <xdr:cNvSpPr txBox="1"/>
      </xdr:nvSpPr>
      <xdr:spPr>
        <a:xfrm>
          <a:off x="1998980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13" name="直線コネクタ 712"/>
        <xdr:cNvCxnSpPr/>
      </xdr:nvCxnSpPr>
      <xdr:spPr>
        <a:xfrm>
          <a:off x="1988185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14" name="【児童館】&#10;一人当たり面積平均値テキスト"/>
        <xdr:cNvSpPr txBox="1"/>
      </xdr:nvSpPr>
      <xdr:spPr>
        <a:xfrm>
          <a:off x="19989800" y="1362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5" name="フローチャート: 判断 714"/>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16" name="フローチャート: 判断 715"/>
        <xdr:cNvSpPr/>
      </xdr:nvSpPr>
      <xdr:spPr>
        <a:xfrm>
          <a:off x="191579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17" name="フローチャート: 判断 716"/>
        <xdr:cNvSpPr/>
      </xdr:nvSpPr>
      <xdr:spPr>
        <a:xfrm>
          <a:off x="1834515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18" name="フローチャート: 判断 717"/>
        <xdr:cNvSpPr/>
      </xdr:nvSpPr>
      <xdr:spPr>
        <a:xfrm>
          <a:off x="175514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19" name="フローチャート: 判断 718"/>
        <xdr:cNvSpPr/>
      </xdr:nvSpPr>
      <xdr:spPr>
        <a:xfrm>
          <a:off x="167576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25" name="楕円 724"/>
        <xdr:cNvSpPr/>
      </xdr:nvSpPr>
      <xdr:spPr>
        <a:xfrm>
          <a:off x="199009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26" name="【児童館】&#10;一人当たり面積該当値テキスト"/>
        <xdr:cNvSpPr txBox="1"/>
      </xdr:nvSpPr>
      <xdr:spPr>
        <a:xfrm>
          <a:off x="199898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27" name="楕円 726"/>
        <xdr:cNvSpPr/>
      </xdr:nvSpPr>
      <xdr:spPr>
        <a:xfrm>
          <a:off x="19157950" y="13239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28" name="直線コネクタ 727"/>
        <xdr:cNvCxnSpPr/>
      </xdr:nvCxnSpPr>
      <xdr:spPr>
        <a:xfrm>
          <a:off x="19202400" y="13290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29" name="楕円 728"/>
        <xdr:cNvSpPr/>
      </xdr:nvSpPr>
      <xdr:spPr>
        <a:xfrm>
          <a:off x="1834515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730" name="直線コネクタ 729"/>
        <xdr:cNvCxnSpPr/>
      </xdr:nvCxnSpPr>
      <xdr:spPr>
        <a:xfrm>
          <a:off x="18395950" y="13290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731" name="楕円 730"/>
        <xdr:cNvSpPr/>
      </xdr:nvSpPr>
      <xdr:spPr>
        <a:xfrm>
          <a:off x="175514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732" name="直線コネクタ 731"/>
        <xdr:cNvCxnSpPr/>
      </xdr:nvCxnSpPr>
      <xdr:spPr>
        <a:xfrm>
          <a:off x="17602200" y="13290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25400</xdr:rowOff>
    </xdr:from>
    <xdr:to>
      <xdr:col>98</xdr:col>
      <xdr:colOff>38100</xdr:colOff>
      <xdr:row>80</xdr:row>
      <xdr:rowOff>127000</xdr:rowOff>
    </xdr:to>
    <xdr:sp macro="" textlink="">
      <xdr:nvSpPr>
        <xdr:cNvPr id="733" name="楕円 732"/>
        <xdr:cNvSpPr/>
      </xdr:nvSpPr>
      <xdr:spPr>
        <a:xfrm>
          <a:off x="16757650" y="13239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76200</xdr:rowOff>
    </xdr:from>
    <xdr:to>
      <xdr:col>102</xdr:col>
      <xdr:colOff>114300</xdr:colOff>
      <xdr:row>80</xdr:row>
      <xdr:rowOff>76200</xdr:rowOff>
    </xdr:to>
    <xdr:cxnSp macro="">
      <xdr:nvCxnSpPr>
        <xdr:cNvPr id="734" name="直線コネクタ 733"/>
        <xdr:cNvCxnSpPr/>
      </xdr:nvCxnSpPr>
      <xdr:spPr>
        <a:xfrm>
          <a:off x="16802100" y="13290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35" name="n_1aveValue【児童館】&#10;一人当たり面積"/>
        <xdr:cNvSpPr txBox="1"/>
      </xdr:nvSpPr>
      <xdr:spPr>
        <a:xfrm>
          <a:off x="189802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36" name="n_2aveValue【児童館】&#10;一人当たり面積"/>
        <xdr:cNvSpPr txBox="1"/>
      </xdr:nvSpPr>
      <xdr:spPr>
        <a:xfrm>
          <a:off x="181801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37" name="n_3aveValue【児童館】&#10;一人当たり面積"/>
        <xdr:cNvSpPr txBox="1"/>
      </xdr:nvSpPr>
      <xdr:spPr>
        <a:xfrm>
          <a:off x="1738637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38" name="n_4aveValue【児童館】&#10;一人当たり面積"/>
        <xdr:cNvSpPr txBox="1"/>
      </xdr:nvSpPr>
      <xdr:spPr>
        <a:xfrm>
          <a:off x="165926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739" name="n_1mainValue【児童館】&#10;一人当たり面積"/>
        <xdr:cNvSpPr txBox="1"/>
      </xdr:nvSpPr>
      <xdr:spPr>
        <a:xfrm>
          <a:off x="1898022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40" name="n_2mainValue【児童館】&#10;一人当たり面積"/>
        <xdr:cNvSpPr txBox="1"/>
      </xdr:nvSpPr>
      <xdr:spPr>
        <a:xfrm>
          <a:off x="1818012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741" name="n_3mainValue【児童館】&#10;一人当たり面積"/>
        <xdr:cNvSpPr txBox="1"/>
      </xdr:nvSpPr>
      <xdr:spPr>
        <a:xfrm>
          <a:off x="1738637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143527</xdr:rowOff>
    </xdr:from>
    <xdr:ext cx="469744" cy="259045"/>
    <xdr:sp macro="" textlink="">
      <xdr:nvSpPr>
        <xdr:cNvPr id="742" name="n_4mainValue【児童館】&#10;一人当たり面積"/>
        <xdr:cNvSpPr txBox="1"/>
      </xdr:nvSpPr>
      <xdr:spPr>
        <a:xfrm>
          <a:off x="1659262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3" name="テキスト ボックス 752"/>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5" name="テキスト ボックス 754"/>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5" name="テキスト ボックス 764"/>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109</xdr:row>
      <xdr:rowOff>41911</xdr:rowOff>
    </xdr:to>
    <xdr:cxnSp macro="">
      <xdr:nvCxnSpPr>
        <xdr:cNvPr id="767" name="直線コネクタ 766"/>
        <xdr:cNvCxnSpPr/>
      </xdr:nvCxnSpPr>
      <xdr:spPr>
        <a:xfrm flipV="1">
          <a:off x="14699614" y="166116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45738</xdr:rowOff>
    </xdr:from>
    <xdr:ext cx="405111" cy="259045"/>
    <xdr:sp macro="" textlink="">
      <xdr:nvSpPr>
        <xdr:cNvPr id="768" name="【公民館】&#10;有形固定資産減価償却率最小値テキスト"/>
        <xdr:cNvSpPr txBox="1"/>
      </xdr:nvSpPr>
      <xdr:spPr>
        <a:xfrm>
          <a:off x="14738350"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41911</xdr:rowOff>
    </xdr:from>
    <xdr:to>
      <xdr:col>86</xdr:col>
      <xdr:colOff>25400</xdr:colOff>
      <xdr:row>109</xdr:row>
      <xdr:rowOff>41911</xdr:rowOff>
    </xdr:to>
    <xdr:cxnSp macro="">
      <xdr:nvCxnSpPr>
        <xdr:cNvPr id="769" name="直線コネクタ 768"/>
        <xdr:cNvCxnSpPr/>
      </xdr:nvCxnSpPr>
      <xdr:spPr>
        <a:xfrm>
          <a:off x="14611350" y="18158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770" name="【公民館】&#10;有形固定資産減価償却率最大値テキスト"/>
        <xdr:cNvSpPr txBox="1"/>
      </xdr:nvSpPr>
      <xdr:spPr>
        <a:xfrm>
          <a:off x="14738350" y="1638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771" name="直線コネクタ 770"/>
        <xdr:cNvCxnSpPr/>
      </xdr:nvCxnSpPr>
      <xdr:spPr>
        <a:xfrm>
          <a:off x="14611350" y="1661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72" name="【公民館】&#10;有形固定資産減価償却率平均値テキスト"/>
        <xdr:cNvSpPr txBox="1"/>
      </xdr:nvSpPr>
      <xdr:spPr>
        <a:xfrm>
          <a:off x="14738350" y="1718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3" name="フローチャート: 判断 772"/>
        <xdr:cNvSpPr/>
      </xdr:nvSpPr>
      <xdr:spPr>
        <a:xfrm>
          <a:off x="14649450" y="17334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74" name="フローチャート: 判断 773"/>
        <xdr:cNvSpPr/>
      </xdr:nvSpPr>
      <xdr:spPr>
        <a:xfrm>
          <a:off x="1388745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775" name="フローチャート: 判断 774"/>
        <xdr:cNvSpPr/>
      </xdr:nvSpPr>
      <xdr:spPr>
        <a:xfrm>
          <a:off x="1309370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6" name="フローチャート: 判断 775"/>
        <xdr:cNvSpPr/>
      </xdr:nvSpPr>
      <xdr:spPr>
        <a:xfrm>
          <a:off x="12299950" y="17227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777" name="フローチャート: 判断 776"/>
        <xdr:cNvSpPr/>
      </xdr:nvSpPr>
      <xdr:spPr>
        <a:xfrm>
          <a:off x="11487150" y="1720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86361</xdr:rowOff>
    </xdr:from>
    <xdr:to>
      <xdr:col>85</xdr:col>
      <xdr:colOff>177800</xdr:colOff>
      <xdr:row>107</xdr:row>
      <xdr:rowOff>16511</xdr:rowOff>
    </xdr:to>
    <xdr:sp macro="" textlink="">
      <xdr:nvSpPr>
        <xdr:cNvPr id="783" name="楕円 782"/>
        <xdr:cNvSpPr/>
      </xdr:nvSpPr>
      <xdr:spPr>
        <a:xfrm>
          <a:off x="14649450" y="176885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64788</xdr:rowOff>
    </xdr:from>
    <xdr:ext cx="405111" cy="259045"/>
    <xdr:sp macro="" textlink="">
      <xdr:nvSpPr>
        <xdr:cNvPr id="784" name="【公民館】&#10;有形固定資産減価償却率該当値テキスト"/>
        <xdr:cNvSpPr txBox="1"/>
      </xdr:nvSpPr>
      <xdr:spPr>
        <a:xfrm>
          <a:off x="14738350"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785" name="楕円 784"/>
        <xdr:cNvSpPr/>
      </xdr:nvSpPr>
      <xdr:spPr>
        <a:xfrm>
          <a:off x="1388745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137161</xdr:rowOff>
    </xdr:from>
    <xdr:to>
      <xdr:col>85</xdr:col>
      <xdr:colOff>127000</xdr:colOff>
      <xdr:row>106</xdr:row>
      <xdr:rowOff>167639</xdr:rowOff>
    </xdr:to>
    <xdr:cxnSp macro="">
      <xdr:nvCxnSpPr>
        <xdr:cNvPr id="786" name="直線コネクタ 785"/>
        <xdr:cNvCxnSpPr/>
      </xdr:nvCxnSpPr>
      <xdr:spPr>
        <a:xfrm flipV="1">
          <a:off x="13938250" y="17739361"/>
          <a:ext cx="762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40639</xdr:rowOff>
    </xdr:from>
    <xdr:to>
      <xdr:col>76</xdr:col>
      <xdr:colOff>165100</xdr:colOff>
      <xdr:row>106</xdr:row>
      <xdr:rowOff>142239</xdr:rowOff>
    </xdr:to>
    <xdr:sp macro="" textlink="">
      <xdr:nvSpPr>
        <xdr:cNvPr id="787" name="楕円 786"/>
        <xdr:cNvSpPr/>
      </xdr:nvSpPr>
      <xdr:spPr>
        <a:xfrm>
          <a:off x="13093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91439</xdr:rowOff>
    </xdr:from>
    <xdr:to>
      <xdr:col>81</xdr:col>
      <xdr:colOff>50800</xdr:colOff>
      <xdr:row>106</xdr:row>
      <xdr:rowOff>167639</xdr:rowOff>
    </xdr:to>
    <xdr:cxnSp macro="">
      <xdr:nvCxnSpPr>
        <xdr:cNvPr id="788" name="直線コネクタ 787"/>
        <xdr:cNvCxnSpPr/>
      </xdr:nvCxnSpPr>
      <xdr:spPr>
        <a:xfrm>
          <a:off x="13144500" y="17693639"/>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158750</xdr:rowOff>
    </xdr:from>
    <xdr:to>
      <xdr:col>72</xdr:col>
      <xdr:colOff>38100</xdr:colOff>
      <xdr:row>106</xdr:row>
      <xdr:rowOff>88900</xdr:rowOff>
    </xdr:to>
    <xdr:sp macro="" textlink="">
      <xdr:nvSpPr>
        <xdr:cNvPr id="789" name="楕円 788"/>
        <xdr:cNvSpPr/>
      </xdr:nvSpPr>
      <xdr:spPr>
        <a:xfrm>
          <a:off x="12299950" y="1758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38100</xdr:rowOff>
    </xdr:from>
    <xdr:to>
      <xdr:col>76</xdr:col>
      <xdr:colOff>114300</xdr:colOff>
      <xdr:row>106</xdr:row>
      <xdr:rowOff>91439</xdr:rowOff>
    </xdr:to>
    <xdr:cxnSp macro="">
      <xdr:nvCxnSpPr>
        <xdr:cNvPr id="790" name="直線コネクタ 789"/>
        <xdr:cNvCxnSpPr/>
      </xdr:nvCxnSpPr>
      <xdr:spPr>
        <a:xfrm>
          <a:off x="12344400" y="17640300"/>
          <a:ext cx="8001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55880</xdr:rowOff>
    </xdr:from>
    <xdr:to>
      <xdr:col>67</xdr:col>
      <xdr:colOff>101600</xdr:colOff>
      <xdr:row>106</xdr:row>
      <xdr:rowOff>157480</xdr:rowOff>
    </xdr:to>
    <xdr:sp macro="" textlink="">
      <xdr:nvSpPr>
        <xdr:cNvPr id="791" name="楕円 790"/>
        <xdr:cNvSpPr/>
      </xdr:nvSpPr>
      <xdr:spPr>
        <a:xfrm>
          <a:off x="1148715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38100</xdr:rowOff>
    </xdr:from>
    <xdr:to>
      <xdr:col>71</xdr:col>
      <xdr:colOff>177800</xdr:colOff>
      <xdr:row>106</xdr:row>
      <xdr:rowOff>106680</xdr:rowOff>
    </xdr:to>
    <xdr:cxnSp macro="">
      <xdr:nvCxnSpPr>
        <xdr:cNvPr id="792" name="直線コネクタ 791"/>
        <xdr:cNvCxnSpPr/>
      </xdr:nvCxnSpPr>
      <xdr:spPr>
        <a:xfrm flipV="1">
          <a:off x="11537950" y="17640300"/>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143527</xdr:rowOff>
    </xdr:from>
    <xdr:ext cx="405111" cy="259045"/>
    <xdr:sp macro="" textlink="">
      <xdr:nvSpPr>
        <xdr:cNvPr id="793" name="n_1aveValue【公民館】&#10;有形固定資産減価償却率"/>
        <xdr:cNvSpPr txBox="1"/>
      </xdr:nvSpPr>
      <xdr:spPr>
        <a:xfrm>
          <a:off x="137420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794" name="n_2aveValue【公民館】&#10;有形固定資産減価償却率"/>
        <xdr:cNvSpPr txBox="1"/>
      </xdr:nvSpPr>
      <xdr:spPr>
        <a:xfrm>
          <a:off x="1296099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95" name="n_3aveValue【公民館】&#10;有形固定資産減価償却率"/>
        <xdr:cNvSpPr txBox="1"/>
      </xdr:nvSpPr>
      <xdr:spPr>
        <a:xfrm>
          <a:off x="121672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796" name="n_4aveValue【公民館】&#10;有形固定資産減価償却率"/>
        <xdr:cNvSpPr txBox="1"/>
      </xdr:nvSpPr>
      <xdr:spPr>
        <a:xfrm>
          <a:off x="113544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797" name="n_1mainValue【公民館】&#10;有形固定資産減価償却率"/>
        <xdr:cNvSpPr txBox="1"/>
      </xdr:nvSpPr>
      <xdr:spPr>
        <a:xfrm>
          <a:off x="137420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133366</xdr:rowOff>
    </xdr:from>
    <xdr:ext cx="405111" cy="259045"/>
    <xdr:sp macro="" textlink="">
      <xdr:nvSpPr>
        <xdr:cNvPr id="798" name="n_2mainValue【公民館】&#10;有形固定資産減価償却率"/>
        <xdr:cNvSpPr txBox="1"/>
      </xdr:nvSpPr>
      <xdr:spPr>
        <a:xfrm>
          <a:off x="1296099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80027</xdr:rowOff>
    </xdr:from>
    <xdr:ext cx="405111" cy="259045"/>
    <xdr:sp macro="" textlink="">
      <xdr:nvSpPr>
        <xdr:cNvPr id="799" name="n_3mainValue【公民館】&#10;有形固定資産減価償却率"/>
        <xdr:cNvSpPr txBox="1"/>
      </xdr:nvSpPr>
      <xdr:spPr>
        <a:xfrm>
          <a:off x="12167244"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148607</xdr:rowOff>
    </xdr:from>
    <xdr:ext cx="405111" cy="259045"/>
    <xdr:sp macro="" textlink="">
      <xdr:nvSpPr>
        <xdr:cNvPr id="800" name="n_4mainValue【公民館】&#10;有形固定資産減価償却率"/>
        <xdr:cNvSpPr txBox="1"/>
      </xdr:nvSpPr>
      <xdr:spPr>
        <a:xfrm>
          <a:off x="113544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19050</xdr:rowOff>
    </xdr:to>
    <xdr:cxnSp macro="">
      <xdr:nvCxnSpPr>
        <xdr:cNvPr id="826" name="直線コネクタ 825"/>
        <xdr:cNvCxnSpPr/>
      </xdr:nvCxnSpPr>
      <xdr:spPr>
        <a:xfrm flipV="1">
          <a:off x="19951064" y="16535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27" name="【公民館】&#10;一人当たり面積最小値テキスト"/>
        <xdr:cNvSpPr txBox="1"/>
      </xdr:nvSpPr>
      <xdr:spPr>
        <a:xfrm>
          <a:off x="199898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28" name="直線コネクタ 827"/>
        <xdr:cNvCxnSpPr/>
      </xdr:nvCxnSpPr>
      <xdr:spPr>
        <a:xfrm>
          <a:off x="198818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829" name="【公民館】&#10;一人当たり面積最大値テキスト"/>
        <xdr:cNvSpPr txBox="1"/>
      </xdr:nvSpPr>
      <xdr:spPr>
        <a:xfrm>
          <a:off x="19989800" y="163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830" name="直線コネクタ 829"/>
        <xdr:cNvCxnSpPr/>
      </xdr:nvCxnSpPr>
      <xdr:spPr>
        <a:xfrm>
          <a:off x="1988185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167113</xdr:rowOff>
    </xdr:from>
    <xdr:ext cx="469744" cy="259045"/>
    <xdr:sp macro="" textlink="">
      <xdr:nvSpPr>
        <xdr:cNvPr id="831" name="【公民館】&#10;一人当たり面積平均値テキスト"/>
        <xdr:cNvSpPr txBox="1"/>
      </xdr:nvSpPr>
      <xdr:spPr>
        <a:xfrm>
          <a:off x="19989800" y="1742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17236</xdr:rowOff>
    </xdr:from>
    <xdr:to>
      <xdr:col>116</xdr:col>
      <xdr:colOff>114300</xdr:colOff>
      <xdr:row>105</xdr:row>
      <xdr:rowOff>118836</xdr:rowOff>
    </xdr:to>
    <xdr:sp macro="" textlink="">
      <xdr:nvSpPr>
        <xdr:cNvPr id="832" name="フローチャート: 判断 831"/>
        <xdr:cNvSpPr/>
      </xdr:nvSpPr>
      <xdr:spPr>
        <a:xfrm>
          <a:off x="19900900" y="1744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833" name="フローチャート: 判断 832"/>
        <xdr:cNvSpPr/>
      </xdr:nvSpPr>
      <xdr:spPr>
        <a:xfrm>
          <a:off x="19157950" y="174643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33564</xdr:rowOff>
    </xdr:from>
    <xdr:to>
      <xdr:col>107</xdr:col>
      <xdr:colOff>101600</xdr:colOff>
      <xdr:row>105</xdr:row>
      <xdr:rowOff>135164</xdr:rowOff>
    </xdr:to>
    <xdr:sp macro="" textlink="">
      <xdr:nvSpPr>
        <xdr:cNvPr id="834" name="フローチャート: 判断 833"/>
        <xdr:cNvSpPr/>
      </xdr:nvSpPr>
      <xdr:spPr>
        <a:xfrm>
          <a:off x="1834515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835" name="フローチャート: 判断 834"/>
        <xdr:cNvSpPr/>
      </xdr:nvSpPr>
      <xdr:spPr>
        <a:xfrm>
          <a:off x="1755140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156029</xdr:rowOff>
    </xdr:from>
    <xdr:to>
      <xdr:col>98</xdr:col>
      <xdr:colOff>38100</xdr:colOff>
      <xdr:row>105</xdr:row>
      <xdr:rowOff>86179</xdr:rowOff>
    </xdr:to>
    <xdr:sp macro="" textlink="">
      <xdr:nvSpPr>
        <xdr:cNvPr id="836" name="フローチャート: 判断 835"/>
        <xdr:cNvSpPr/>
      </xdr:nvSpPr>
      <xdr:spPr>
        <a:xfrm>
          <a:off x="16757650" y="174153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xdr:rowOff>
    </xdr:from>
    <xdr:to>
      <xdr:col>116</xdr:col>
      <xdr:colOff>114300</xdr:colOff>
      <xdr:row>104</xdr:row>
      <xdr:rowOff>110671</xdr:rowOff>
    </xdr:to>
    <xdr:sp macro="" textlink="">
      <xdr:nvSpPr>
        <xdr:cNvPr id="842" name="楕円 841"/>
        <xdr:cNvSpPr/>
      </xdr:nvSpPr>
      <xdr:spPr>
        <a:xfrm>
          <a:off x="199009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31948</xdr:rowOff>
    </xdr:from>
    <xdr:ext cx="469744" cy="259045"/>
    <xdr:sp macro="" textlink="">
      <xdr:nvSpPr>
        <xdr:cNvPr id="843" name="【公民館】&#10;一人当たり面積該当値テキスト"/>
        <xdr:cNvSpPr txBox="1"/>
      </xdr:nvSpPr>
      <xdr:spPr>
        <a:xfrm>
          <a:off x="19989800" y="1711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844" name="楕円 843"/>
        <xdr:cNvSpPr/>
      </xdr:nvSpPr>
      <xdr:spPr>
        <a:xfrm>
          <a:off x="19157950" y="17284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59871</xdr:rowOff>
    </xdr:from>
    <xdr:to>
      <xdr:col>116</xdr:col>
      <xdr:colOff>63500</xdr:colOff>
      <xdr:row>104</xdr:row>
      <xdr:rowOff>76200</xdr:rowOff>
    </xdr:to>
    <xdr:cxnSp macro="">
      <xdr:nvCxnSpPr>
        <xdr:cNvPr id="845" name="直線コネクタ 844"/>
        <xdr:cNvCxnSpPr/>
      </xdr:nvCxnSpPr>
      <xdr:spPr>
        <a:xfrm flipV="1">
          <a:off x="19202400" y="17319171"/>
          <a:ext cx="7493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846" name="楕円 845"/>
        <xdr:cNvSpPr/>
      </xdr:nvSpPr>
      <xdr:spPr>
        <a:xfrm>
          <a:off x="1834515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108857</xdr:rowOff>
    </xdr:to>
    <xdr:cxnSp macro="">
      <xdr:nvCxnSpPr>
        <xdr:cNvPr id="847" name="直線コネクタ 846"/>
        <xdr:cNvCxnSpPr/>
      </xdr:nvCxnSpPr>
      <xdr:spPr>
        <a:xfrm flipV="1">
          <a:off x="18395950" y="173355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58057</xdr:rowOff>
    </xdr:from>
    <xdr:to>
      <xdr:col>102</xdr:col>
      <xdr:colOff>165100</xdr:colOff>
      <xdr:row>104</xdr:row>
      <xdr:rowOff>159657</xdr:rowOff>
    </xdr:to>
    <xdr:sp macro="" textlink="">
      <xdr:nvSpPr>
        <xdr:cNvPr id="848" name="楕円 847"/>
        <xdr:cNvSpPr/>
      </xdr:nvSpPr>
      <xdr:spPr>
        <a:xfrm>
          <a:off x="175514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108857</xdr:rowOff>
    </xdr:to>
    <xdr:cxnSp macro="">
      <xdr:nvCxnSpPr>
        <xdr:cNvPr id="849" name="直線コネクタ 848"/>
        <xdr:cNvCxnSpPr/>
      </xdr:nvCxnSpPr>
      <xdr:spPr>
        <a:xfrm>
          <a:off x="17602200" y="173681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58057</xdr:rowOff>
    </xdr:from>
    <xdr:to>
      <xdr:col>98</xdr:col>
      <xdr:colOff>38100</xdr:colOff>
      <xdr:row>104</xdr:row>
      <xdr:rowOff>159657</xdr:rowOff>
    </xdr:to>
    <xdr:sp macro="" textlink="">
      <xdr:nvSpPr>
        <xdr:cNvPr id="850" name="楕円 849"/>
        <xdr:cNvSpPr/>
      </xdr:nvSpPr>
      <xdr:spPr>
        <a:xfrm>
          <a:off x="16757650" y="17317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108857</xdr:rowOff>
    </xdr:from>
    <xdr:to>
      <xdr:col>102</xdr:col>
      <xdr:colOff>114300</xdr:colOff>
      <xdr:row>104</xdr:row>
      <xdr:rowOff>108857</xdr:rowOff>
    </xdr:to>
    <xdr:cxnSp macro="">
      <xdr:nvCxnSpPr>
        <xdr:cNvPr id="851" name="直線コネクタ 850"/>
        <xdr:cNvCxnSpPr/>
      </xdr:nvCxnSpPr>
      <xdr:spPr>
        <a:xfrm>
          <a:off x="16802100" y="173681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126291</xdr:rowOff>
    </xdr:from>
    <xdr:ext cx="469744" cy="259045"/>
    <xdr:sp macro="" textlink="">
      <xdr:nvSpPr>
        <xdr:cNvPr id="852" name="n_1aveValue【公民館】&#10;一人当たり面積"/>
        <xdr:cNvSpPr txBox="1"/>
      </xdr:nvSpPr>
      <xdr:spPr>
        <a:xfrm>
          <a:off x="18980227" y="1755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126291</xdr:rowOff>
    </xdr:from>
    <xdr:ext cx="469744" cy="259045"/>
    <xdr:sp macro="" textlink="">
      <xdr:nvSpPr>
        <xdr:cNvPr id="853" name="n_2aveValue【公民館】&#10;一人当たり面積"/>
        <xdr:cNvSpPr txBox="1"/>
      </xdr:nvSpPr>
      <xdr:spPr>
        <a:xfrm>
          <a:off x="18180127" y="1755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54" name="n_3aveValue【公民館】&#10;一人当たり面積"/>
        <xdr:cNvSpPr txBox="1"/>
      </xdr:nvSpPr>
      <xdr:spPr>
        <a:xfrm>
          <a:off x="17386377" y="17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77306</xdr:rowOff>
    </xdr:from>
    <xdr:ext cx="469744" cy="259045"/>
    <xdr:sp macro="" textlink="">
      <xdr:nvSpPr>
        <xdr:cNvPr id="855" name="n_4aveValue【公民館】&#10;一人当たり面積"/>
        <xdr:cNvSpPr txBox="1"/>
      </xdr:nvSpPr>
      <xdr:spPr>
        <a:xfrm>
          <a:off x="16592627" y="175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856" name="n_1mainValue【公民館】&#10;一人当たり面積"/>
        <xdr:cNvSpPr txBox="1"/>
      </xdr:nvSpPr>
      <xdr:spPr>
        <a:xfrm>
          <a:off x="189802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857" name="n_2mainValue【公民館】&#10;一人当たり面積"/>
        <xdr:cNvSpPr txBox="1"/>
      </xdr:nvSpPr>
      <xdr:spPr>
        <a:xfrm>
          <a:off x="181801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4734</xdr:rowOff>
    </xdr:from>
    <xdr:ext cx="469744" cy="259045"/>
    <xdr:sp macro="" textlink="">
      <xdr:nvSpPr>
        <xdr:cNvPr id="858" name="n_3mainValue【公民館】&#10;一人当たり面積"/>
        <xdr:cNvSpPr txBox="1"/>
      </xdr:nvSpPr>
      <xdr:spPr>
        <a:xfrm>
          <a:off x="1738637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4734</xdr:rowOff>
    </xdr:from>
    <xdr:ext cx="469744" cy="259045"/>
    <xdr:sp macro="" textlink="">
      <xdr:nvSpPr>
        <xdr:cNvPr id="859" name="n_4mainValue【公民館】&#10;一人当たり面積"/>
        <xdr:cNvSpPr txBox="1"/>
      </xdr:nvSpPr>
      <xdr:spPr>
        <a:xfrm>
          <a:off x="165926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類似団体と比較して有形固定資産減価償却率が特に高くなっている施設は学校施設、道路、認定こども園・幼稚園・保育所、公民館である。</a:t>
          </a:r>
          <a:endParaRPr lang="ja-JP" altLang="ja-JP" sz="1400">
            <a:effectLst/>
          </a:endParaRPr>
        </a:p>
        <a:p>
          <a:r>
            <a:rPr kumimoji="1" lang="ja-JP" altLang="ja-JP" sz="1100">
              <a:solidFill>
                <a:schemeClr val="dk1"/>
              </a:solidFill>
              <a:effectLst/>
              <a:latin typeface="+mn-lt"/>
              <a:ea typeface="+mn-ea"/>
              <a:cs typeface="+mn-cs"/>
            </a:rPr>
            <a:t>　特に、公共施設全体の約５割の延床面積を占めている学校施設の有形固定資産減価償却率は７１．４％で、類似団体内順位</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位となっている。これは、昭和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おける、全国でもまれに見る人口急増に伴い整備した学校施設の老朽化が進んでいることによるものであり、令和元年度に策定した学校施設の長寿命化計画に基づき、計画的な老朽化対策等に取り組んでいる。</a:t>
          </a:r>
          <a:endParaRPr lang="ja-JP" altLang="ja-JP" sz="1400">
            <a:effectLst/>
          </a:endParaRPr>
        </a:p>
        <a:p>
          <a:r>
            <a:rPr kumimoji="1" lang="ja-JP" altLang="ja-JP" sz="1100">
              <a:solidFill>
                <a:schemeClr val="dk1"/>
              </a:solidFill>
              <a:effectLst/>
              <a:latin typeface="+mn-lt"/>
              <a:ea typeface="+mn-ea"/>
              <a:cs typeface="+mn-cs"/>
            </a:rPr>
            <a:t>　類似団体と比較して有形固定資産減価償却率が特に低くなっている施設は、橋りょう・トンネル、公営住宅、児童館である。</a:t>
          </a:r>
          <a:endParaRPr lang="ja-JP" altLang="ja-JP" sz="1400">
            <a:effectLst/>
          </a:endParaRPr>
        </a:p>
        <a:p>
          <a:r>
            <a:rPr kumimoji="1" lang="ja-JP" altLang="ja-JP" sz="1100">
              <a:solidFill>
                <a:schemeClr val="dk1"/>
              </a:solidFill>
              <a:effectLst/>
              <a:latin typeface="+mn-lt"/>
              <a:ea typeface="+mn-ea"/>
              <a:cs typeface="+mn-cs"/>
            </a:rPr>
            <a:t>　これらの有形固定資産減価償却率が低くなっている主な要因は、個別の長寿命化計画等に基づき計画的な老朽化施設の改築、更新が行われていることなどによるものである。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718,300
702,489
328.91
306,646,910
296,379,255
9,103,076
172,010,103
272,240,093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144780</xdr:rowOff>
    </xdr:to>
    <xdr:cxnSp macro="">
      <xdr:nvCxnSpPr>
        <xdr:cNvPr id="57" name="直線コネクタ 56"/>
        <xdr:cNvCxnSpPr/>
      </xdr:nvCxnSpPr>
      <xdr:spPr>
        <a:xfrm flipV="1">
          <a:off x="4177665" y="5627370"/>
          <a:ext cx="0" cy="129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8" name="【図書館】&#10;有形固定資産減価償却率最小値テキスト"/>
        <xdr:cNvSpPr txBox="1"/>
      </xdr:nvSpPr>
      <xdr:spPr>
        <a:xfrm>
          <a:off x="4216400" y="692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108450" y="692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216400" y="54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108450" y="5627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10177</xdr:rowOff>
    </xdr:from>
    <xdr:ext cx="405111" cy="259045"/>
    <xdr:sp macro="" textlink="">
      <xdr:nvSpPr>
        <xdr:cNvPr id="62" name="【図書館】&#10;有形固定資産減価償却率平均値テキスト"/>
        <xdr:cNvSpPr txBox="1"/>
      </xdr:nvSpPr>
      <xdr:spPr>
        <a:xfrm>
          <a:off x="42164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63" name="フローチャート: 判断 62"/>
        <xdr:cNvSpPr/>
      </xdr:nvSpPr>
      <xdr:spPr>
        <a:xfrm>
          <a:off x="4127500" y="610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101600</xdr:rowOff>
    </xdr:from>
    <xdr:to>
      <xdr:col>20</xdr:col>
      <xdr:colOff>38100</xdr:colOff>
      <xdr:row>37</xdr:row>
      <xdr:rowOff>31750</xdr:rowOff>
    </xdr:to>
    <xdr:sp macro="" textlink="">
      <xdr:nvSpPr>
        <xdr:cNvPr id="64" name="フローチャート: 判断 63"/>
        <xdr:cNvSpPr/>
      </xdr:nvSpPr>
      <xdr:spPr>
        <a:xfrm>
          <a:off x="3384550" y="605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5" name="フローチャート: 判断 64"/>
        <xdr:cNvSpPr/>
      </xdr:nvSpPr>
      <xdr:spPr>
        <a:xfrm>
          <a:off x="257175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29210</xdr:rowOff>
    </xdr:from>
    <xdr:to>
      <xdr:col>10</xdr:col>
      <xdr:colOff>165100</xdr:colOff>
      <xdr:row>36</xdr:row>
      <xdr:rowOff>130810</xdr:rowOff>
    </xdr:to>
    <xdr:sp macro="" textlink="">
      <xdr:nvSpPr>
        <xdr:cNvPr id="66" name="フローチャート: 判断 65"/>
        <xdr:cNvSpPr/>
      </xdr:nvSpPr>
      <xdr:spPr>
        <a:xfrm>
          <a:off x="1778000" y="59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128270</xdr:rowOff>
    </xdr:from>
    <xdr:to>
      <xdr:col>6</xdr:col>
      <xdr:colOff>38100</xdr:colOff>
      <xdr:row>36</xdr:row>
      <xdr:rowOff>58420</xdr:rowOff>
    </xdr:to>
    <xdr:sp macro="" textlink="">
      <xdr:nvSpPr>
        <xdr:cNvPr id="67" name="フローチャート: 判断 66"/>
        <xdr:cNvSpPr/>
      </xdr:nvSpPr>
      <xdr:spPr>
        <a:xfrm>
          <a:off x="984250" y="5913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63500</xdr:rowOff>
    </xdr:from>
    <xdr:to>
      <xdr:col>24</xdr:col>
      <xdr:colOff>114300</xdr:colOff>
      <xdr:row>40</xdr:row>
      <xdr:rowOff>165100</xdr:rowOff>
    </xdr:to>
    <xdr:sp macro="" textlink="">
      <xdr:nvSpPr>
        <xdr:cNvPr id="73" name="楕円 72"/>
        <xdr:cNvSpPr/>
      </xdr:nvSpPr>
      <xdr:spPr>
        <a:xfrm>
          <a:off x="412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41927</xdr:rowOff>
    </xdr:from>
    <xdr:ext cx="405111" cy="259045"/>
    <xdr:sp macro="" textlink="">
      <xdr:nvSpPr>
        <xdr:cNvPr id="74" name="【図書館】&#10;有形固定資産減価償却率該当値テキスト"/>
        <xdr:cNvSpPr txBox="1"/>
      </xdr:nvSpPr>
      <xdr:spPr>
        <a:xfrm>
          <a:off x="42164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154940</xdr:rowOff>
    </xdr:from>
    <xdr:to>
      <xdr:col>20</xdr:col>
      <xdr:colOff>38100</xdr:colOff>
      <xdr:row>40</xdr:row>
      <xdr:rowOff>85090</xdr:rowOff>
    </xdr:to>
    <xdr:sp macro="" textlink="">
      <xdr:nvSpPr>
        <xdr:cNvPr id="75" name="楕円 74"/>
        <xdr:cNvSpPr/>
      </xdr:nvSpPr>
      <xdr:spPr>
        <a:xfrm>
          <a:off x="3384550" y="6600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34290</xdr:rowOff>
    </xdr:from>
    <xdr:to>
      <xdr:col>24</xdr:col>
      <xdr:colOff>63500</xdr:colOff>
      <xdr:row>40</xdr:row>
      <xdr:rowOff>114300</xdr:rowOff>
    </xdr:to>
    <xdr:cxnSp macro="">
      <xdr:nvCxnSpPr>
        <xdr:cNvPr id="76" name="直線コネクタ 75"/>
        <xdr:cNvCxnSpPr/>
      </xdr:nvCxnSpPr>
      <xdr:spPr>
        <a:xfrm>
          <a:off x="3429000" y="6644640"/>
          <a:ext cx="7493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78740</xdr:rowOff>
    </xdr:from>
    <xdr:to>
      <xdr:col>15</xdr:col>
      <xdr:colOff>101600</xdr:colOff>
      <xdr:row>40</xdr:row>
      <xdr:rowOff>8890</xdr:rowOff>
    </xdr:to>
    <xdr:sp macro="" textlink="">
      <xdr:nvSpPr>
        <xdr:cNvPr id="77" name="楕円 76"/>
        <xdr:cNvSpPr/>
      </xdr:nvSpPr>
      <xdr:spPr>
        <a:xfrm>
          <a:off x="2571750" y="6523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129540</xdr:rowOff>
    </xdr:from>
    <xdr:to>
      <xdr:col>19</xdr:col>
      <xdr:colOff>177800</xdr:colOff>
      <xdr:row>40</xdr:row>
      <xdr:rowOff>34290</xdr:rowOff>
    </xdr:to>
    <xdr:cxnSp macro="">
      <xdr:nvCxnSpPr>
        <xdr:cNvPr id="78" name="直線コネクタ 77"/>
        <xdr:cNvCxnSpPr/>
      </xdr:nvCxnSpPr>
      <xdr:spPr>
        <a:xfrm>
          <a:off x="2622550" y="6574790"/>
          <a:ext cx="8064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79" name="楕円 78"/>
        <xdr:cNvSpPr/>
      </xdr:nvSpPr>
      <xdr:spPr>
        <a:xfrm>
          <a:off x="17780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53340</xdr:rowOff>
    </xdr:from>
    <xdr:to>
      <xdr:col>15</xdr:col>
      <xdr:colOff>50800</xdr:colOff>
      <xdr:row>39</xdr:row>
      <xdr:rowOff>129540</xdr:rowOff>
    </xdr:to>
    <xdr:cxnSp macro="">
      <xdr:nvCxnSpPr>
        <xdr:cNvPr id="80" name="直線コネクタ 79"/>
        <xdr:cNvCxnSpPr/>
      </xdr:nvCxnSpPr>
      <xdr:spPr>
        <a:xfrm>
          <a:off x="1828800" y="649859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97790</xdr:rowOff>
    </xdr:from>
    <xdr:to>
      <xdr:col>6</xdr:col>
      <xdr:colOff>38100</xdr:colOff>
      <xdr:row>39</xdr:row>
      <xdr:rowOff>27940</xdr:rowOff>
    </xdr:to>
    <xdr:sp macro="" textlink="">
      <xdr:nvSpPr>
        <xdr:cNvPr id="81" name="楕円 80"/>
        <xdr:cNvSpPr/>
      </xdr:nvSpPr>
      <xdr:spPr>
        <a:xfrm>
          <a:off x="984250" y="6377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148590</xdr:rowOff>
    </xdr:from>
    <xdr:to>
      <xdr:col>10</xdr:col>
      <xdr:colOff>114300</xdr:colOff>
      <xdr:row>39</xdr:row>
      <xdr:rowOff>53340</xdr:rowOff>
    </xdr:to>
    <xdr:cxnSp macro="">
      <xdr:nvCxnSpPr>
        <xdr:cNvPr id="82" name="直線コネクタ 81"/>
        <xdr:cNvCxnSpPr/>
      </xdr:nvCxnSpPr>
      <xdr:spPr>
        <a:xfrm>
          <a:off x="1028700" y="6428740"/>
          <a:ext cx="8001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48277</xdr:rowOff>
    </xdr:from>
    <xdr:ext cx="405111" cy="259045"/>
    <xdr:sp macro="" textlink="">
      <xdr:nvSpPr>
        <xdr:cNvPr id="83" name="n_1aveValue【図書館】&#10;有形固定資産減価償却率"/>
        <xdr:cNvSpPr txBox="1"/>
      </xdr:nvSpPr>
      <xdr:spPr>
        <a:xfrm>
          <a:off x="32391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4" name="n_2aveValue【図書館】&#10;有形固定資産減価償却率"/>
        <xdr:cNvSpPr txBox="1"/>
      </xdr:nvSpPr>
      <xdr:spPr>
        <a:xfrm>
          <a:off x="24390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147337</xdr:rowOff>
    </xdr:from>
    <xdr:ext cx="405111" cy="259045"/>
    <xdr:sp macro="" textlink="">
      <xdr:nvSpPr>
        <xdr:cNvPr id="85" name="n_3aveValue【図書館】&#10;有形固定資産減価償却率"/>
        <xdr:cNvSpPr txBox="1"/>
      </xdr:nvSpPr>
      <xdr:spPr>
        <a:xfrm>
          <a:off x="164529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74947</xdr:rowOff>
    </xdr:from>
    <xdr:ext cx="405111" cy="259045"/>
    <xdr:sp macro="" textlink="">
      <xdr:nvSpPr>
        <xdr:cNvPr id="86" name="n_4aveValue【図書館】&#10;有形固定資産減価償却率"/>
        <xdr:cNvSpPr txBox="1"/>
      </xdr:nvSpPr>
      <xdr:spPr>
        <a:xfrm>
          <a:off x="8515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76217</xdr:rowOff>
    </xdr:from>
    <xdr:ext cx="405111" cy="259045"/>
    <xdr:sp macro="" textlink="">
      <xdr:nvSpPr>
        <xdr:cNvPr id="87" name="n_1mainValue【図書館】&#10;有形固定資産減価償却率"/>
        <xdr:cNvSpPr txBox="1"/>
      </xdr:nvSpPr>
      <xdr:spPr>
        <a:xfrm>
          <a:off x="32391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xdr:rowOff>
    </xdr:from>
    <xdr:ext cx="405111" cy="259045"/>
    <xdr:sp macro="" textlink="">
      <xdr:nvSpPr>
        <xdr:cNvPr id="88" name="n_2mainValue【図書館】&#10;有形固定資産減価償却率"/>
        <xdr:cNvSpPr txBox="1"/>
      </xdr:nvSpPr>
      <xdr:spPr>
        <a:xfrm>
          <a:off x="2439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9" name="n_3mainValue【図書館】&#10;有形固定資産減価償却率"/>
        <xdr:cNvSpPr txBox="1"/>
      </xdr:nvSpPr>
      <xdr:spPr>
        <a:xfrm>
          <a:off x="1645294" y="654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19067</xdr:rowOff>
    </xdr:from>
    <xdr:ext cx="405111" cy="259045"/>
    <xdr:sp macro="" textlink="">
      <xdr:nvSpPr>
        <xdr:cNvPr id="90" name="n_4mainValue【図書館】&#10;有形固定資産減価償却率"/>
        <xdr:cNvSpPr txBox="1"/>
      </xdr:nvSpPr>
      <xdr:spPr>
        <a:xfrm>
          <a:off x="8515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xdr:cNvCxnSpPr/>
      </xdr:nvCxnSpPr>
      <xdr:spPr>
        <a:xfrm flipV="1">
          <a:off x="9429115" y="561975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xdr:cNvSpPr txBox="1"/>
      </xdr:nvSpPr>
      <xdr:spPr>
        <a:xfrm>
          <a:off x="946785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xdr:cNvCxnSpPr/>
      </xdr:nvCxnSpPr>
      <xdr:spPr>
        <a:xfrm>
          <a:off x="9359900" y="7016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9467850"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9359900" y="561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xdr:cNvSpPr txBox="1"/>
      </xdr:nvSpPr>
      <xdr:spPr>
        <a:xfrm>
          <a:off x="946785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xdr:cNvSpPr/>
      </xdr:nvSpPr>
      <xdr:spPr>
        <a:xfrm>
          <a:off x="939800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xdr:cNvSpPr/>
      </xdr:nvSpPr>
      <xdr:spPr>
        <a:xfrm>
          <a:off x="863600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xdr:cNvSpPr/>
      </xdr:nvSpPr>
      <xdr:spPr>
        <a:xfrm>
          <a:off x="784225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xdr:cNvSpPr/>
      </xdr:nvSpPr>
      <xdr:spPr>
        <a:xfrm>
          <a:off x="702945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25" name="フローチャート: 判断 124"/>
        <xdr:cNvSpPr/>
      </xdr:nvSpPr>
      <xdr:spPr>
        <a:xfrm>
          <a:off x="62357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xdr:cNvSpPr/>
      </xdr:nvSpPr>
      <xdr:spPr>
        <a:xfrm>
          <a:off x="9398000" y="6781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156227</xdr:rowOff>
    </xdr:from>
    <xdr:ext cx="469744" cy="259045"/>
    <xdr:sp macro="" textlink="">
      <xdr:nvSpPr>
        <xdr:cNvPr id="132" name="【図書館】&#10;一人当たり面積該当値テキスト"/>
        <xdr:cNvSpPr txBox="1"/>
      </xdr:nvSpPr>
      <xdr:spPr>
        <a:xfrm>
          <a:off x="9467850"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xdr:cNvSpPr/>
      </xdr:nvSpPr>
      <xdr:spPr>
        <a:xfrm>
          <a:off x="8636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xdr:cNvCxnSpPr/>
      </xdr:nvCxnSpPr>
      <xdr:spPr>
        <a:xfrm>
          <a:off x="8686800" y="68326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xdr:cNvSpPr/>
      </xdr:nvSpPr>
      <xdr:spPr>
        <a:xfrm>
          <a:off x="7842250" y="6781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xdr:cNvCxnSpPr/>
      </xdr:nvCxnSpPr>
      <xdr:spPr>
        <a:xfrm>
          <a:off x="7886700" y="6832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xdr:cNvSpPr/>
      </xdr:nvSpPr>
      <xdr:spPr>
        <a:xfrm>
          <a:off x="702945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xdr:cNvCxnSpPr/>
      </xdr:nvCxnSpPr>
      <xdr:spPr>
        <a:xfrm>
          <a:off x="7080250" y="6832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xdr:cNvSpPr/>
      </xdr:nvSpPr>
      <xdr:spPr>
        <a:xfrm>
          <a:off x="6235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xdr:cNvCxnSpPr/>
      </xdr:nvCxnSpPr>
      <xdr:spPr>
        <a:xfrm>
          <a:off x="6286500" y="6832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xdr:cNvSpPr txBox="1"/>
      </xdr:nvSpPr>
      <xdr:spPr>
        <a:xfrm>
          <a:off x="845827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xdr:cNvSpPr txBox="1"/>
      </xdr:nvSpPr>
      <xdr:spPr>
        <a:xfrm>
          <a:off x="767722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xdr:cNvSpPr txBox="1"/>
      </xdr:nvSpPr>
      <xdr:spPr>
        <a:xfrm>
          <a:off x="686442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44" name="n_4aveValue【図書館】&#10;一人当たり面積"/>
        <xdr:cNvSpPr txBox="1"/>
      </xdr:nvSpPr>
      <xdr:spPr>
        <a:xfrm>
          <a:off x="6070677"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xdr:cNvSpPr txBox="1"/>
      </xdr:nvSpPr>
      <xdr:spPr>
        <a:xfrm>
          <a:off x="845827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xdr:cNvSpPr txBox="1"/>
      </xdr:nvSpPr>
      <xdr:spPr>
        <a:xfrm>
          <a:off x="76772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xdr:cNvSpPr txBox="1"/>
      </xdr:nvSpPr>
      <xdr:spPr>
        <a:xfrm>
          <a:off x="6864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xdr:cNvSpPr txBox="1"/>
      </xdr:nvSpPr>
      <xdr:spPr>
        <a:xfrm>
          <a:off x="607067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63</xdr:row>
      <xdr:rowOff>144780</xdr:rowOff>
    </xdr:to>
    <xdr:cxnSp macro="">
      <xdr:nvCxnSpPr>
        <xdr:cNvPr id="173" name="直線コネクタ 172"/>
        <xdr:cNvCxnSpPr/>
      </xdr:nvCxnSpPr>
      <xdr:spPr>
        <a:xfrm flipV="1">
          <a:off x="4177665" y="9354820"/>
          <a:ext cx="0" cy="119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148607</xdr:rowOff>
    </xdr:from>
    <xdr:ext cx="405111" cy="259045"/>
    <xdr:sp macro="" textlink="">
      <xdr:nvSpPr>
        <xdr:cNvPr id="174" name="【体育館・プール】&#10;有形固定資産減価償却率最小値テキスト"/>
        <xdr:cNvSpPr txBox="1"/>
      </xdr:nvSpPr>
      <xdr:spPr>
        <a:xfrm>
          <a:off x="4216400" y="1055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144780</xdr:rowOff>
    </xdr:from>
    <xdr:to>
      <xdr:col>24</xdr:col>
      <xdr:colOff>152400</xdr:colOff>
      <xdr:row>63</xdr:row>
      <xdr:rowOff>144780</xdr:rowOff>
    </xdr:to>
    <xdr:cxnSp macro="">
      <xdr:nvCxnSpPr>
        <xdr:cNvPr id="175" name="直線コネクタ 174"/>
        <xdr:cNvCxnSpPr/>
      </xdr:nvCxnSpPr>
      <xdr:spPr>
        <a:xfrm>
          <a:off x="4108450" y="1055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6" name="【体育館・プール】&#10;有形固定資産減価償却率最大値テキスト"/>
        <xdr:cNvSpPr txBox="1"/>
      </xdr:nvSpPr>
      <xdr:spPr>
        <a:xfrm>
          <a:off x="4216400" y="913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xdr:cNvCxnSpPr/>
      </xdr:nvCxnSpPr>
      <xdr:spPr>
        <a:xfrm>
          <a:off x="4108450" y="935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154957</xdr:rowOff>
    </xdr:from>
    <xdr:ext cx="405111" cy="259045"/>
    <xdr:sp macro="" textlink="">
      <xdr:nvSpPr>
        <xdr:cNvPr id="178" name="【体育館・プール】&#10;有形固定資産減価償却率平均値テキスト"/>
        <xdr:cNvSpPr txBox="1"/>
      </xdr:nvSpPr>
      <xdr:spPr>
        <a:xfrm>
          <a:off x="4216400" y="9572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79" name="フローチャート: 判断 178"/>
        <xdr:cNvSpPr/>
      </xdr:nvSpPr>
      <xdr:spPr>
        <a:xfrm>
          <a:off x="4127500" y="9714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80" name="フローチャート: 判断 179"/>
        <xdr:cNvSpPr/>
      </xdr:nvSpPr>
      <xdr:spPr>
        <a:xfrm>
          <a:off x="3384550" y="9714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78740</xdr:rowOff>
    </xdr:from>
    <xdr:to>
      <xdr:col>15</xdr:col>
      <xdr:colOff>101600</xdr:colOff>
      <xdr:row>59</xdr:row>
      <xdr:rowOff>8890</xdr:rowOff>
    </xdr:to>
    <xdr:sp macro="" textlink="">
      <xdr:nvSpPr>
        <xdr:cNvPr id="181" name="フローチャート: 判断 180"/>
        <xdr:cNvSpPr/>
      </xdr:nvSpPr>
      <xdr:spPr>
        <a:xfrm>
          <a:off x="2571750" y="9660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82" name="フローチャート: 判断 181"/>
        <xdr:cNvSpPr/>
      </xdr:nvSpPr>
      <xdr:spPr>
        <a:xfrm>
          <a:off x="1778000" y="96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116840</xdr:rowOff>
    </xdr:from>
    <xdr:to>
      <xdr:col>6</xdr:col>
      <xdr:colOff>38100</xdr:colOff>
      <xdr:row>58</xdr:row>
      <xdr:rowOff>46990</xdr:rowOff>
    </xdr:to>
    <xdr:sp macro="" textlink="">
      <xdr:nvSpPr>
        <xdr:cNvPr id="183" name="フローチャート: 判断 182"/>
        <xdr:cNvSpPr/>
      </xdr:nvSpPr>
      <xdr:spPr>
        <a:xfrm>
          <a:off x="984250" y="9533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93980</xdr:rowOff>
    </xdr:from>
    <xdr:to>
      <xdr:col>24</xdr:col>
      <xdr:colOff>114300</xdr:colOff>
      <xdr:row>64</xdr:row>
      <xdr:rowOff>24130</xdr:rowOff>
    </xdr:to>
    <xdr:sp macro="" textlink="">
      <xdr:nvSpPr>
        <xdr:cNvPr id="189" name="楕円 188"/>
        <xdr:cNvSpPr/>
      </xdr:nvSpPr>
      <xdr:spPr>
        <a:xfrm>
          <a:off x="4127500" y="10501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8907</xdr:rowOff>
    </xdr:from>
    <xdr:ext cx="405111" cy="259045"/>
    <xdr:sp macro="" textlink="">
      <xdr:nvSpPr>
        <xdr:cNvPr id="190" name="【体育館・プール】&#10;有形固定資産減価償却率該当値テキスト"/>
        <xdr:cNvSpPr txBox="1"/>
      </xdr:nvSpPr>
      <xdr:spPr>
        <a:xfrm>
          <a:off x="42164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36830</xdr:rowOff>
    </xdr:from>
    <xdr:to>
      <xdr:col>20</xdr:col>
      <xdr:colOff>38100</xdr:colOff>
      <xdr:row>62</xdr:row>
      <xdr:rowOff>138430</xdr:rowOff>
    </xdr:to>
    <xdr:sp macro="" textlink="">
      <xdr:nvSpPr>
        <xdr:cNvPr id="191" name="楕円 190"/>
        <xdr:cNvSpPr/>
      </xdr:nvSpPr>
      <xdr:spPr>
        <a:xfrm>
          <a:off x="3384550" y="1027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87630</xdr:rowOff>
    </xdr:from>
    <xdr:to>
      <xdr:col>24</xdr:col>
      <xdr:colOff>63500</xdr:colOff>
      <xdr:row>63</xdr:row>
      <xdr:rowOff>144780</xdr:rowOff>
    </xdr:to>
    <xdr:cxnSp macro="">
      <xdr:nvCxnSpPr>
        <xdr:cNvPr id="192" name="直線コネクタ 191"/>
        <xdr:cNvCxnSpPr/>
      </xdr:nvCxnSpPr>
      <xdr:spPr>
        <a:xfrm>
          <a:off x="3429000" y="10330180"/>
          <a:ext cx="7493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3" name="楕円 192"/>
        <xdr:cNvSpPr/>
      </xdr:nvSpPr>
      <xdr:spPr>
        <a:xfrm>
          <a:off x="2571750" y="1017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62</xdr:row>
      <xdr:rowOff>87630</xdr:rowOff>
    </xdr:to>
    <xdr:cxnSp macro="">
      <xdr:nvCxnSpPr>
        <xdr:cNvPr id="194" name="直線コネクタ 193"/>
        <xdr:cNvCxnSpPr/>
      </xdr:nvCxnSpPr>
      <xdr:spPr>
        <a:xfrm>
          <a:off x="2622550" y="10229850"/>
          <a:ext cx="80645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170180</xdr:rowOff>
    </xdr:from>
    <xdr:to>
      <xdr:col>10</xdr:col>
      <xdr:colOff>165100</xdr:colOff>
      <xdr:row>61</xdr:row>
      <xdr:rowOff>100330</xdr:rowOff>
    </xdr:to>
    <xdr:sp macro="" textlink="">
      <xdr:nvSpPr>
        <xdr:cNvPr id="195" name="楕円 194"/>
        <xdr:cNvSpPr/>
      </xdr:nvSpPr>
      <xdr:spPr>
        <a:xfrm>
          <a:off x="17780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49530</xdr:rowOff>
    </xdr:from>
    <xdr:to>
      <xdr:col>15</xdr:col>
      <xdr:colOff>50800</xdr:colOff>
      <xdr:row>61</xdr:row>
      <xdr:rowOff>152400</xdr:rowOff>
    </xdr:to>
    <xdr:cxnSp macro="">
      <xdr:nvCxnSpPr>
        <xdr:cNvPr id="196" name="直線コネクタ 195"/>
        <xdr:cNvCxnSpPr/>
      </xdr:nvCxnSpPr>
      <xdr:spPr>
        <a:xfrm>
          <a:off x="1828800" y="10126980"/>
          <a:ext cx="79375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67310</xdr:rowOff>
    </xdr:from>
    <xdr:to>
      <xdr:col>6</xdr:col>
      <xdr:colOff>38100</xdr:colOff>
      <xdr:row>60</xdr:row>
      <xdr:rowOff>168910</xdr:rowOff>
    </xdr:to>
    <xdr:sp macro="" textlink="">
      <xdr:nvSpPr>
        <xdr:cNvPr id="197" name="楕円 196"/>
        <xdr:cNvSpPr/>
      </xdr:nvSpPr>
      <xdr:spPr>
        <a:xfrm>
          <a:off x="984250" y="9979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118110</xdr:rowOff>
    </xdr:from>
    <xdr:to>
      <xdr:col>10</xdr:col>
      <xdr:colOff>114300</xdr:colOff>
      <xdr:row>61</xdr:row>
      <xdr:rowOff>49530</xdr:rowOff>
    </xdr:to>
    <xdr:cxnSp macro="">
      <xdr:nvCxnSpPr>
        <xdr:cNvPr id="198" name="直線コネクタ 197"/>
        <xdr:cNvCxnSpPr/>
      </xdr:nvCxnSpPr>
      <xdr:spPr>
        <a:xfrm>
          <a:off x="1028700" y="10030460"/>
          <a:ext cx="8001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99" name="n_1aveValue【体育館・プール】&#10;有形固定資産減価償却率"/>
        <xdr:cNvSpPr txBox="1"/>
      </xdr:nvSpPr>
      <xdr:spPr>
        <a:xfrm>
          <a:off x="3239144"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25417</xdr:rowOff>
    </xdr:from>
    <xdr:ext cx="405111" cy="259045"/>
    <xdr:sp macro="" textlink="">
      <xdr:nvSpPr>
        <xdr:cNvPr id="200" name="n_2aveValue【体育館・プール】&#10;有形固定資産減価償却率"/>
        <xdr:cNvSpPr txBox="1"/>
      </xdr:nvSpPr>
      <xdr:spPr>
        <a:xfrm>
          <a:off x="2439044" y="944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151147</xdr:rowOff>
    </xdr:from>
    <xdr:ext cx="405111" cy="259045"/>
    <xdr:sp macro="" textlink="">
      <xdr:nvSpPr>
        <xdr:cNvPr id="201" name="n_3aveValue【体育館・プール】&#10;有形固定資産減価償却率"/>
        <xdr:cNvSpPr txBox="1"/>
      </xdr:nvSpPr>
      <xdr:spPr>
        <a:xfrm>
          <a:off x="1645294"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63517</xdr:rowOff>
    </xdr:from>
    <xdr:ext cx="405111" cy="259045"/>
    <xdr:sp macro="" textlink="">
      <xdr:nvSpPr>
        <xdr:cNvPr id="202" name="n_4aveValue【体育館・プール】&#10;有形固定資産減価償却率"/>
        <xdr:cNvSpPr txBox="1"/>
      </xdr:nvSpPr>
      <xdr:spPr>
        <a:xfrm>
          <a:off x="851544"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129557</xdr:rowOff>
    </xdr:from>
    <xdr:ext cx="405111" cy="259045"/>
    <xdr:sp macro="" textlink="">
      <xdr:nvSpPr>
        <xdr:cNvPr id="203" name="n_1mainValue【体育館・プール】&#10;有形固定資産減価償却率"/>
        <xdr:cNvSpPr txBox="1"/>
      </xdr:nvSpPr>
      <xdr:spPr>
        <a:xfrm>
          <a:off x="3239144" y="1037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204" name="n_2mainValue【体育館・プール】&#10;有形固定資産減価償却率"/>
        <xdr:cNvSpPr txBox="1"/>
      </xdr:nvSpPr>
      <xdr:spPr>
        <a:xfrm>
          <a:off x="2439044" y="1026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91457</xdr:rowOff>
    </xdr:from>
    <xdr:ext cx="405111" cy="259045"/>
    <xdr:sp macro="" textlink="">
      <xdr:nvSpPr>
        <xdr:cNvPr id="205" name="n_3mainValue【体育館・プール】&#10;有形固定資産減価償却率"/>
        <xdr:cNvSpPr txBox="1"/>
      </xdr:nvSpPr>
      <xdr:spPr>
        <a:xfrm>
          <a:off x="164529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160037</xdr:rowOff>
    </xdr:from>
    <xdr:ext cx="405111" cy="259045"/>
    <xdr:sp macro="" textlink="">
      <xdr:nvSpPr>
        <xdr:cNvPr id="206" name="n_4mainValue【体育館・プール】&#10;有形固定資産減価償却率"/>
        <xdr:cNvSpPr txBox="1"/>
      </xdr:nvSpPr>
      <xdr:spPr>
        <a:xfrm>
          <a:off x="8515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146050</xdr:rowOff>
    </xdr:from>
    <xdr:to>
      <xdr:col>54</xdr:col>
      <xdr:colOff>189865</xdr:colOff>
      <xdr:row>63</xdr:row>
      <xdr:rowOff>107950</xdr:rowOff>
    </xdr:to>
    <xdr:cxnSp macro="">
      <xdr:nvCxnSpPr>
        <xdr:cNvPr id="231" name="直線コネクタ 230"/>
        <xdr:cNvCxnSpPr/>
      </xdr:nvCxnSpPr>
      <xdr:spPr>
        <a:xfrm flipV="1">
          <a:off x="9429115" y="9232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xdr:cNvSpPr txBox="1"/>
      </xdr:nvSpPr>
      <xdr:spPr>
        <a:xfrm>
          <a:off x="946785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xdr:cNvCxnSpPr/>
      </xdr:nvCxnSpPr>
      <xdr:spPr>
        <a:xfrm>
          <a:off x="9359900" y="1051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92727</xdr:rowOff>
    </xdr:from>
    <xdr:ext cx="469744" cy="259045"/>
    <xdr:sp macro="" textlink="">
      <xdr:nvSpPr>
        <xdr:cNvPr id="234" name="【体育館・プール】&#10;一人当たり面積最大値テキスト"/>
        <xdr:cNvSpPr txBox="1"/>
      </xdr:nvSpPr>
      <xdr:spPr>
        <a:xfrm>
          <a:off x="9467850" y="901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146050</xdr:rowOff>
    </xdr:from>
    <xdr:to>
      <xdr:col>55</xdr:col>
      <xdr:colOff>88900</xdr:colOff>
      <xdr:row>55</xdr:row>
      <xdr:rowOff>146050</xdr:rowOff>
    </xdr:to>
    <xdr:cxnSp macro="">
      <xdr:nvCxnSpPr>
        <xdr:cNvPr id="235" name="直線コネクタ 234"/>
        <xdr:cNvCxnSpPr/>
      </xdr:nvCxnSpPr>
      <xdr:spPr>
        <a:xfrm>
          <a:off x="9359900" y="923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54627</xdr:rowOff>
    </xdr:from>
    <xdr:ext cx="469744" cy="259045"/>
    <xdr:sp macro="" textlink="">
      <xdr:nvSpPr>
        <xdr:cNvPr id="236" name="【体育館・プール】&#10;一人当たり面積平均値テキスト"/>
        <xdr:cNvSpPr txBox="1"/>
      </xdr:nvSpPr>
      <xdr:spPr>
        <a:xfrm>
          <a:off x="9467850" y="9966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31750</xdr:rowOff>
    </xdr:from>
    <xdr:to>
      <xdr:col>55</xdr:col>
      <xdr:colOff>50800</xdr:colOff>
      <xdr:row>61</xdr:row>
      <xdr:rowOff>133350</xdr:rowOff>
    </xdr:to>
    <xdr:sp macro="" textlink="">
      <xdr:nvSpPr>
        <xdr:cNvPr id="237" name="フローチャート: 判断 236"/>
        <xdr:cNvSpPr/>
      </xdr:nvSpPr>
      <xdr:spPr>
        <a:xfrm>
          <a:off x="9398000" y="1010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8" name="フローチャート: 判断 237"/>
        <xdr:cNvSpPr/>
      </xdr:nvSpPr>
      <xdr:spPr>
        <a:xfrm>
          <a:off x="8636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39" name="フローチャート: 判断 238"/>
        <xdr:cNvSpPr/>
      </xdr:nvSpPr>
      <xdr:spPr>
        <a:xfrm>
          <a:off x="7842250" y="10096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xdr:cNvSpPr/>
      </xdr:nvSpPr>
      <xdr:spPr>
        <a:xfrm>
          <a:off x="702945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41" name="フローチャート: 判断 240"/>
        <xdr:cNvSpPr/>
      </xdr:nvSpPr>
      <xdr:spPr>
        <a:xfrm>
          <a:off x="6235700" y="1002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57150</xdr:rowOff>
    </xdr:from>
    <xdr:to>
      <xdr:col>55</xdr:col>
      <xdr:colOff>50800</xdr:colOff>
      <xdr:row>61</xdr:row>
      <xdr:rowOff>158750</xdr:rowOff>
    </xdr:to>
    <xdr:sp macro="" textlink="">
      <xdr:nvSpPr>
        <xdr:cNvPr id="247" name="楕円 246"/>
        <xdr:cNvSpPr/>
      </xdr:nvSpPr>
      <xdr:spPr>
        <a:xfrm>
          <a:off x="9398000" y="10134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35577</xdr:rowOff>
    </xdr:from>
    <xdr:ext cx="469744" cy="259045"/>
    <xdr:sp macro="" textlink="">
      <xdr:nvSpPr>
        <xdr:cNvPr id="248" name="【体育館・プール】&#10;一人当たり面積該当値テキスト"/>
        <xdr:cNvSpPr txBox="1"/>
      </xdr:nvSpPr>
      <xdr:spPr>
        <a:xfrm>
          <a:off x="9467850"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31750</xdr:rowOff>
    </xdr:from>
    <xdr:to>
      <xdr:col>50</xdr:col>
      <xdr:colOff>165100</xdr:colOff>
      <xdr:row>61</xdr:row>
      <xdr:rowOff>133350</xdr:rowOff>
    </xdr:to>
    <xdr:sp macro="" textlink="">
      <xdr:nvSpPr>
        <xdr:cNvPr id="249" name="楕円 248"/>
        <xdr:cNvSpPr/>
      </xdr:nvSpPr>
      <xdr:spPr>
        <a:xfrm>
          <a:off x="8636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82550</xdr:rowOff>
    </xdr:from>
    <xdr:to>
      <xdr:col>55</xdr:col>
      <xdr:colOff>0</xdr:colOff>
      <xdr:row>61</xdr:row>
      <xdr:rowOff>107950</xdr:rowOff>
    </xdr:to>
    <xdr:cxnSp macro="">
      <xdr:nvCxnSpPr>
        <xdr:cNvPr id="250" name="直線コネクタ 249"/>
        <xdr:cNvCxnSpPr/>
      </xdr:nvCxnSpPr>
      <xdr:spPr>
        <a:xfrm>
          <a:off x="8686800" y="10160000"/>
          <a:ext cx="7429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51" name="楕円 250"/>
        <xdr:cNvSpPr/>
      </xdr:nvSpPr>
      <xdr:spPr>
        <a:xfrm>
          <a:off x="7842250" y="1010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82550</xdr:rowOff>
    </xdr:from>
    <xdr:to>
      <xdr:col>50</xdr:col>
      <xdr:colOff>114300</xdr:colOff>
      <xdr:row>61</xdr:row>
      <xdr:rowOff>82550</xdr:rowOff>
    </xdr:to>
    <xdr:cxnSp macro="">
      <xdr:nvCxnSpPr>
        <xdr:cNvPr id="252" name="直線コネクタ 251"/>
        <xdr:cNvCxnSpPr/>
      </xdr:nvCxnSpPr>
      <xdr:spPr>
        <a:xfrm>
          <a:off x="7886700" y="10160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31750</xdr:rowOff>
    </xdr:from>
    <xdr:to>
      <xdr:col>41</xdr:col>
      <xdr:colOff>101600</xdr:colOff>
      <xdr:row>61</xdr:row>
      <xdr:rowOff>133350</xdr:rowOff>
    </xdr:to>
    <xdr:sp macro="" textlink="">
      <xdr:nvSpPr>
        <xdr:cNvPr id="253" name="楕円 252"/>
        <xdr:cNvSpPr/>
      </xdr:nvSpPr>
      <xdr:spPr>
        <a:xfrm>
          <a:off x="702945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82550</xdr:rowOff>
    </xdr:from>
    <xdr:to>
      <xdr:col>45</xdr:col>
      <xdr:colOff>177800</xdr:colOff>
      <xdr:row>61</xdr:row>
      <xdr:rowOff>82550</xdr:rowOff>
    </xdr:to>
    <xdr:cxnSp macro="">
      <xdr:nvCxnSpPr>
        <xdr:cNvPr id="254" name="直線コネクタ 253"/>
        <xdr:cNvCxnSpPr/>
      </xdr:nvCxnSpPr>
      <xdr:spPr>
        <a:xfrm>
          <a:off x="7080250" y="101600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133350</xdr:rowOff>
    </xdr:from>
    <xdr:to>
      <xdr:col>36</xdr:col>
      <xdr:colOff>165100</xdr:colOff>
      <xdr:row>62</xdr:row>
      <xdr:rowOff>63500</xdr:rowOff>
    </xdr:to>
    <xdr:sp macro="" textlink="">
      <xdr:nvSpPr>
        <xdr:cNvPr id="255" name="楕円 254"/>
        <xdr:cNvSpPr/>
      </xdr:nvSpPr>
      <xdr:spPr>
        <a:xfrm>
          <a:off x="6235700" y="1021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82550</xdr:rowOff>
    </xdr:from>
    <xdr:to>
      <xdr:col>41</xdr:col>
      <xdr:colOff>50800</xdr:colOff>
      <xdr:row>62</xdr:row>
      <xdr:rowOff>12700</xdr:rowOff>
    </xdr:to>
    <xdr:cxnSp macro="">
      <xdr:nvCxnSpPr>
        <xdr:cNvPr id="256" name="直線コネクタ 255"/>
        <xdr:cNvCxnSpPr/>
      </xdr:nvCxnSpPr>
      <xdr:spPr>
        <a:xfrm flipV="1">
          <a:off x="6286500" y="10160000"/>
          <a:ext cx="7937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124477</xdr:rowOff>
    </xdr:from>
    <xdr:ext cx="469744" cy="259045"/>
    <xdr:sp macro="" textlink="">
      <xdr:nvSpPr>
        <xdr:cNvPr id="257" name="n_1aveValue【体育館・プール】&#10;一人当たり面積"/>
        <xdr:cNvSpPr txBox="1"/>
      </xdr:nvSpPr>
      <xdr:spPr>
        <a:xfrm>
          <a:off x="845827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137177</xdr:rowOff>
    </xdr:from>
    <xdr:ext cx="469744" cy="259045"/>
    <xdr:sp macro="" textlink="">
      <xdr:nvSpPr>
        <xdr:cNvPr id="258" name="n_2aveValue【体育館・プール】&#10;一人当たり面積"/>
        <xdr:cNvSpPr txBox="1"/>
      </xdr:nvSpPr>
      <xdr:spPr>
        <a:xfrm>
          <a:off x="76772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59" name="n_3aveValue【体育館・プール】&#10;一人当たり面積"/>
        <xdr:cNvSpPr txBox="1"/>
      </xdr:nvSpPr>
      <xdr:spPr>
        <a:xfrm>
          <a:off x="68644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60977</xdr:rowOff>
    </xdr:from>
    <xdr:ext cx="469744" cy="259045"/>
    <xdr:sp macro="" textlink="">
      <xdr:nvSpPr>
        <xdr:cNvPr id="260" name="n_4aveValue【体育館・プール】&#10;一人当たり面積"/>
        <xdr:cNvSpPr txBox="1"/>
      </xdr:nvSpPr>
      <xdr:spPr>
        <a:xfrm>
          <a:off x="6070677"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149877</xdr:rowOff>
    </xdr:from>
    <xdr:ext cx="469744" cy="259045"/>
    <xdr:sp macro="" textlink="">
      <xdr:nvSpPr>
        <xdr:cNvPr id="261" name="n_1mainValue【体育館・プール】&#10;一人当たり面積"/>
        <xdr:cNvSpPr txBox="1"/>
      </xdr:nvSpPr>
      <xdr:spPr>
        <a:xfrm>
          <a:off x="845827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macro="" textlink="">
      <xdr:nvSpPr>
        <xdr:cNvPr id="262" name="n_2mainValue【体育館・プール】&#10;一人当たり面積"/>
        <xdr:cNvSpPr txBox="1"/>
      </xdr:nvSpPr>
      <xdr:spPr>
        <a:xfrm>
          <a:off x="76772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macro="" textlink="">
      <xdr:nvSpPr>
        <xdr:cNvPr id="263" name="n_3mainValue【体育館・プール】&#10;一人当たり面積"/>
        <xdr:cNvSpPr txBox="1"/>
      </xdr:nvSpPr>
      <xdr:spPr>
        <a:xfrm>
          <a:off x="6864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54627</xdr:rowOff>
    </xdr:from>
    <xdr:ext cx="469744" cy="259045"/>
    <xdr:sp macro="" textlink="">
      <xdr:nvSpPr>
        <xdr:cNvPr id="264" name="n_4mainValue【体育館・プール】&#10;一人当たり面積"/>
        <xdr:cNvSpPr txBox="1"/>
      </xdr:nvSpPr>
      <xdr:spPr>
        <a:xfrm>
          <a:off x="607067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7" name="テキスト ボックス 276"/>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51163</xdr:rowOff>
    </xdr:from>
    <xdr:to>
      <xdr:col>24</xdr:col>
      <xdr:colOff>62865</xdr:colOff>
      <xdr:row>86</xdr:row>
      <xdr:rowOff>74023</xdr:rowOff>
    </xdr:to>
    <xdr:cxnSp macro="">
      <xdr:nvCxnSpPr>
        <xdr:cNvPr id="291" name="直線コネクタ 290"/>
        <xdr:cNvCxnSpPr/>
      </xdr:nvCxnSpPr>
      <xdr:spPr>
        <a:xfrm flipV="1">
          <a:off x="4177665" y="12935313"/>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92" name="【福祉施設】&#10;有形固定資産減価償却率最小値テキスト"/>
        <xdr:cNvSpPr txBox="1"/>
      </xdr:nvSpPr>
      <xdr:spPr>
        <a:xfrm>
          <a:off x="4216400" y="14282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93" name="直線コネクタ 292"/>
        <xdr:cNvCxnSpPr/>
      </xdr:nvCxnSpPr>
      <xdr:spPr>
        <a:xfrm>
          <a:off x="4108450" y="142789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169290</xdr:rowOff>
    </xdr:from>
    <xdr:ext cx="405111" cy="259045"/>
    <xdr:sp macro="" textlink="">
      <xdr:nvSpPr>
        <xdr:cNvPr id="294" name="【福祉施設】&#10;有形固定資産減価償却率最大値テキスト"/>
        <xdr:cNvSpPr txBox="1"/>
      </xdr:nvSpPr>
      <xdr:spPr>
        <a:xfrm>
          <a:off x="4216400" y="1271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51163</xdr:rowOff>
    </xdr:from>
    <xdr:to>
      <xdr:col>24</xdr:col>
      <xdr:colOff>152400</xdr:colOff>
      <xdr:row>78</xdr:row>
      <xdr:rowOff>51163</xdr:rowOff>
    </xdr:to>
    <xdr:cxnSp macro="">
      <xdr:nvCxnSpPr>
        <xdr:cNvPr id="295" name="直線コネクタ 294"/>
        <xdr:cNvCxnSpPr/>
      </xdr:nvCxnSpPr>
      <xdr:spPr>
        <a:xfrm>
          <a:off x="4108450" y="129353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80390</xdr:rowOff>
    </xdr:from>
    <xdr:ext cx="405111" cy="259045"/>
    <xdr:sp macro="" textlink="">
      <xdr:nvSpPr>
        <xdr:cNvPr id="296" name="【福祉施設】&#10;有形固定資産減価償却率平均値テキスト"/>
        <xdr:cNvSpPr txBox="1"/>
      </xdr:nvSpPr>
      <xdr:spPr>
        <a:xfrm>
          <a:off x="4216400" y="13294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297" name="フローチャート: 判断 296"/>
        <xdr:cNvSpPr/>
      </xdr:nvSpPr>
      <xdr:spPr>
        <a:xfrm>
          <a:off x="4127500" y="1343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24856</xdr:rowOff>
    </xdr:from>
    <xdr:to>
      <xdr:col>20</xdr:col>
      <xdr:colOff>38100</xdr:colOff>
      <xdr:row>81</xdr:row>
      <xdr:rowOff>126456</xdr:rowOff>
    </xdr:to>
    <xdr:sp macro="" textlink="">
      <xdr:nvSpPr>
        <xdr:cNvPr id="298" name="フローチャート: 判断 297"/>
        <xdr:cNvSpPr/>
      </xdr:nvSpPr>
      <xdr:spPr>
        <a:xfrm>
          <a:off x="3384550" y="134043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170180</xdr:rowOff>
    </xdr:from>
    <xdr:to>
      <xdr:col>15</xdr:col>
      <xdr:colOff>101600</xdr:colOff>
      <xdr:row>81</xdr:row>
      <xdr:rowOff>100330</xdr:rowOff>
    </xdr:to>
    <xdr:sp macro="" textlink="">
      <xdr:nvSpPr>
        <xdr:cNvPr id="299" name="フローチャート: 判断 298"/>
        <xdr:cNvSpPr/>
      </xdr:nvSpPr>
      <xdr:spPr>
        <a:xfrm>
          <a:off x="257175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144055</xdr:rowOff>
    </xdr:from>
    <xdr:to>
      <xdr:col>10</xdr:col>
      <xdr:colOff>165100</xdr:colOff>
      <xdr:row>81</xdr:row>
      <xdr:rowOff>74205</xdr:rowOff>
    </xdr:to>
    <xdr:sp macro="" textlink="">
      <xdr:nvSpPr>
        <xdr:cNvPr id="300" name="フローチャート: 判断 299"/>
        <xdr:cNvSpPr/>
      </xdr:nvSpPr>
      <xdr:spPr>
        <a:xfrm>
          <a:off x="1778000" y="13358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15058</xdr:rowOff>
    </xdr:from>
    <xdr:to>
      <xdr:col>6</xdr:col>
      <xdr:colOff>38100</xdr:colOff>
      <xdr:row>81</xdr:row>
      <xdr:rowOff>116658</xdr:rowOff>
    </xdr:to>
    <xdr:sp macro="" textlink="">
      <xdr:nvSpPr>
        <xdr:cNvPr id="301" name="フローチャート: 判断 300"/>
        <xdr:cNvSpPr/>
      </xdr:nvSpPr>
      <xdr:spPr>
        <a:xfrm>
          <a:off x="984250" y="13394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7" name="楕円 306"/>
        <xdr:cNvSpPr/>
      </xdr:nvSpPr>
      <xdr:spPr>
        <a:xfrm>
          <a:off x="412750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308" name="【福祉施設】&#10;有形固定資産減価償却率該当値テキスト"/>
        <xdr:cNvSpPr txBox="1"/>
      </xdr:nvSpPr>
      <xdr:spPr>
        <a:xfrm>
          <a:off x="4216400"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309" name="楕円 308"/>
        <xdr:cNvSpPr/>
      </xdr:nvSpPr>
      <xdr:spPr>
        <a:xfrm>
          <a:off x="3384550" y="135645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82</xdr:row>
      <xdr:rowOff>152400</xdr:rowOff>
    </xdr:to>
    <xdr:cxnSp macro="">
      <xdr:nvCxnSpPr>
        <xdr:cNvPr id="310" name="直線コネクタ 309"/>
        <xdr:cNvCxnSpPr/>
      </xdr:nvCxnSpPr>
      <xdr:spPr>
        <a:xfrm>
          <a:off x="3429000" y="13615307"/>
          <a:ext cx="7493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122827</xdr:rowOff>
    </xdr:from>
    <xdr:to>
      <xdr:col>15</xdr:col>
      <xdr:colOff>101600</xdr:colOff>
      <xdr:row>82</xdr:row>
      <xdr:rowOff>52977</xdr:rowOff>
    </xdr:to>
    <xdr:sp macro="" textlink="">
      <xdr:nvSpPr>
        <xdr:cNvPr id="311" name="楕円 310"/>
        <xdr:cNvSpPr/>
      </xdr:nvSpPr>
      <xdr:spPr>
        <a:xfrm>
          <a:off x="2571750" y="13502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xdr:rowOff>
    </xdr:from>
    <xdr:to>
      <xdr:col>19</xdr:col>
      <xdr:colOff>177800</xdr:colOff>
      <xdr:row>82</xdr:row>
      <xdr:rowOff>70757</xdr:rowOff>
    </xdr:to>
    <xdr:cxnSp macro="">
      <xdr:nvCxnSpPr>
        <xdr:cNvPr id="312" name="直線コネクタ 311"/>
        <xdr:cNvCxnSpPr/>
      </xdr:nvCxnSpPr>
      <xdr:spPr>
        <a:xfrm>
          <a:off x="2622550" y="13546727"/>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54248</xdr:rowOff>
    </xdr:from>
    <xdr:to>
      <xdr:col>10</xdr:col>
      <xdr:colOff>165100</xdr:colOff>
      <xdr:row>81</xdr:row>
      <xdr:rowOff>155848</xdr:rowOff>
    </xdr:to>
    <xdr:sp macro="" textlink="">
      <xdr:nvSpPr>
        <xdr:cNvPr id="313" name="楕円 312"/>
        <xdr:cNvSpPr/>
      </xdr:nvSpPr>
      <xdr:spPr>
        <a:xfrm>
          <a:off x="1778000" y="134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105048</xdr:rowOff>
    </xdr:from>
    <xdr:to>
      <xdr:col>15</xdr:col>
      <xdr:colOff>50800</xdr:colOff>
      <xdr:row>82</xdr:row>
      <xdr:rowOff>2177</xdr:rowOff>
    </xdr:to>
    <xdr:cxnSp macro="">
      <xdr:nvCxnSpPr>
        <xdr:cNvPr id="314" name="直線コネクタ 313"/>
        <xdr:cNvCxnSpPr/>
      </xdr:nvCxnSpPr>
      <xdr:spPr>
        <a:xfrm>
          <a:off x="1828800" y="13484498"/>
          <a:ext cx="79375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153851</xdr:rowOff>
    </xdr:from>
    <xdr:to>
      <xdr:col>6</xdr:col>
      <xdr:colOff>38100</xdr:colOff>
      <xdr:row>81</xdr:row>
      <xdr:rowOff>84001</xdr:rowOff>
    </xdr:to>
    <xdr:sp macro="" textlink="">
      <xdr:nvSpPr>
        <xdr:cNvPr id="315" name="楕円 314"/>
        <xdr:cNvSpPr/>
      </xdr:nvSpPr>
      <xdr:spPr>
        <a:xfrm>
          <a:off x="984250" y="133682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33201</xdr:rowOff>
    </xdr:from>
    <xdr:to>
      <xdr:col>10</xdr:col>
      <xdr:colOff>114300</xdr:colOff>
      <xdr:row>81</xdr:row>
      <xdr:rowOff>105048</xdr:rowOff>
    </xdr:to>
    <xdr:cxnSp macro="">
      <xdr:nvCxnSpPr>
        <xdr:cNvPr id="316" name="直線コネクタ 315"/>
        <xdr:cNvCxnSpPr/>
      </xdr:nvCxnSpPr>
      <xdr:spPr>
        <a:xfrm>
          <a:off x="1028700" y="13412651"/>
          <a:ext cx="8001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142983</xdr:rowOff>
    </xdr:from>
    <xdr:ext cx="405111" cy="259045"/>
    <xdr:sp macro="" textlink="">
      <xdr:nvSpPr>
        <xdr:cNvPr id="317" name="n_1aveValue【福祉施設】&#10;有形固定資産減価償却率"/>
        <xdr:cNvSpPr txBox="1"/>
      </xdr:nvSpPr>
      <xdr:spPr>
        <a:xfrm>
          <a:off x="3239144" y="131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18" name="n_2aveValue【福祉施設】&#10;有形固定資産減価償却率"/>
        <xdr:cNvSpPr txBox="1"/>
      </xdr:nvSpPr>
      <xdr:spPr>
        <a:xfrm>
          <a:off x="24390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90732</xdr:rowOff>
    </xdr:from>
    <xdr:ext cx="405111" cy="259045"/>
    <xdr:sp macro="" textlink="">
      <xdr:nvSpPr>
        <xdr:cNvPr id="319" name="n_3aveValue【福祉施設】&#10;有形固定資産減価償却率"/>
        <xdr:cNvSpPr txBox="1"/>
      </xdr:nvSpPr>
      <xdr:spPr>
        <a:xfrm>
          <a:off x="1645294" y="1313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107785</xdr:rowOff>
    </xdr:from>
    <xdr:ext cx="405111" cy="259045"/>
    <xdr:sp macro="" textlink="">
      <xdr:nvSpPr>
        <xdr:cNvPr id="320" name="n_4aveValue【福祉施設】&#10;有形固定資産減価償却率"/>
        <xdr:cNvSpPr txBox="1"/>
      </xdr:nvSpPr>
      <xdr:spPr>
        <a:xfrm>
          <a:off x="851544" y="1348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112684</xdr:rowOff>
    </xdr:from>
    <xdr:ext cx="405111" cy="259045"/>
    <xdr:sp macro="" textlink="">
      <xdr:nvSpPr>
        <xdr:cNvPr id="321" name="n_1mainValue【福祉施設】&#10;有形固定資産減価償却率"/>
        <xdr:cNvSpPr txBox="1"/>
      </xdr:nvSpPr>
      <xdr:spPr>
        <a:xfrm>
          <a:off x="3239144" y="13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44104</xdr:rowOff>
    </xdr:from>
    <xdr:ext cx="405111" cy="259045"/>
    <xdr:sp macro="" textlink="">
      <xdr:nvSpPr>
        <xdr:cNvPr id="322" name="n_2mainValue【福祉施設】&#10;有形固定資産減価償却率"/>
        <xdr:cNvSpPr txBox="1"/>
      </xdr:nvSpPr>
      <xdr:spPr>
        <a:xfrm>
          <a:off x="2439044" y="1358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146975</xdr:rowOff>
    </xdr:from>
    <xdr:ext cx="405111" cy="259045"/>
    <xdr:sp macro="" textlink="">
      <xdr:nvSpPr>
        <xdr:cNvPr id="323" name="n_3mainValue【福祉施設】&#10;有形固定資産減価償却率"/>
        <xdr:cNvSpPr txBox="1"/>
      </xdr:nvSpPr>
      <xdr:spPr>
        <a:xfrm>
          <a:off x="1645294" y="1352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100528</xdr:rowOff>
    </xdr:from>
    <xdr:ext cx="405111" cy="259045"/>
    <xdr:sp macro="" textlink="">
      <xdr:nvSpPr>
        <xdr:cNvPr id="324" name="n_4mainValue【福祉施設】&#10;有形固定資産減価償却率"/>
        <xdr:cNvSpPr txBox="1"/>
      </xdr:nvSpPr>
      <xdr:spPr>
        <a:xfrm>
          <a:off x="851544" y="1314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85</xdr:row>
      <xdr:rowOff>127907</xdr:rowOff>
    </xdr:to>
    <xdr:cxnSp macro="">
      <xdr:nvCxnSpPr>
        <xdr:cNvPr id="350" name="直線コネクタ 349"/>
        <xdr:cNvCxnSpPr/>
      </xdr:nvCxnSpPr>
      <xdr:spPr>
        <a:xfrm flipV="1">
          <a:off x="9429115" y="12863286"/>
          <a:ext cx="0" cy="130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131734</xdr:rowOff>
    </xdr:from>
    <xdr:ext cx="469744" cy="259045"/>
    <xdr:sp macro="" textlink="">
      <xdr:nvSpPr>
        <xdr:cNvPr id="351" name="【福祉施設】&#10;一人当たり面積最小値テキスト"/>
        <xdr:cNvSpPr txBox="1"/>
      </xdr:nvSpPr>
      <xdr:spPr>
        <a:xfrm>
          <a:off x="9467850" y="141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52" name="直線コネクタ 351"/>
        <xdr:cNvCxnSpPr/>
      </xdr:nvCxnSpPr>
      <xdr:spPr>
        <a:xfrm>
          <a:off x="9359900" y="14167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53" name="【福祉施設】&#10;一人当たり面積最大値テキスト"/>
        <xdr:cNvSpPr txBox="1"/>
      </xdr:nvSpPr>
      <xdr:spPr>
        <a:xfrm>
          <a:off x="9467850" y="1264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4" name="直線コネクタ 353"/>
        <xdr:cNvCxnSpPr/>
      </xdr:nvCxnSpPr>
      <xdr:spPr>
        <a:xfrm>
          <a:off x="9359900" y="12863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5" name="【福祉施設】&#10;一人当たり面積平均値テキスト"/>
        <xdr:cNvSpPr txBox="1"/>
      </xdr:nvSpPr>
      <xdr:spPr>
        <a:xfrm>
          <a:off x="9467850" y="13471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6" name="フローチャート: 判断 355"/>
        <xdr:cNvSpPr/>
      </xdr:nvSpPr>
      <xdr:spPr>
        <a:xfrm>
          <a:off x="9398000" y="13613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7" name="フローチャート: 判断 356"/>
        <xdr:cNvSpPr/>
      </xdr:nvSpPr>
      <xdr:spPr>
        <a:xfrm>
          <a:off x="8636000" y="13613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58" name="フローチャート: 判断 357"/>
        <xdr:cNvSpPr/>
      </xdr:nvSpPr>
      <xdr:spPr>
        <a:xfrm>
          <a:off x="784225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59" name="フローチャート: 判断 358"/>
        <xdr:cNvSpPr/>
      </xdr:nvSpPr>
      <xdr:spPr>
        <a:xfrm>
          <a:off x="702945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60" name="フローチャート: 判断 359"/>
        <xdr:cNvSpPr/>
      </xdr:nvSpPr>
      <xdr:spPr>
        <a:xfrm>
          <a:off x="623570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126093</xdr:rowOff>
    </xdr:from>
    <xdr:to>
      <xdr:col>55</xdr:col>
      <xdr:colOff>50800</xdr:colOff>
      <xdr:row>84</xdr:row>
      <xdr:rowOff>56243</xdr:rowOff>
    </xdr:to>
    <xdr:sp macro="" textlink="">
      <xdr:nvSpPr>
        <xdr:cNvPr id="366" name="楕円 365"/>
        <xdr:cNvSpPr/>
      </xdr:nvSpPr>
      <xdr:spPr>
        <a:xfrm>
          <a:off x="9398000" y="138357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104520</xdr:rowOff>
    </xdr:from>
    <xdr:ext cx="469744" cy="259045"/>
    <xdr:sp macro="" textlink="">
      <xdr:nvSpPr>
        <xdr:cNvPr id="367" name="【福祉施設】&#10;一人当たり面積該当値テキスト"/>
        <xdr:cNvSpPr txBox="1"/>
      </xdr:nvSpPr>
      <xdr:spPr>
        <a:xfrm>
          <a:off x="9467850" y="138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68" name="楕円 367"/>
        <xdr:cNvSpPr/>
      </xdr:nvSpPr>
      <xdr:spPr>
        <a:xfrm>
          <a:off x="86360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84</xdr:row>
      <xdr:rowOff>5443</xdr:rowOff>
    </xdr:to>
    <xdr:cxnSp macro="">
      <xdr:nvCxnSpPr>
        <xdr:cNvPr id="369" name="直線コネクタ 368"/>
        <xdr:cNvCxnSpPr/>
      </xdr:nvCxnSpPr>
      <xdr:spPr>
        <a:xfrm>
          <a:off x="8686800" y="13582650"/>
          <a:ext cx="742950" cy="2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70" name="楕円 369"/>
        <xdr:cNvSpPr/>
      </xdr:nvSpPr>
      <xdr:spPr>
        <a:xfrm>
          <a:off x="78422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371" name="直線コネクタ 370"/>
        <xdr:cNvCxnSpPr/>
      </xdr:nvCxnSpPr>
      <xdr:spPr>
        <a:xfrm>
          <a:off x="7886700" y="13582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72" name="楕円 371"/>
        <xdr:cNvSpPr/>
      </xdr:nvSpPr>
      <xdr:spPr>
        <a:xfrm>
          <a:off x="702945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73" name="直線コネクタ 372"/>
        <xdr:cNvCxnSpPr/>
      </xdr:nvCxnSpPr>
      <xdr:spPr>
        <a:xfrm>
          <a:off x="7080250" y="13582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3629</xdr:rowOff>
    </xdr:from>
    <xdr:to>
      <xdr:col>36</xdr:col>
      <xdr:colOff>165100</xdr:colOff>
      <xdr:row>82</xdr:row>
      <xdr:rowOff>105229</xdr:rowOff>
    </xdr:to>
    <xdr:sp macro="" textlink="">
      <xdr:nvSpPr>
        <xdr:cNvPr id="374" name="楕円 373"/>
        <xdr:cNvSpPr/>
      </xdr:nvSpPr>
      <xdr:spPr>
        <a:xfrm>
          <a:off x="623570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54429</xdr:rowOff>
    </xdr:to>
    <xdr:cxnSp macro="">
      <xdr:nvCxnSpPr>
        <xdr:cNvPr id="375" name="直線コネクタ 374"/>
        <xdr:cNvCxnSpPr/>
      </xdr:nvCxnSpPr>
      <xdr:spPr>
        <a:xfrm flipV="1">
          <a:off x="6286500" y="13582650"/>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6" name="n_1aveValue【福祉施設】&#10;一人当たり面積"/>
        <xdr:cNvSpPr txBox="1"/>
      </xdr:nvSpPr>
      <xdr:spPr>
        <a:xfrm>
          <a:off x="8458277" y="137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6548</xdr:rowOff>
    </xdr:from>
    <xdr:ext cx="469744" cy="259045"/>
    <xdr:sp macro="" textlink="">
      <xdr:nvSpPr>
        <xdr:cNvPr id="377" name="n_2aveValue【福祉施設】&#10;一人当たり面積"/>
        <xdr:cNvSpPr txBox="1"/>
      </xdr:nvSpPr>
      <xdr:spPr>
        <a:xfrm>
          <a:off x="76772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78" name="n_3aveValue【福祉施設】&#10;一人当たり面積"/>
        <xdr:cNvSpPr txBox="1"/>
      </xdr:nvSpPr>
      <xdr:spPr>
        <a:xfrm>
          <a:off x="68644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39206</xdr:rowOff>
    </xdr:from>
    <xdr:ext cx="469744" cy="259045"/>
    <xdr:sp macro="" textlink="">
      <xdr:nvSpPr>
        <xdr:cNvPr id="379" name="n_4aveValue【福祉施設】&#10;一人当たり面積"/>
        <xdr:cNvSpPr txBox="1"/>
      </xdr:nvSpPr>
      <xdr:spPr>
        <a:xfrm>
          <a:off x="607067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80" name="n_1mainValue【福祉施設】&#10;一人当たり面積"/>
        <xdr:cNvSpPr txBox="1"/>
      </xdr:nvSpPr>
      <xdr:spPr>
        <a:xfrm>
          <a:off x="845827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81" name="n_2mainValue【福祉施設】&#10;一人当たり面積"/>
        <xdr:cNvSpPr txBox="1"/>
      </xdr:nvSpPr>
      <xdr:spPr>
        <a:xfrm>
          <a:off x="76772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82" name="n_3mainValue【福祉施設】&#10;一人当たり面積"/>
        <xdr:cNvSpPr txBox="1"/>
      </xdr:nvSpPr>
      <xdr:spPr>
        <a:xfrm>
          <a:off x="68644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121756</xdr:rowOff>
    </xdr:from>
    <xdr:ext cx="469744" cy="259045"/>
    <xdr:sp macro="" textlink="">
      <xdr:nvSpPr>
        <xdr:cNvPr id="383" name="n_4mainValue【福祉施設】&#10;一人当たり面積"/>
        <xdr:cNvSpPr txBox="1"/>
      </xdr:nvSpPr>
      <xdr:spPr>
        <a:xfrm>
          <a:off x="6070677"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5" name="直線コネクタ 394"/>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6" name="テキスト ボックス 395"/>
        <xdr:cNvSpPr txBox="1"/>
      </xdr:nvSpPr>
      <xdr:spPr>
        <a:xfrm>
          <a:off x="2757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7" name="直線コネクタ 396"/>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8" name="テキスト ボックス 397"/>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9" name="直線コネクタ 398"/>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0" name="テキスト ボックス 399"/>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1" name="直線コネクタ 400"/>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2" name="テキスト ボックス 401"/>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4" name="テキスト ボックス 403"/>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117348</xdr:rowOff>
    </xdr:from>
    <xdr:to>
      <xdr:col>24</xdr:col>
      <xdr:colOff>62865</xdr:colOff>
      <xdr:row>108</xdr:row>
      <xdr:rowOff>76200</xdr:rowOff>
    </xdr:to>
    <xdr:cxnSp macro="">
      <xdr:nvCxnSpPr>
        <xdr:cNvPr id="406" name="直線コネクタ 405"/>
        <xdr:cNvCxnSpPr/>
      </xdr:nvCxnSpPr>
      <xdr:spPr>
        <a:xfrm flipV="1">
          <a:off x="4177665" y="165193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7" name="【市民会館】&#10;有形固定資産減価償却率最小値テキスト"/>
        <xdr:cNvSpPr txBox="1"/>
      </xdr:nvSpPr>
      <xdr:spPr>
        <a:xfrm>
          <a:off x="42164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8" name="直線コネクタ 407"/>
        <xdr:cNvCxnSpPr/>
      </xdr:nvCxnSpPr>
      <xdr:spPr>
        <a:xfrm>
          <a:off x="41084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64025</xdr:rowOff>
    </xdr:from>
    <xdr:ext cx="405111" cy="259045"/>
    <xdr:sp macro="" textlink="">
      <xdr:nvSpPr>
        <xdr:cNvPr id="409" name="【市民会館】&#10;有形固定資産減価償却率最大値テキスト"/>
        <xdr:cNvSpPr txBox="1"/>
      </xdr:nvSpPr>
      <xdr:spPr>
        <a:xfrm>
          <a:off x="4216400" y="1629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117348</xdr:rowOff>
    </xdr:from>
    <xdr:to>
      <xdr:col>24</xdr:col>
      <xdr:colOff>152400</xdr:colOff>
      <xdr:row>99</xdr:row>
      <xdr:rowOff>117348</xdr:rowOff>
    </xdr:to>
    <xdr:cxnSp macro="">
      <xdr:nvCxnSpPr>
        <xdr:cNvPr id="410" name="直線コネクタ 409"/>
        <xdr:cNvCxnSpPr/>
      </xdr:nvCxnSpPr>
      <xdr:spPr>
        <a:xfrm>
          <a:off x="4108450" y="16519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144290</xdr:rowOff>
    </xdr:from>
    <xdr:ext cx="405111" cy="259045"/>
    <xdr:sp macro="" textlink="">
      <xdr:nvSpPr>
        <xdr:cNvPr id="411" name="【市民会館】&#10;有形固定資産減価償却率平均値テキスト"/>
        <xdr:cNvSpPr txBox="1"/>
      </xdr:nvSpPr>
      <xdr:spPr>
        <a:xfrm>
          <a:off x="4216400" y="16717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121413</xdr:rowOff>
    </xdr:from>
    <xdr:to>
      <xdr:col>24</xdr:col>
      <xdr:colOff>114300</xdr:colOff>
      <xdr:row>102</xdr:row>
      <xdr:rowOff>51563</xdr:rowOff>
    </xdr:to>
    <xdr:sp macro="" textlink="">
      <xdr:nvSpPr>
        <xdr:cNvPr id="412" name="フローチャート: 判断 411"/>
        <xdr:cNvSpPr/>
      </xdr:nvSpPr>
      <xdr:spPr>
        <a:xfrm>
          <a:off x="4127500" y="168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84837</xdr:rowOff>
    </xdr:from>
    <xdr:to>
      <xdr:col>20</xdr:col>
      <xdr:colOff>38100</xdr:colOff>
      <xdr:row>102</xdr:row>
      <xdr:rowOff>14987</xdr:rowOff>
    </xdr:to>
    <xdr:sp macro="" textlink="">
      <xdr:nvSpPr>
        <xdr:cNvPr id="413" name="フローチャート: 判断 412"/>
        <xdr:cNvSpPr/>
      </xdr:nvSpPr>
      <xdr:spPr>
        <a:xfrm>
          <a:off x="3384550" y="16829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98552</xdr:rowOff>
    </xdr:from>
    <xdr:to>
      <xdr:col>15</xdr:col>
      <xdr:colOff>101600</xdr:colOff>
      <xdr:row>102</xdr:row>
      <xdr:rowOff>28702</xdr:rowOff>
    </xdr:to>
    <xdr:sp macro="" textlink="">
      <xdr:nvSpPr>
        <xdr:cNvPr id="414" name="フローチャート: 判断 413"/>
        <xdr:cNvSpPr/>
      </xdr:nvSpPr>
      <xdr:spPr>
        <a:xfrm>
          <a:off x="2571750" y="168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71120</xdr:rowOff>
    </xdr:from>
    <xdr:to>
      <xdr:col>10</xdr:col>
      <xdr:colOff>165100</xdr:colOff>
      <xdr:row>102</xdr:row>
      <xdr:rowOff>1270</xdr:rowOff>
    </xdr:to>
    <xdr:sp macro="" textlink="">
      <xdr:nvSpPr>
        <xdr:cNvPr id="415" name="フローチャート: 判断 414"/>
        <xdr:cNvSpPr/>
      </xdr:nvSpPr>
      <xdr:spPr>
        <a:xfrm>
          <a:off x="1778000" y="1681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130556</xdr:rowOff>
    </xdr:from>
    <xdr:to>
      <xdr:col>6</xdr:col>
      <xdr:colOff>38100</xdr:colOff>
      <xdr:row>102</xdr:row>
      <xdr:rowOff>60706</xdr:rowOff>
    </xdr:to>
    <xdr:sp macro="" textlink="">
      <xdr:nvSpPr>
        <xdr:cNvPr id="416" name="フローチャート: 判断 415"/>
        <xdr:cNvSpPr/>
      </xdr:nvSpPr>
      <xdr:spPr>
        <a:xfrm>
          <a:off x="984250" y="16875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103124</xdr:rowOff>
    </xdr:from>
    <xdr:to>
      <xdr:col>24</xdr:col>
      <xdr:colOff>114300</xdr:colOff>
      <xdr:row>103</xdr:row>
      <xdr:rowOff>33274</xdr:rowOff>
    </xdr:to>
    <xdr:sp macro="" textlink="">
      <xdr:nvSpPr>
        <xdr:cNvPr id="422" name="楕円 421"/>
        <xdr:cNvSpPr/>
      </xdr:nvSpPr>
      <xdr:spPr>
        <a:xfrm>
          <a:off x="4127500" y="170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81551</xdr:rowOff>
    </xdr:from>
    <xdr:ext cx="405111" cy="259045"/>
    <xdr:sp macro="" textlink="">
      <xdr:nvSpPr>
        <xdr:cNvPr id="423" name="【市民会館】&#10;有形固定資産減価償却率該当値テキスト"/>
        <xdr:cNvSpPr txBox="1"/>
      </xdr:nvSpPr>
      <xdr:spPr>
        <a:xfrm>
          <a:off x="4216400" y="1699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64263</xdr:rowOff>
    </xdr:from>
    <xdr:to>
      <xdr:col>20</xdr:col>
      <xdr:colOff>38100</xdr:colOff>
      <xdr:row>102</xdr:row>
      <xdr:rowOff>165863</xdr:rowOff>
    </xdr:to>
    <xdr:sp macro="" textlink="">
      <xdr:nvSpPr>
        <xdr:cNvPr id="424" name="楕円 423"/>
        <xdr:cNvSpPr/>
      </xdr:nvSpPr>
      <xdr:spPr>
        <a:xfrm>
          <a:off x="3384550" y="169806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115063</xdr:rowOff>
    </xdr:from>
    <xdr:to>
      <xdr:col>24</xdr:col>
      <xdr:colOff>63500</xdr:colOff>
      <xdr:row>102</xdr:row>
      <xdr:rowOff>153924</xdr:rowOff>
    </xdr:to>
    <xdr:cxnSp macro="">
      <xdr:nvCxnSpPr>
        <xdr:cNvPr id="425" name="直線コネクタ 424"/>
        <xdr:cNvCxnSpPr/>
      </xdr:nvCxnSpPr>
      <xdr:spPr>
        <a:xfrm>
          <a:off x="3429000" y="17031463"/>
          <a:ext cx="7493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98552</xdr:rowOff>
    </xdr:from>
    <xdr:to>
      <xdr:col>15</xdr:col>
      <xdr:colOff>101600</xdr:colOff>
      <xdr:row>103</xdr:row>
      <xdr:rowOff>28702</xdr:rowOff>
    </xdr:to>
    <xdr:sp macro="" textlink="">
      <xdr:nvSpPr>
        <xdr:cNvPr id="426" name="楕円 425"/>
        <xdr:cNvSpPr/>
      </xdr:nvSpPr>
      <xdr:spPr>
        <a:xfrm>
          <a:off x="2571750" y="170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115063</xdr:rowOff>
    </xdr:from>
    <xdr:to>
      <xdr:col>19</xdr:col>
      <xdr:colOff>177800</xdr:colOff>
      <xdr:row>102</xdr:row>
      <xdr:rowOff>149352</xdr:rowOff>
    </xdr:to>
    <xdr:cxnSp macro="">
      <xdr:nvCxnSpPr>
        <xdr:cNvPr id="427" name="直線コネクタ 426"/>
        <xdr:cNvCxnSpPr/>
      </xdr:nvCxnSpPr>
      <xdr:spPr>
        <a:xfrm flipV="1">
          <a:off x="2622550" y="17031463"/>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57404</xdr:rowOff>
    </xdr:from>
    <xdr:to>
      <xdr:col>10</xdr:col>
      <xdr:colOff>165100</xdr:colOff>
      <xdr:row>102</xdr:row>
      <xdr:rowOff>159004</xdr:rowOff>
    </xdr:to>
    <xdr:sp macro="" textlink="">
      <xdr:nvSpPr>
        <xdr:cNvPr id="428" name="楕円 427"/>
        <xdr:cNvSpPr/>
      </xdr:nvSpPr>
      <xdr:spPr>
        <a:xfrm>
          <a:off x="1778000" y="169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108204</xdr:rowOff>
    </xdr:from>
    <xdr:to>
      <xdr:col>15</xdr:col>
      <xdr:colOff>50800</xdr:colOff>
      <xdr:row>102</xdr:row>
      <xdr:rowOff>149352</xdr:rowOff>
    </xdr:to>
    <xdr:cxnSp macro="">
      <xdr:nvCxnSpPr>
        <xdr:cNvPr id="429" name="直線コネクタ 428"/>
        <xdr:cNvCxnSpPr/>
      </xdr:nvCxnSpPr>
      <xdr:spPr>
        <a:xfrm>
          <a:off x="1828800" y="17024604"/>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18542</xdr:rowOff>
    </xdr:from>
    <xdr:to>
      <xdr:col>6</xdr:col>
      <xdr:colOff>38100</xdr:colOff>
      <xdr:row>102</xdr:row>
      <xdr:rowOff>120142</xdr:rowOff>
    </xdr:to>
    <xdr:sp macro="" textlink="">
      <xdr:nvSpPr>
        <xdr:cNvPr id="430" name="楕円 429"/>
        <xdr:cNvSpPr/>
      </xdr:nvSpPr>
      <xdr:spPr>
        <a:xfrm>
          <a:off x="984250" y="16934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69342</xdr:rowOff>
    </xdr:from>
    <xdr:to>
      <xdr:col>10</xdr:col>
      <xdr:colOff>114300</xdr:colOff>
      <xdr:row>102</xdr:row>
      <xdr:rowOff>108204</xdr:rowOff>
    </xdr:to>
    <xdr:cxnSp macro="">
      <xdr:nvCxnSpPr>
        <xdr:cNvPr id="431" name="直線コネクタ 430"/>
        <xdr:cNvCxnSpPr/>
      </xdr:nvCxnSpPr>
      <xdr:spPr>
        <a:xfrm>
          <a:off x="1028700" y="16985742"/>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31514</xdr:rowOff>
    </xdr:from>
    <xdr:ext cx="405111" cy="259045"/>
    <xdr:sp macro="" textlink="">
      <xdr:nvSpPr>
        <xdr:cNvPr id="432" name="n_1aveValue【市民会館】&#10;有形固定資産減価償却率"/>
        <xdr:cNvSpPr txBox="1"/>
      </xdr:nvSpPr>
      <xdr:spPr>
        <a:xfrm>
          <a:off x="3239144" y="1660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45229</xdr:rowOff>
    </xdr:from>
    <xdr:ext cx="405111" cy="259045"/>
    <xdr:sp macro="" textlink="">
      <xdr:nvSpPr>
        <xdr:cNvPr id="433" name="n_2aveValue【市民会館】&#10;有形固定資産減価償却率"/>
        <xdr:cNvSpPr txBox="1"/>
      </xdr:nvSpPr>
      <xdr:spPr>
        <a:xfrm>
          <a:off x="2439044" y="1661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17797</xdr:rowOff>
    </xdr:from>
    <xdr:ext cx="405111" cy="259045"/>
    <xdr:sp macro="" textlink="">
      <xdr:nvSpPr>
        <xdr:cNvPr id="434" name="n_3aveValue【市民会館】&#10;有形固定資産減価償却率"/>
        <xdr:cNvSpPr txBox="1"/>
      </xdr:nvSpPr>
      <xdr:spPr>
        <a:xfrm>
          <a:off x="1645294" y="1659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77233</xdr:rowOff>
    </xdr:from>
    <xdr:ext cx="405111" cy="259045"/>
    <xdr:sp macro="" textlink="">
      <xdr:nvSpPr>
        <xdr:cNvPr id="435" name="n_4aveValue【市民会館】&#10;有形固定資産減価償却率"/>
        <xdr:cNvSpPr txBox="1"/>
      </xdr:nvSpPr>
      <xdr:spPr>
        <a:xfrm>
          <a:off x="851544" y="1665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156990</xdr:rowOff>
    </xdr:from>
    <xdr:ext cx="405111" cy="259045"/>
    <xdr:sp macro="" textlink="">
      <xdr:nvSpPr>
        <xdr:cNvPr id="436" name="n_1mainValue【市民会館】&#10;有形固定資産減価償却率"/>
        <xdr:cNvSpPr txBox="1"/>
      </xdr:nvSpPr>
      <xdr:spPr>
        <a:xfrm>
          <a:off x="3239144" y="1707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19829</xdr:rowOff>
    </xdr:from>
    <xdr:ext cx="405111" cy="259045"/>
    <xdr:sp macro="" textlink="">
      <xdr:nvSpPr>
        <xdr:cNvPr id="437" name="n_2mainValue【市民会館】&#10;有形固定資産減価償却率"/>
        <xdr:cNvSpPr txBox="1"/>
      </xdr:nvSpPr>
      <xdr:spPr>
        <a:xfrm>
          <a:off x="2439044" y="1710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150131</xdr:rowOff>
    </xdr:from>
    <xdr:ext cx="405111" cy="259045"/>
    <xdr:sp macro="" textlink="">
      <xdr:nvSpPr>
        <xdr:cNvPr id="438" name="n_3mainValue【市民会館】&#10;有形固定資産減価償却率"/>
        <xdr:cNvSpPr txBox="1"/>
      </xdr:nvSpPr>
      <xdr:spPr>
        <a:xfrm>
          <a:off x="1645294" y="1706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111269</xdr:rowOff>
    </xdr:from>
    <xdr:ext cx="405111" cy="259045"/>
    <xdr:sp macro="" textlink="">
      <xdr:nvSpPr>
        <xdr:cNvPr id="439" name="n_4mainValue【市民会館】&#10;有形固定資産減価償却率"/>
        <xdr:cNvSpPr txBox="1"/>
      </xdr:nvSpPr>
      <xdr:spPr>
        <a:xfrm>
          <a:off x="851544" y="17027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51" name="テキスト ボックス 450"/>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5" name="テキスト ボックス 454"/>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99061</xdr:rowOff>
    </xdr:to>
    <xdr:cxnSp macro="">
      <xdr:nvCxnSpPr>
        <xdr:cNvPr id="459" name="直線コネクタ 458"/>
        <xdr:cNvCxnSpPr/>
      </xdr:nvCxnSpPr>
      <xdr:spPr>
        <a:xfrm flipV="1">
          <a:off x="9429115" y="16626839"/>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60" name="【市民会館】&#10;一人当たり面積最小値テキスト"/>
        <xdr:cNvSpPr txBox="1"/>
      </xdr:nvSpPr>
      <xdr:spPr>
        <a:xfrm>
          <a:off x="9467850" y="178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61" name="直線コネクタ 460"/>
        <xdr:cNvCxnSpPr/>
      </xdr:nvCxnSpPr>
      <xdr:spPr>
        <a:xfrm>
          <a:off x="9359900" y="17872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2" name="【市民会館】&#10;一人当たり面積最大値テキスト"/>
        <xdr:cNvSpPr txBox="1"/>
      </xdr:nvSpPr>
      <xdr:spPr>
        <a:xfrm>
          <a:off x="9467850" y="1640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3" name="直線コネクタ 462"/>
        <xdr:cNvCxnSpPr/>
      </xdr:nvCxnSpPr>
      <xdr:spPr>
        <a:xfrm>
          <a:off x="9359900" y="16626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64" name="【市民会館】&#10;一人当たり面積平均値テキスト"/>
        <xdr:cNvSpPr txBox="1"/>
      </xdr:nvSpPr>
      <xdr:spPr>
        <a:xfrm>
          <a:off x="9467850" y="17290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65" name="フローチャート: 判断 464"/>
        <xdr:cNvSpPr/>
      </xdr:nvSpPr>
      <xdr:spPr>
        <a:xfrm>
          <a:off x="939800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6" name="フローチャート: 判断 465"/>
        <xdr:cNvSpPr/>
      </xdr:nvSpPr>
      <xdr:spPr>
        <a:xfrm>
          <a:off x="86360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67" name="フローチャート: 判断 466"/>
        <xdr:cNvSpPr/>
      </xdr:nvSpPr>
      <xdr:spPr>
        <a:xfrm>
          <a:off x="7842250" y="174504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68" name="フローチャート: 判断 467"/>
        <xdr:cNvSpPr/>
      </xdr:nvSpPr>
      <xdr:spPr>
        <a:xfrm>
          <a:off x="7029450" y="1742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69" name="フローチャート: 判断 468"/>
        <xdr:cNvSpPr/>
      </xdr:nvSpPr>
      <xdr:spPr>
        <a:xfrm>
          <a:off x="62357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75" name="楕円 474"/>
        <xdr:cNvSpPr/>
      </xdr:nvSpPr>
      <xdr:spPr>
        <a:xfrm>
          <a:off x="939800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129557</xdr:rowOff>
    </xdr:from>
    <xdr:ext cx="469744" cy="259045"/>
    <xdr:sp macro="" textlink="">
      <xdr:nvSpPr>
        <xdr:cNvPr id="476" name="【市民会館】&#10;一人当たり面積該当値テキスト"/>
        <xdr:cNvSpPr txBox="1"/>
      </xdr:nvSpPr>
      <xdr:spPr>
        <a:xfrm>
          <a:off x="9467850"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77" name="楕円 476"/>
        <xdr:cNvSpPr/>
      </xdr:nvSpPr>
      <xdr:spPr>
        <a:xfrm>
          <a:off x="86360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30480</xdr:rowOff>
    </xdr:to>
    <xdr:cxnSp macro="">
      <xdr:nvCxnSpPr>
        <xdr:cNvPr id="478" name="直線コネクタ 477"/>
        <xdr:cNvCxnSpPr/>
      </xdr:nvCxnSpPr>
      <xdr:spPr>
        <a:xfrm>
          <a:off x="8686800" y="176326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79" name="楕円 478"/>
        <xdr:cNvSpPr/>
      </xdr:nvSpPr>
      <xdr:spPr>
        <a:xfrm>
          <a:off x="784225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30480</xdr:rowOff>
    </xdr:from>
    <xdr:to>
      <xdr:col>50</xdr:col>
      <xdr:colOff>114300</xdr:colOff>
      <xdr:row>106</xdr:row>
      <xdr:rowOff>30480</xdr:rowOff>
    </xdr:to>
    <xdr:cxnSp macro="">
      <xdr:nvCxnSpPr>
        <xdr:cNvPr id="480" name="直線コネクタ 479"/>
        <xdr:cNvCxnSpPr/>
      </xdr:nvCxnSpPr>
      <xdr:spPr>
        <a:xfrm>
          <a:off x="7886700" y="176326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81" name="楕円 480"/>
        <xdr:cNvSpPr/>
      </xdr:nvSpPr>
      <xdr:spPr>
        <a:xfrm>
          <a:off x="702945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30480</xdr:rowOff>
    </xdr:to>
    <xdr:cxnSp macro="">
      <xdr:nvCxnSpPr>
        <xdr:cNvPr id="482" name="直線コネクタ 481"/>
        <xdr:cNvCxnSpPr/>
      </xdr:nvCxnSpPr>
      <xdr:spPr>
        <a:xfrm>
          <a:off x="7080250" y="176326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83" name="楕円 482"/>
        <xdr:cNvSpPr/>
      </xdr:nvSpPr>
      <xdr:spPr>
        <a:xfrm>
          <a:off x="6235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30480</xdr:rowOff>
    </xdr:to>
    <xdr:cxnSp macro="">
      <xdr:nvCxnSpPr>
        <xdr:cNvPr id="484" name="直線コネクタ 483"/>
        <xdr:cNvCxnSpPr/>
      </xdr:nvCxnSpPr>
      <xdr:spPr>
        <a:xfrm>
          <a:off x="6286500" y="176326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5" name="n_1aveValue【市民会館】&#10;一人当たり面積"/>
        <xdr:cNvSpPr txBox="1"/>
      </xdr:nvSpPr>
      <xdr:spPr>
        <a:xfrm>
          <a:off x="845827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86" name="n_2aveValue【市民会館】&#10;一人当たり面積"/>
        <xdr:cNvSpPr txBox="1"/>
      </xdr:nvSpPr>
      <xdr:spPr>
        <a:xfrm>
          <a:off x="767722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7" name="n_3aveValue【市民会館】&#10;一人当たり面積"/>
        <xdr:cNvSpPr txBox="1"/>
      </xdr:nvSpPr>
      <xdr:spPr>
        <a:xfrm>
          <a:off x="6864427" y="172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88" name="n_4aveValue【市民会館】&#10;一人当たり面積"/>
        <xdr:cNvSpPr txBox="1"/>
      </xdr:nvSpPr>
      <xdr:spPr>
        <a:xfrm>
          <a:off x="607067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72407</xdr:rowOff>
    </xdr:from>
    <xdr:ext cx="469744" cy="259045"/>
    <xdr:sp macro="" textlink="">
      <xdr:nvSpPr>
        <xdr:cNvPr id="489" name="n_1mainValue【市民会館】&#10;一人当たり面積"/>
        <xdr:cNvSpPr txBox="1"/>
      </xdr:nvSpPr>
      <xdr:spPr>
        <a:xfrm>
          <a:off x="845827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90" name="n_2mainValue【市民会館】&#10;一人当たり面積"/>
        <xdr:cNvSpPr txBox="1"/>
      </xdr:nvSpPr>
      <xdr:spPr>
        <a:xfrm>
          <a:off x="76772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91" name="n_3mainValue【市民会館】&#10;一人当たり面積"/>
        <xdr:cNvSpPr txBox="1"/>
      </xdr:nvSpPr>
      <xdr:spPr>
        <a:xfrm>
          <a:off x="68644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92" name="n_4mainValue【市民会館】&#10;一人当たり面積"/>
        <xdr:cNvSpPr txBox="1"/>
      </xdr:nvSpPr>
      <xdr:spPr>
        <a:xfrm>
          <a:off x="607067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91440</xdr:rowOff>
    </xdr:from>
    <xdr:to>
      <xdr:col>85</xdr:col>
      <xdr:colOff>126364</xdr:colOff>
      <xdr:row>42</xdr:row>
      <xdr:rowOff>19050</xdr:rowOff>
    </xdr:to>
    <xdr:cxnSp macro="">
      <xdr:nvCxnSpPr>
        <xdr:cNvPr id="517" name="直線コネクタ 516"/>
        <xdr:cNvCxnSpPr/>
      </xdr:nvCxnSpPr>
      <xdr:spPr>
        <a:xfrm flipV="1">
          <a:off x="14699614" y="5711190"/>
          <a:ext cx="0" cy="124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8" name="【一般廃棄物処理施設】&#10;有形固定資産減価償却率最小値テキスト"/>
        <xdr:cNvSpPr txBox="1"/>
      </xdr:nvSpPr>
      <xdr:spPr>
        <a:xfrm>
          <a:off x="14738350" y="696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9" name="直線コネクタ 518"/>
        <xdr:cNvCxnSpPr/>
      </xdr:nvCxnSpPr>
      <xdr:spPr>
        <a:xfrm>
          <a:off x="14611350" y="6959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38117</xdr:rowOff>
    </xdr:from>
    <xdr:ext cx="405111" cy="259045"/>
    <xdr:sp macro="" textlink="">
      <xdr:nvSpPr>
        <xdr:cNvPr id="520" name="【一般廃棄物処理施設】&#10;有形固定資産減価償却率最大値テキスト"/>
        <xdr:cNvSpPr txBox="1"/>
      </xdr:nvSpPr>
      <xdr:spPr>
        <a:xfrm>
          <a:off x="14738350"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91440</xdr:rowOff>
    </xdr:from>
    <xdr:to>
      <xdr:col>86</xdr:col>
      <xdr:colOff>25400</xdr:colOff>
      <xdr:row>34</xdr:row>
      <xdr:rowOff>91440</xdr:rowOff>
    </xdr:to>
    <xdr:cxnSp macro="">
      <xdr:nvCxnSpPr>
        <xdr:cNvPr id="521" name="直線コネクタ 520"/>
        <xdr:cNvCxnSpPr/>
      </xdr:nvCxnSpPr>
      <xdr:spPr>
        <a:xfrm>
          <a:off x="14611350" y="571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11447</xdr:rowOff>
    </xdr:from>
    <xdr:ext cx="405111" cy="259045"/>
    <xdr:sp macro="" textlink="">
      <xdr:nvSpPr>
        <xdr:cNvPr id="522" name="【一般廃棄物処理施設】&#10;有形固定資産減価償却率平均値テキスト"/>
        <xdr:cNvSpPr txBox="1"/>
      </xdr:nvSpPr>
      <xdr:spPr>
        <a:xfrm>
          <a:off x="14738350" y="645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23" name="フローチャート: 判断 522"/>
        <xdr:cNvSpPr/>
      </xdr:nvSpPr>
      <xdr:spPr>
        <a:xfrm>
          <a:off x="14649450" y="64782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6350</xdr:rowOff>
    </xdr:from>
    <xdr:to>
      <xdr:col>81</xdr:col>
      <xdr:colOff>101600</xdr:colOff>
      <xdr:row>39</xdr:row>
      <xdr:rowOff>107950</xdr:rowOff>
    </xdr:to>
    <xdr:sp macro="" textlink="">
      <xdr:nvSpPr>
        <xdr:cNvPr id="524" name="フローチャート: 判断 523"/>
        <xdr:cNvSpPr/>
      </xdr:nvSpPr>
      <xdr:spPr>
        <a:xfrm>
          <a:off x="1388745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525" name="フローチャート: 判断 524"/>
        <xdr:cNvSpPr/>
      </xdr:nvSpPr>
      <xdr:spPr>
        <a:xfrm>
          <a:off x="13093700" y="635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26" name="フローチャート: 判断 525"/>
        <xdr:cNvSpPr/>
      </xdr:nvSpPr>
      <xdr:spPr>
        <a:xfrm>
          <a:off x="12299950" y="6286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7" name="フローチャート: 判断 526"/>
        <xdr:cNvSpPr/>
      </xdr:nvSpPr>
      <xdr:spPr>
        <a:xfrm>
          <a:off x="11487150" y="626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533" name="楕円 532"/>
        <xdr:cNvSpPr/>
      </xdr:nvSpPr>
      <xdr:spPr>
        <a:xfrm>
          <a:off x="14649450" y="6463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40657</xdr:rowOff>
    </xdr:from>
    <xdr:ext cx="405111" cy="259045"/>
    <xdr:sp macro="" textlink="">
      <xdr:nvSpPr>
        <xdr:cNvPr id="534" name="【一般廃棄物処理施設】&#10;有形固定資産減価償却率該当値テキスト"/>
        <xdr:cNvSpPr txBox="1"/>
      </xdr:nvSpPr>
      <xdr:spPr>
        <a:xfrm>
          <a:off x="14738350"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40640</xdr:rowOff>
    </xdr:from>
    <xdr:to>
      <xdr:col>81</xdr:col>
      <xdr:colOff>101600</xdr:colOff>
      <xdr:row>39</xdr:row>
      <xdr:rowOff>142240</xdr:rowOff>
    </xdr:to>
    <xdr:sp macro="" textlink="">
      <xdr:nvSpPr>
        <xdr:cNvPr id="535" name="楕円 534"/>
        <xdr:cNvSpPr/>
      </xdr:nvSpPr>
      <xdr:spPr>
        <a:xfrm>
          <a:off x="1388745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68580</xdr:rowOff>
    </xdr:from>
    <xdr:to>
      <xdr:col>85</xdr:col>
      <xdr:colOff>127000</xdr:colOff>
      <xdr:row>39</xdr:row>
      <xdr:rowOff>91440</xdr:rowOff>
    </xdr:to>
    <xdr:cxnSp macro="">
      <xdr:nvCxnSpPr>
        <xdr:cNvPr id="536" name="直線コネクタ 535"/>
        <xdr:cNvCxnSpPr/>
      </xdr:nvCxnSpPr>
      <xdr:spPr>
        <a:xfrm flipV="1">
          <a:off x="13938250" y="651383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537" name="楕円 536"/>
        <xdr:cNvSpPr/>
      </xdr:nvSpPr>
      <xdr:spPr>
        <a:xfrm>
          <a:off x="130937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91440</xdr:rowOff>
    </xdr:to>
    <xdr:cxnSp macro="">
      <xdr:nvCxnSpPr>
        <xdr:cNvPr id="538" name="直線コネクタ 537"/>
        <xdr:cNvCxnSpPr/>
      </xdr:nvCxnSpPr>
      <xdr:spPr>
        <a:xfrm>
          <a:off x="13144500" y="649859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539" name="楕円 538"/>
        <xdr:cNvSpPr/>
      </xdr:nvSpPr>
      <xdr:spPr>
        <a:xfrm>
          <a:off x="12299950" y="6366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137160</xdr:rowOff>
    </xdr:from>
    <xdr:to>
      <xdr:col>76</xdr:col>
      <xdr:colOff>114300</xdr:colOff>
      <xdr:row>39</xdr:row>
      <xdr:rowOff>53340</xdr:rowOff>
    </xdr:to>
    <xdr:cxnSp macro="">
      <xdr:nvCxnSpPr>
        <xdr:cNvPr id="540" name="直線コネクタ 539"/>
        <xdr:cNvCxnSpPr/>
      </xdr:nvCxnSpPr>
      <xdr:spPr>
        <a:xfrm>
          <a:off x="12344400" y="6417310"/>
          <a:ext cx="8001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41" name="楕円 540"/>
        <xdr:cNvSpPr/>
      </xdr:nvSpPr>
      <xdr:spPr>
        <a:xfrm>
          <a:off x="1148715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137160</xdr:rowOff>
    </xdr:to>
    <xdr:cxnSp macro="">
      <xdr:nvCxnSpPr>
        <xdr:cNvPr id="542" name="直線コネクタ 541"/>
        <xdr:cNvCxnSpPr/>
      </xdr:nvCxnSpPr>
      <xdr:spPr>
        <a:xfrm>
          <a:off x="11537950" y="637921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124477</xdr:rowOff>
    </xdr:from>
    <xdr:ext cx="405111" cy="259045"/>
    <xdr:sp macro="" textlink="">
      <xdr:nvSpPr>
        <xdr:cNvPr id="543" name="n_1aveValue【一般廃棄物処理施設】&#10;有形固定資産減価償却率"/>
        <xdr:cNvSpPr txBox="1"/>
      </xdr:nvSpPr>
      <xdr:spPr>
        <a:xfrm>
          <a:off x="1374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544" name="n_2aveValue【一般廃棄物処理施設】&#10;有形固定資産減価償却率"/>
        <xdr:cNvSpPr txBox="1"/>
      </xdr:nvSpPr>
      <xdr:spPr>
        <a:xfrm>
          <a:off x="1296099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45" name="n_3aveValue【一般廃棄物処理施設】&#10;有形固定資産減価償却率"/>
        <xdr:cNvSpPr txBox="1"/>
      </xdr:nvSpPr>
      <xdr:spPr>
        <a:xfrm>
          <a:off x="121672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6" name="n_4aveValue【一般廃棄物処理施設】&#10;有形固定資産減価償却率"/>
        <xdr:cNvSpPr txBox="1"/>
      </xdr:nvSpPr>
      <xdr:spPr>
        <a:xfrm>
          <a:off x="11354444"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133367</xdr:rowOff>
    </xdr:from>
    <xdr:ext cx="405111" cy="259045"/>
    <xdr:sp macro="" textlink="">
      <xdr:nvSpPr>
        <xdr:cNvPr id="547" name="n_1mainValue【一般廃棄物処理施設】&#10;有形固定資産減価償却率"/>
        <xdr:cNvSpPr txBox="1"/>
      </xdr:nvSpPr>
      <xdr:spPr>
        <a:xfrm>
          <a:off x="13742044"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548" name="n_2mainValue【一般廃棄物処理施設】&#10;有形固定資産減価償却率"/>
        <xdr:cNvSpPr txBox="1"/>
      </xdr:nvSpPr>
      <xdr:spPr>
        <a:xfrm>
          <a:off x="12960994" y="654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549" name="n_3mainValue【一般廃棄物処理施設】&#10;有形固定資産減価償却率"/>
        <xdr:cNvSpPr txBox="1"/>
      </xdr:nvSpPr>
      <xdr:spPr>
        <a:xfrm>
          <a:off x="121672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50" name="n_4mainValue【一般廃棄物処理施設】&#10;有形固定資産減価償却率"/>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xdr:cNvSpPr txBox="1"/>
      </xdr:nvSpPr>
      <xdr:spPr>
        <a:xfrm>
          <a:off x="16248514" y="7211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3" name="テキスト ボックス 562"/>
        <xdr:cNvSpPr txBox="1"/>
      </xdr:nvSpPr>
      <xdr:spPr>
        <a:xfrm>
          <a:off x="159850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5" name="テキスト ボックス 564"/>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9" name="テキスト ボックス 568"/>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1" name="テキスト ボックス 570"/>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144189</xdr:rowOff>
    </xdr:from>
    <xdr:to>
      <xdr:col>116</xdr:col>
      <xdr:colOff>62864</xdr:colOff>
      <xdr:row>42</xdr:row>
      <xdr:rowOff>25984</xdr:rowOff>
    </xdr:to>
    <xdr:cxnSp macro="">
      <xdr:nvCxnSpPr>
        <xdr:cNvPr id="575" name="直線コネクタ 574"/>
        <xdr:cNvCxnSpPr/>
      </xdr:nvCxnSpPr>
      <xdr:spPr>
        <a:xfrm flipV="1">
          <a:off x="19951064" y="5598839"/>
          <a:ext cx="0" cy="1367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29811</xdr:rowOff>
    </xdr:from>
    <xdr:ext cx="534377" cy="259045"/>
    <xdr:sp macro="" textlink="">
      <xdr:nvSpPr>
        <xdr:cNvPr id="576" name="【一般廃棄物処理施設】&#10;一人当たり有形固定資産（償却資産）額最小値テキスト"/>
        <xdr:cNvSpPr txBox="1"/>
      </xdr:nvSpPr>
      <xdr:spPr>
        <a:xfrm>
          <a:off x="19989800" y="697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25984</xdr:rowOff>
    </xdr:from>
    <xdr:to>
      <xdr:col>116</xdr:col>
      <xdr:colOff>152400</xdr:colOff>
      <xdr:row>42</xdr:row>
      <xdr:rowOff>25984</xdr:rowOff>
    </xdr:to>
    <xdr:cxnSp macro="">
      <xdr:nvCxnSpPr>
        <xdr:cNvPr id="577" name="直線コネクタ 576"/>
        <xdr:cNvCxnSpPr/>
      </xdr:nvCxnSpPr>
      <xdr:spPr>
        <a:xfrm>
          <a:off x="19881850" y="6966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90866</xdr:rowOff>
    </xdr:from>
    <xdr:ext cx="534377" cy="259045"/>
    <xdr:sp macro="" textlink="">
      <xdr:nvSpPr>
        <xdr:cNvPr id="578" name="【一般廃棄物処理施設】&#10;一人当たり有形固定資産（償却資産）額最大値テキスト"/>
        <xdr:cNvSpPr txBox="1"/>
      </xdr:nvSpPr>
      <xdr:spPr>
        <a:xfrm>
          <a:off x="19989800" y="538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144189</xdr:rowOff>
    </xdr:from>
    <xdr:to>
      <xdr:col>116</xdr:col>
      <xdr:colOff>152400</xdr:colOff>
      <xdr:row>33</xdr:row>
      <xdr:rowOff>144189</xdr:rowOff>
    </xdr:to>
    <xdr:cxnSp macro="">
      <xdr:nvCxnSpPr>
        <xdr:cNvPr id="579" name="直線コネクタ 578"/>
        <xdr:cNvCxnSpPr/>
      </xdr:nvCxnSpPr>
      <xdr:spPr>
        <a:xfrm>
          <a:off x="19881850" y="5598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84218</xdr:rowOff>
    </xdr:from>
    <xdr:ext cx="534377" cy="259045"/>
    <xdr:sp macro="" textlink="">
      <xdr:nvSpPr>
        <xdr:cNvPr id="580" name="【一般廃棄物処理施設】&#10;一人当たり有形固定資産（償却資産）額平均値テキスト"/>
        <xdr:cNvSpPr txBox="1"/>
      </xdr:nvSpPr>
      <xdr:spPr>
        <a:xfrm>
          <a:off x="19989800" y="6199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105791</xdr:rowOff>
    </xdr:from>
    <xdr:to>
      <xdr:col>116</xdr:col>
      <xdr:colOff>114300</xdr:colOff>
      <xdr:row>38</xdr:row>
      <xdr:rowOff>35940</xdr:rowOff>
    </xdr:to>
    <xdr:sp macro="" textlink="">
      <xdr:nvSpPr>
        <xdr:cNvPr id="581" name="フローチャート: 判断 580"/>
        <xdr:cNvSpPr/>
      </xdr:nvSpPr>
      <xdr:spPr>
        <a:xfrm>
          <a:off x="19900900" y="6220841"/>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80131</xdr:rowOff>
    </xdr:from>
    <xdr:to>
      <xdr:col>112</xdr:col>
      <xdr:colOff>38100</xdr:colOff>
      <xdr:row>38</xdr:row>
      <xdr:rowOff>10281</xdr:rowOff>
    </xdr:to>
    <xdr:sp macro="" textlink="">
      <xdr:nvSpPr>
        <xdr:cNvPr id="582" name="フローチャート: 判断 581"/>
        <xdr:cNvSpPr/>
      </xdr:nvSpPr>
      <xdr:spPr>
        <a:xfrm>
          <a:off x="19157950" y="61951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86151</xdr:rowOff>
    </xdr:from>
    <xdr:to>
      <xdr:col>107</xdr:col>
      <xdr:colOff>101600</xdr:colOff>
      <xdr:row>38</xdr:row>
      <xdr:rowOff>16301</xdr:rowOff>
    </xdr:to>
    <xdr:sp macro="" textlink="">
      <xdr:nvSpPr>
        <xdr:cNvPr id="583" name="フローチャート: 判断 582"/>
        <xdr:cNvSpPr/>
      </xdr:nvSpPr>
      <xdr:spPr>
        <a:xfrm>
          <a:off x="18345150" y="62012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87160</xdr:rowOff>
    </xdr:from>
    <xdr:to>
      <xdr:col>102</xdr:col>
      <xdr:colOff>165100</xdr:colOff>
      <xdr:row>38</xdr:row>
      <xdr:rowOff>17311</xdr:rowOff>
    </xdr:to>
    <xdr:sp macro="" textlink="">
      <xdr:nvSpPr>
        <xdr:cNvPr id="584" name="フローチャート: 判断 583"/>
        <xdr:cNvSpPr/>
      </xdr:nvSpPr>
      <xdr:spPr>
        <a:xfrm>
          <a:off x="17551400" y="620221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141910</xdr:rowOff>
    </xdr:from>
    <xdr:to>
      <xdr:col>98</xdr:col>
      <xdr:colOff>38100</xdr:colOff>
      <xdr:row>37</xdr:row>
      <xdr:rowOff>72060</xdr:rowOff>
    </xdr:to>
    <xdr:sp macro="" textlink="">
      <xdr:nvSpPr>
        <xdr:cNvPr id="585" name="フローチャート: 判断 584"/>
        <xdr:cNvSpPr/>
      </xdr:nvSpPr>
      <xdr:spPr>
        <a:xfrm>
          <a:off x="16757650" y="60918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39154</xdr:rowOff>
    </xdr:from>
    <xdr:to>
      <xdr:col>116</xdr:col>
      <xdr:colOff>114300</xdr:colOff>
      <xdr:row>35</xdr:row>
      <xdr:rowOff>140754</xdr:rowOff>
    </xdr:to>
    <xdr:sp macro="" textlink="">
      <xdr:nvSpPr>
        <xdr:cNvPr id="591" name="楕円 590"/>
        <xdr:cNvSpPr/>
      </xdr:nvSpPr>
      <xdr:spPr>
        <a:xfrm>
          <a:off x="19900900" y="58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62031</xdr:rowOff>
    </xdr:from>
    <xdr:ext cx="534377" cy="259045"/>
    <xdr:sp macro="" textlink="">
      <xdr:nvSpPr>
        <xdr:cNvPr id="592" name="【一般廃棄物処理施設】&#10;一人当たり有形固定資産（償却資産）額該当値テキスト"/>
        <xdr:cNvSpPr txBox="1"/>
      </xdr:nvSpPr>
      <xdr:spPr>
        <a:xfrm>
          <a:off x="19989800" y="56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112192</xdr:rowOff>
    </xdr:from>
    <xdr:to>
      <xdr:col>112</xdr:col>
      <xdr:colOff>38100</xdr:colOff>
      <xdr:row>36</xdr:row>
      <xdr:rowOff>42342</xdr:rowOff>
    </xdr:to>
    <xdr:sp macro="" textlink="">
      <xdr:nvSpPr>
        <xdr:cNvPr id="593" name="楕円 592"/>
        <xdr:cNvSpPr/>
      </xdr:nvSpPr>
      <xdr:spPr>
        <a:xfrm>
          <a:off x="19157950" y="58970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89954</xdr:rowOff>
    </xdr:from>
    <xdr:to>
      <xdr:col>116</xdr:col>
      <xdr:colOff>63500</xdr:colOff>
      <xdr:row>35</xdr:row>
      <xdr:rowOff>162992</xdr:rowOff>
    </xdr:to>
    <xdr:cxnSp macro="">
      <xdr:nvCxnSpPr>
        <xdr:cNvPr id="594" name="直線コネクタ 593"/>
        <xdr:cNvCxnSpPr/>
      </xdr:nvCxnSpPr>
      <xdr:spPr>
        <a:xfrm flipV="1">
          <a:off x="19202400" y="5874804"/>
          <a:ext cx="7493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149339</xdr:rowOff>
    </xdr:from>
    <xdr:to>
      <xdr:col>107</xdr:col>
      <xdr:colOff>101600</xdr:colOff>
      <xdr:row>36</xdr:row>
      <xdr:rowOff>79489</xdr:rowOff>
    </xdr:to>
    <xdr:sp macro="" textlink="">
      <xdr:nvSpPr>
        <xdr:cNvPr id="595" name="楕円 594"/>
        <xdr:cNvSpPr/>
      </xdr:nvSpPr>
      <xdr:spPr>
        <a:xfrm>
          <a:off x="18345150" y="5934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162992</xdr:rowOff>
    </xdr:from>
    <xdr:to>
      <xdr:col>111</xdr:col>
      <xdr:colOff>177800</xdr:colOff>
      <xdr:row>36</xdr:row>
      <xdr:rowOff>28689</xdr:rowOff>
    </xdr:to>
    <xdr:cxnSp macro="">
      <xdr:nvCxnSpPr>
        <xdr:cNvPr id="596" name="直線コネクタ 595"/>
        <xdr:cNvCxnSpPr/>
      </xdr:nvCxnSpPr>
      <xdr:spPr>
        <a:xfrm flipV="1">
          <a:off x="18395950" y="5947842"/>
          <a:ext cx="80645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156407</xdr:rowOff>
    </xdr:from>
    <xdr:to>
      <xdr:col>102</xdr:col>
      <xdr:colOff>165100</xdr:colOff>
      <xdr:row>36</xdr:row>
      <xdr:rowOff>86557</xdr:rowOff>
    </xdr:to>
    <xdr:sp macro="" textlink="">
      <xdr:nvSpPr>
        <xdr:cNvPr id="597" name="楕円 596"/>
        <xdr:cNvSpPr/>
      </xdr:nvSpPr>
      <xdr:spPr>
        <a:xfrm>
          <a:off x="17551400" y="5941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28689</xdr:rowOff>
    </xdr:from>
    <xdr:to>
      <xdr:col>107</xdr:col>
      <xdr:colOff>50800</xdr:colOff>
      <xdr:row>36</xdr:row>
      <xdr:rowOff>35757</xdr:rowOff>
    </xdr:to>
    <xdr:cxnSp macro="">
      <xdr:nvCxnSpPr>
        <xdr:cNvPr id="598" name="直線コネクタ 597"/>
        <xdr:cNvCxnSpPr/>
      </xdr:nvCxnSpPr>
      <xdr:spPr>
        <a:xfrm flipV="1">
          <a:off x="17602200" y="5978639"/>
          <a:ext cx="79375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20999</xdr:rowOff>
    </xdr:from>
    <xdr:to>
      <xdr:col>98</xdr:col>
      <xdr:colOff>38100</xdr:colOff>
      <xdr:row>36</xdr:row>
      <xdr:rowOff>122599</xdr:rowOff>
    </xdr:to>
    <xdr:sp macro="" textlink="">
      <xdr:nvSpPr>
        <xdr:cNvPr id="599" name="楕円 598"/>
        <xdr:cNvSpPr/>
      </xdr:nvSpPr>
      <xdr:spPr>
        <a:xfrm>
          <a:off x="16757650" y="59709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35757</xdr:rowOff>
    </xdr:from>
    <xdr:to>
      <xdr:col>102</xdr:col>
      <xdr:colOff>114300</xdr:colOff>
      <xdr:row>36</xdr:row>
      <xdr:rowOff>71799</xdr:rowOff>
    </xdr:to>
    <xdr:cxnSp macro="">
      <xdr:nvCxnSpPr>
        <xdr:cNvPr id="600" name="直線コネクタ 599"/>
        <xdr:cNvCxnSpPr/>
      </xdr:nvCxnSpPr>
      <xdr:spPr>
        <a:xfrm flipV="1">
          <a:off x="16802100" y="5985707"/>
          <a:ext cx="8001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1408</xdr:rowOff>
    </xdr:from>
    <xdr:ext cx="534377" cy="259045"/>
    <xdr:sp macro="" textlink="">
      <xdr:nvSpPr>
        <xdr:cNvPr id="601" name="n_1aveValue【一般廃棄物処理施設】&#10;一人当たり有形固定資産（償却資産）額"/>
        <xdr:cNvSpPr txBox="1"/>
      </xdr:nvSpPr>
      <xdr:spPr>
        <a:xfrm>
          <a:off x="18947911" y="62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7428</xdr:rowOff>
    </xdr:from>
    <xdr:ext cx="534377" cy="259045"/>
    <xdr:sp macro="" textlink="">
      <xdr:nvSpPr>
        <xdr:cNvPr id="602" name="n_2aveValue【一般廃棄物処理施設】&#10;一人当たり有形固定資産（償却資産）額"/>
        <xdr:cNvSpPr txBox="1"/>
      </xdr:nvSpPr>
      <xdr:spPr>
        <a:xfrm>
          <a:off x="18166861" y="62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8437</xdr:rowOff>
    </xdr:from>
    <xdr:ext cx="534377" cy="259045"/>
    <xdr:sp macro="" textlink="">
      <xdr:nvSpPr>
        <xdr:cNvPr id="603" name="n_3aveValue【一般廃棄物処理施設】&#10;一人当たり有形固定資産（償却資産）額"/>
        <xdr:cNvSpPr txBox="1"/>
      </xdr:nvSpPr>
      <xdr:spPr>
        <a:xfrm>
          <a:off x="17354061" y="62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63187</xdr:rowOff>
    </xdr:from>
    <xdr:ext cx="534377" cy="259045"/>
    <xdr:sp macro="" textlink="">
      <xdr:nvSpPr>
        <xdr:cNvPr id="604" name="n_4aveValue【一般廃棄物処理施設】&#10;一人当たり有形固定資産（償却資産）額"/>
        <xdr:cNvSpPr txBox="1"/>
      </xdr:nvSpPr>
      <xdr:spPr>
        <a:xfrm>
          <a:off x="16560311" y="61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58869</xdr:rowOff>
    </xdr:from>
    <xdr:ext cx="534377" cy="259045"/>
    <xdr:sp macro="" textlink="">
      <xdr:nvSpPr>
        <xdr:cNvPr id="605" name="n_1mainValue【一般廃棄物処理施設】&#10;一人当たり有形固定資産（償却資産）額"/>
        <xdr:cNvSpPr txBox="1"/>
      </xdr:nvSpPr>
      <xdr:spPr>
        <a:xfrm>
          <a:off x="18947911" y="567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96016</xdr:rowOff>
    </xdr:from>
    <xdr:ext cx="534377" cy="259045"/>
    <xdr:sp macro="" textlink="">
      <xdr:nvSpPr>
        <xdr:cNvPr id="606" name="n_2mainValue【一般廃棄物処理施設】&#10;一人当たり有形固定資産（償却資産）額"/>
        <xdr:cNvSpPr txBox="1"/>
      </xdr:nvSpPr>
      <xdr:spPr>
        <a:xfrm>
          <a:off x="18166861" y="57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103084</xdr:rowOff>
    </xdr:from>
    <xdr:ext cx="534377" cy="259045"/>
    <xdr:sp macro="" textlink="">
      <xdr:nvSpPr>
        <xdr:cNvPr id="607" name="n_3mainValue【一般廃棄物処理施設】&#10;一人当たり有形固定資産（償却資産）額"/>
        <xdr:cNvSpPr txBox="1"/>
      </xdr:nvSpPr>
      <xdr:spPr>
        <a:xfrm>
          <a:off x="17354061" y="572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139126</xdr:rowOff>
    </xdr:from>
    <xdr:ext cx="534377" cy="259045"/>
    <xdr:sp macro="" textlink="">
      <xdr:nvSpPr>
        <xdr:cNvPr id="608" name="n_4mainValue【一般廃棄物処理施設】&#10;一人当たり有形固定資産（償却資産）額"/>
        <xdr:cNvSpPr txBox="1"/>
      </xdr:nvSpPr>
      <xdr:spPr>
        <a:xfrm>
          <a:off x="16560311" y="575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9" name="テキスト ボックス 618"/>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1" name="テキスト ボックス 620"/>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1" name="テキスト ボックス 630"/>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86541</xdr:rowOff>
    </xdr:to>
    <xdr:cxnSp macro="">
      <xdr:nvCxnSpPr>
        <xdr:cNvPr id="635" name="直線コネクタ 634"/>
        <xdr:cNvCxnSpPr/>
      </xdr:nvCxnSpPr>
      <xdr:spPr>
        <a:xfrm flipV="1">
          <a:off x="14699614" y="9121140"/>
          <a:ext cx="0" cy="137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4738350" y="10498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4611350" y="10494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8" name="【保健センター・保健所】&#10;有形固定資産減価償却率最大値テキスト"/>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9" name="直線コネクタ 638"/>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38661</xdr:rowOff>
    </xdr:from>
    <xdr:ext cx="405111" cy="259045"/>
    <xdr:sp macro="" textlink="">
      <xdr:nvSpPr>
        <xdr:cNvPr id="640" name="【保健センター・保健所】&#10;有形固定資産減価償却率平均値テキスト"/>
        <xdr:cNvSpPr txBox="1"/>
      </xdr:nvSpPr>
      <xdr:spPr>
        <a:xfrm>
          <a:off x="14738350" y="9620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641" name="フローチャート: 判断 640"/>
        <xdr:cNvSpPr/>
      </xdr:nvSpPr>
      <xdr:spPr>
        <a:xfrm>
          <a:off x="14649450" y="96423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136978</xdr:rowOff>
    </xdr:from>
    <xdr:to>
      <xdr:col>81</xdr:col>
      <xdr:colOff>101600</xdr:colOff>
      <xdr:row>58</xdr:row>
      <xdr:rowOff>67128</xdr:rowOff>
    </xdr:to>
    <xdr:sp macro="" textlink="">
      <xdr:nvSpPr>
        <xdr:cNvPr id="642" name="フローチャート: 判断 641"/>
        <xdr:cNvSpPr/>
      </xdr:nvSpPr>
      <xdr:spPr>
        <a:xfrm>
          <a:off x="13887450" y="9554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123916</xdr:rowOff>
    </xdr:from>
    <xdr:to>
      <xdr:col>76</xdr:col>
      <xdr:colOff>165100</xdr:colOff>
      <xdr:row>58</xdr:row>
      <xdr:rowOff>54066</xdr:rowOff>
    </xdr:to>
    <xdr:sp macro="" textlink="">
      <xdr:nvSpPr>
        <xdr:cNvPr id="643" name="フローチャート: 判断 642"/>
        <xdr:cNvSpPr/>
      </xdr:nvSpPr>
      <xdr:spPr>
        <a:xfrm>
          <a:off x="13093700" y="95409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110853</xdr:rowOff>
    </xdr:from>
    <xdr:to>
      <xdr:col>72</xdr:col>
      <xdr:colOff>38100</xdr:colOff>
      <xdr:row>58</xdr:row>
      <xdr:rowOff>41003</xdr:rowOff>
    </xdr:to>
    <xdr:sp macro="" textlink="">
      <xdr:nvSpPr>
        <xdr:cNvPr id="644" name="フローチャート: 判断 643"/>
        <xdr:cNvSpPr/>
      </xdr:nvSpPr>
      <xdr:spPr>
        <a:xfrm>
          <a:off x="12299950" y="95279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645" name="フローチャート: 判断 644"/>
        <xdr:cNvSpPr/>
      </xdr:nvSpPr>
      <xdr:spPr>
        <a:xfrm>
          <a:off x="11487150" y="97240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45538</xdr:rowOff>
    </xdr:from>
    <xdr:to>
      <xdr:col>85</xdr:col>
      <xdr:colOff>177800</xdr:colOff>
      <xdr:row>57</xdr:row>
      <xdr:rowOff>147138</xdr:rowOff>
    </xdr:to>
    <xdr:sp macro="" textlink="">
      <xdr:nvSpPr>
        <xdr:cNvPr id="651" name="楕円 650"/>
        <xdr:cNvSpPr/>
      </xdr:nvSpPr>
      <xdr:spPr>
        <a:xfrm>
          <a:off x="14649450" y="94625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68415</xdr:rowOff>
    </xdr:from>
    <xdr:ext cx="405111" cy="259045"/>
    <xdr:sp macro="" textlink="">
      <xdr:nvSpPr>
        <xdr:cNvPr id="652" name="【保健センター・保健所】&#10;有形固定資産減価償却率該当値テキスト"/>
        <xdr:cNvSpPr txBox="1"/>
      </xdr:nvSpPr>
      <xdr:spPr>
        <a:xfrm>
          <a:off x="14738350" y="932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653" name="楕円 652"/>
        <xdr:cNvSpPr/>
      </xdr:nvSpPr>
      <xdr:spPr>
        <a:xfrm>
          <a:off x="1388745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96338</xdr:rowOff>
    </xdr:to>
    <xdr:cxnSp macro="">
      <xdr:nvCxnSpPr>
        <xdr:cNvPr id="654" name="直線コネクタ 653"/>
        <xdr:cNvCxnSpPr/>
      </xdr:nvCxnSpPr>
      <xdr:spPr>
        <a:xfrm>
          <a:off x="13938250" y="9474200"/>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112485</xdr:rowOff>
    </xdr:from>
    <xdr:to>
      <xdr:col>76</xdr:col>
      <xdr:colOff>165100</xdr:colOff>
      <xdr:row>57</xdr:row>
      <xdr:rowOff>42635</xdr:rowOff>
    </xdr:to>
    <xdr:sp macro="" textlink="">
      <xdr:nvSpPr>
        <xdr:cNvPr id="655" name="楕円 654"/>
        <xdr:cNvSpPr/>
      </xdr:nvSpPr>
      <xdr:spPr>
        <a:xfrm>
          <a:off x="13093700" y="9364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57150</xdr:rowOff>
    </xdr:to>
    <xdr:cxnSp macro="">
      <xdr:nvCxnSpPr>
        <xdr:cNvPr id="656" name="直線コネクタ 655"/>
        <xdr:cNvCxnSpPr/>
      </xdr:nvCxnSpPr>
      <xdr:spPr>
        <a:xfrm>
          <a:off x="13144500" y="9415235"/>
          <a:ext cx="79375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47172</xdr:rowOff>
    </xdr:from>
    <xdr:to>
      <xdr:col>72</xdr:col>
      <xdr:colOff>38100</xdr:colOff>
      <xdr:row>56</xdr:row>
      <xdr:rowOff>148772</xdr:rowOff>
    </xdr:to>
    <xdr:sp macro="" textlink="">
      <xdr:nvSpPr>
        <xdr:cNvPr id="657" name="楕円 656"/>
        <xdr:cNvSpPr/>
      </xdr:nvSpPr>
      <xdr:spPr>
        <a:xfrm>
          <a:off x="12299950" y="92991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97972</xdr:rowOff>
    </xdr:from>
    <xdr:to>
      <xdr:col>76</xdr:col>
      <xdr:colOff>114300</xdr:colOff>
      <xdr:row>56</xdr:row>
      <xdr:rowOff>163285</xdr:rowOff>
    </xdr:to>
    <xdr:cxnSp macro="">
      <xdr:nvCxnSpPr>
        <xdr:cNvPr id="658" name="直線コネクタ 657"/>
        <xdr:cNvCxnSpPr/>
      </xdr:nvCxnSpPr>
      <xdr:spPr>
        <a:xfrm>
          <a:off x="12344400" y="9349922"/>
          <a:ext cx="8001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81462</xdr:rowOff>
    </xdr:from>
    <xdr:to>
      <xdr:col>67</xdr:col>
      <xdr:colOff>101600</xdr:colOff>
      <xdr:row>56</xdr:row>
      <xdr:rowOff>11612</xdr:rowOff>
    </xdr:to>
    <xdr:sp macro="" textlink="">
      <xdr:nvSpPr>
        <xdr:cNvPr id="659" name="楕円 658"/>
        <xdr:cNvSpPr/>
      </xdr:nvSpPr>
      <xdr:spPr>
        <a:xfrm>
          <a:off x="11487150" y="91683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132262</xdr:rowOff>
    </xdr:from>
    <xdr:to>
      <xdr:col>71</xdr:col>
      <xdr:colOff>177800</xdr:colOff>
      <xdr:row>56</xdr:row>
      <xdr:rowOff>97972</xdr:rowOff>
    </xdr:to>
    <xdr:cxnSp macro="">
      <xdr:nvCxnSpPr>
        <xdr:cNvPr id="660" name="直線コネクタ 659"/>
        <xdr:cNvCxnSpPr/>
      </xdr:nvCxnSpPr>
      <xdr:spPr>
        <a:xfrm>
          <a:off x="11537950" y="9219112"/>
          <a:ext cx="80645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58255</xdr:rowOff>
    </xdr:from>
    <xdr:ext cx="405111" cy="259045"/>
    <xdr:sp macro="" textlink="">
      <xdr:nvSpPr>
        <xdr:cNvPr id="661" name="n_1aveValue【保健センター・保健所】&#10;有形固定資産減価償却率"/>
        <xdr:cNvSpPr txBox="1"/>
      </xdr:nvSpPr>
      <xdr:spPr>
        <a:xfrm>
          <a:off x="13742044" y="964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45193</xdr:rowOff>
    </xdr:from>
    <xdr:ext cx="405111" cy="259045"/>
    <xdr:sp macro="" textlink="">
      <xdr:nvSpPr>
        <xdr:cNvPr id="662" name="n_2aveValue【保健センター・保健所】&#10;有形固定資産減価償却率"/>
        <xdr:cNvSpPr txBox="1"/>
      </xdr:nvSpPr>
      <xdr:spPr>
        <a:xfrm>
          <a:off x="12960994" y="9627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32130</xdr:rowOff>
    </xdr:from>
    <xdr:ext cx="405111" cy="259045"/>
    <xdr:sp macro="" textlink="">
      <xdr:nvSpPr>
        <xdr:cNvPr id="663" name="n_3aveValue【保健センター・保健所】&#10;有形固定資産減価償却率"/>
        <xdr:cNvSpPr txBox="1"/>
      </xdr:nvSpPr>
      <xdr:spPr>
        <a:xfrm>
          <a:off x="12167244" y="961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63154</xdr:rowOff>
    </xdr:from>
    <xdr:ext cx="405111" cy="259045"/>
    <xdr:sp macro="" textlink="">
      <xdr:nvSpPr>
        <xdr:cNvPr id="664" name="n_4aveValue【保健センター・保健所】&#10;有形固定資産減価償却率"/>
        <xdr:cNvSpPr txBox="1"/>
      </xdr:nvSpPr>
      <xdr:spPr>
        <a:xfrm>
          <a:off x="11354444" y="98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665" name="n_1mainValue【保健センター・保健所】&#10;有形固定資産減価償却率"/>
        <xdr:cNvSpPr txBox="1"/>
      </xdr:nvSpPr>
      <xdr:spPr>
        <a:xfrm>
          <a:off x="137420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59162</xdr:rowOff>
    </xdr:from>
    <xdr:ext cx="405111" cy="259045"/>
    <xdr:sp macro="" textlink="">
      <xdr:nvSpPr>
        <xdr:cNvPr id="666" name="n_2mainValue【保健センター・保健所】&#10;有形固定資産減価償却率"/>
        <xdr:cNvSpPr txBox="1"/>
      </xdr:nvSpPr>
      <xdr:spPr>
        <a:xfrm>
          <a:off x="12960994" y="914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165299</xdr:rowOff>
    </xdr:from>
    <xdr:ext cx="405111" cy="259045"/>
    <xdr:sp macro="" textlink="">
      <xdr:nvSpPr>
        <xdr:cNvPr id="667" name="n_3mainValue【保健センター・保健所】&#10;有形固定資産減価償却率"/>
        <xdr:cNvSpPr txBox="1"/>
      </xdr:nvSpPr>
      <xdr:spPr>
        <a:xfrm>
          <a:off x="12167244" y="908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28139</xdr:rowOff>
    </xdr:from>
    <xdr:ext cx="405111" cy="259045"/>
    <xdr:sp macro="" textlink="">
      <xdr:nvSpPr>
        <xdr:cNvPr id="668" name="n_4mainValue【保健センター・保健所】&#10;有形固定資産減価償却率"/>
        <xdr:cNvSpPr txBox="1"/>
      </xdr:nvSpPr>
      <xdr:spPr>
        <a:xfrm>
          <a:off x="11354444" y="894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2" name="直線コネクタ 691"/>
        <xdr:cNvCxnSpPr/>
      </xdr:nvCxnSpPr>
      <xdr:spPr>
        <a:xfrm flipV="1">
          <a:off x="19951064" y="92202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3" name="【保健センター・保健所】&#10;一人当たり面積最小値テキスト"/>
        <xdr:cNvSpPr txBox="1"/>
      </xdr:nvSpPr>
      <xdr:spPr>
        <a:xfrm>
          <a:off x="1998980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4" name="直線コネクタ 693"/>
        <xdr:cNvCxnSpPr/>
      </xdr:nvCxnSpPr>
      <xdr:spPr>
        <a:xfrm>
          <a:off x="1988185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5" name="【保健センター・保健所】&#10;一人当たり面積最大値テキスト"/>
        <xdr:cNvSpPr txBox="1"/>
      </xdr:nvSpPr>
      <xdr:spPr>
        <a:xfrm>
          <a:off x="19989800" y="900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6" name="直線コネクタ 695"/>
        <xdr:cNvCxnSpPr/>
      </xdr:nvCxnSpPr>
      <xdr:spPr>
        <a:xfrm>
          <a:off x="19881850" y="922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697" name="【保健センター・保健所】&#10;一人当たり面積平均値テキスト"/>
        <xdr:cNvSpPr txBox="1"/>
      </xdr:nvSpPr>
      <xdr:spPr>
        <a:xfrm>
          <a:off x="19989800" y="1003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98" name="フローチャート: 判断 697"/>
        <xdr:cNvSpPr/>
      </xdr:nvSpPr>
      <xdr:spPr>
        <a:xfrm>
          <a:off x="1990090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99" name="フローチャート: 判断 698"/>
        <xdr:cNvSpPr/>
      </xdr:nvSpPr>
      <xdr:spPr>
        <a:xfrm>
          <a:off x="191579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0" name="フローチャート: 判断 699"/>
        <xdr:cNvSpPr/>
      </xdr:nvSpPr>
      <xdr:spPr>
        <a:xfrm>
          <a:off x="1834515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01" name="フローチャート: 判断 700"/>
        <xdr:cNvSpPr/>
      </xdr:nvSpPr>
      <xdr:spPr>
        <a:xfrm>
          <a:off x="175514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02" name="フローチャート: 判断 701"/>
        <xdr:cNvSpPr/>
      </xdr:nvSpPr>
      <xdr:spPr>
        <a:xfrm>
          <a:off x="16757650" y="1001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708" name="楕円 707"/>
        <xdr:cNvSpPr/>
      </xdr:nvSpPr>
      <xdr:spPr>
        <a:xfrm>
          <a:off x="199009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111777</xdr:rowOff>
    </xdr:from>
    <xdr:ext cx="469744" cy="259045"/>
    <xdr:sp macro="" textlink="">
      <xdr:nvSpPr>
        <xdr:cNvPr id="709" name="【保健センター・保健所】&#10;一人当たり面積該当値テキスト"/>
        <xdr:cNvSpPr txBox="1"/>
      </xdr:nvSpPr>
      <xdr:spPr>
        <a:xfrm>
          <a:off x="19989800" y="91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710" name="楕円 709"/>
        <xdr:cNvSpPr/>
      </xdr:nvSpPr>
      <xdr:spPr>
        <a:xfrm>
          <a:off x="19157950" y="9207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76200</xdr:rowOff>
    </xdr:to>
    <xdr:cxnSp macro="">
      <xdr:nvCxnSpPr>
        <xdr:cNvPr id="711" name="直線コネクタ 710"/>
        <xdr:cNvCxnSpPr/>
      </xdr:nvCxnSpPr>
      <xdr:spPr>
        <a:xfrm>
          <a:off x="19202400" y="9251950"/>
          <a:ext cx="7493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712" name="楕円 711"/>
        <xdr:cNvSpPr/>
      </xdr:nvSpPr>
      <xdr:spPr>
        <a:xfrm>
          <a:off x="18345150" y="9207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0</xdr:rowOff>
    </xdr:to>
    <xdr:cxnSp macro="">
      <xdr:nvCxnSpPr>
        <xdr:cNvPr id="713" name="直線コネクタ 712"/>
        <xdr:cNvCxnSpPr/>
      </xdr:nvCxnSpPr>
      <xdr:spPr>
        <a:xfrm>
          <a:off x="18395950" y="9251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714" name="楕円 713"/>
        <xdr:cNvSpPr/>
      </xdr:nvSpPr>
      <xdr:spPr>
        <a:xfrm>
          <a:off x="17551400" y="9207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0</xdr:rowOff>
    </xdr:to>
    <xdr:cxnSp macro="">
      <xdr:nvCxnSpPr>
        <xdr:cNvPr id="715" name="直線コネクタ 714"/>
        <xdr:cNvCxnSpPr/>
      </xdr:nvCxnSpPr>
      <xdr:spPr>
        <a:xfrm>
          <a:off x="17602200" y="9251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120650</xdr:rowOff>
    </xdr:from>
    <xdr:to>
      <xdr:col>98</xdr:col>
      <xdr:colOff>38100</xdr:colOff>
      <xdr:row>56</xdr:row>
      <xdr:rowOff>50800</xdr:rowOff>
    </xdr:to>
    <xdr:sp macro="" textlink="">
      <xdr:nvSpPr>
        <xdr:cNvPr id="716" name="楕円 715"/>
        <xdr:cNvSpPr/>
      </xdr:nvSpPr>
      <xdr:spPr>
        <a:xfrm>
          <a:off x="16757650" y="9207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0</xdr:rowOff>
    </xdr:to>
    <xdr:cxnSp macro="">
      <xdr:nvCxnSpPr>
        <xdr:cNvPr id="717" name="直線コネクタ 716"/>
        <xdr:cNvCxnSpPr/>
      </xdr:nvCxnSpPr>
      <xdr:spPr>
        <a:xfrm>
          <a:off x="16802100" y="9251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18" name="n_1aveValue【保健センター・保健所】&#10;一人当たり面積"/>
        <xdr:cNvSpPr txBox="1"/>
      </xdr:nvSpPr>
      <xdr:spPr>
        <a:xfrm>
          <a:off x="189802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19" name="n_2aveValue【保健センター・保健所】&#10;一人当たり面積"/>
        <xdr:cNvSpPr txBox="1"/>
      </xdr:nvSpPr>
      <xdr:spPr>
        <a:xfrm>
          <a:off x="181801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20" name="n_3aveValue【保健センター・保健所】&#10;一人当たり面積"/>
        <xdr:cNvSpPr txBox="1"/>
      </xdr:nvSpPr>
      <xdr:spPr>
        <a:xfrm>
          <a:off x="1738637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21" name="n_4aveValue【保健センター・保健所】&#10;一人当たり面積"/>
        <xdr:cNvSpPr txBox="1"/>
      </xdr:nvSpPr>
      <xdr:spPr>
        <a:xfrm>
          <a:off x="1659262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67327</xdr:rowOff>
    </xdr:from>
    <xdr:ext cx="469744" cy="259045"/>
    <xdr:sp macro="" textlink="">
      <xdr:nvSpPr>
        <xdr:cNvPr id="722" name="n_1mainValue【保健センター・保健所】&#10;一人当たり面積"/>
        <xdr:cNvSpPr txBox="1"/>
      </xdr:nvSpPr>
      <xdr:spPr>
        <a:xfrm>
          <a:off x="18980227" y="898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723" name="n_2mainValue【保健センター・保健所】&#10;一人当たり面積"/>
        <xdr:cNvSpPr txBox="1"/>
      </xdr:nvSpPr>
      <xdr:spPr>
        <a:xfrm>
          <a:off x="18180127" y="898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724" name="n_3mainValue【保健センター・保健所】&#10;一人当たり面積"/>
        <xdr:cNvSpPr txBox="1"/>
      </xdr:nvSpPr>
      <xdr:spPr>
        <a:xfrm>
          <a:off x="17386377" y="898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67327</xdr:rowOff>
    </xdr:from>
    <xdr:ext cx="469744" cy="259045"/>
    <xdr:sp macro="" textlink="">
      <xdr:nvSpPr>
        <xdr:cNvPr id="725" name="n_4mainValue【保健センター・保健所】&#10;一人当たり面積"/>
        <xdr:cNvSpPr txBox="1"/>
      </xdr:nvSpPr>
      <xdr:spPr>
        <a:xfrm>
          <a:off x="16592627" y="898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6" name="テキスト ボックス 735"/>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7" name="直線コネクタ 736"/>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8" name="テキスト ボックス 737"/>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9" name="直線コネクタ 738"/>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0" name="テキスト ボックス 739"/>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1" name="直線コネクタ 740"/>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2" name="テキスト ボックス 741"/>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3" name="直線コネクタ 742"/>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4" name="テキスト ボックス 743"/>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6" name="テキスト ボックス 745"/>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86</xdr:row>
      <xdr:rowOff>92963</xdr:rowOff>
    </xdr:to>
    <xdr:cxnSp macro="">
      <xdr:nvCxnSpPr>
        <xdr:cNvPr id="748" name="直線コネクタ 747"/>
        <xdr:cNvCxnSpPr/>
      </xdr:nvCxnSpPr>
      <xdr:spPr>
        <a:xfrm flipV="1">
          <a:off x="14699614" y="12881102"/>
          <a:ext cx="0" cy="1416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96790</xdr:rowOff>
    </xdr:from>
    <xdr:ext cx="405111" cy="259045"/>
    <xdr:sp macro="" textlink="">
      <xdr:nvSpPr>
        <xdr:cNvPr id="749" name="【消防施設】&#10;有形固定資産減価償却率最小値テキスト"/>
        <xdr:cNvSpPr txBox="1"/>
      </xdr:nvSpPr>
      <xdr:spPr>
        <a:xfrm>
          <a:off x="14738350" y="1430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92963</xdr:rowOff>
    </xdr:from>
    <xdr:to>
      <xdr:col>86</xdr:col>
      <xdr:colOff>25400</xdr:colOff>
      <xdr:row>86</xdr:row>
      <xdr:rowOff>92963</xdr:rowOff>
    </xdr:to>
    <xdr:cxnSp macro="">
      <xdr:nvCxnSpPr>
        <xdr:cNvPr id="750" name="直線コネクタ 749"/>
        <xdr:cNvCxnSpPr/>
      </xdr:nvCxnSpPr>
      <xdr:spPr>
        <a:xfrm>
          <a:off x="14611350" y="14297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51" name="【消防施設】&#10;有形固定資産減価償却率最大値テキスト"/>
        <xdr:cNvSpPr txBox="1"/>
      </xdr:nvSpPr>
      <xdr:spPr>
        <a:xfrm>
          <a:off x="14738350" y="12669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52" name="直線コネクタ 751"/>
        <xdr:cNvCxnSpPr/>
      </xdr:nvCxnSpPr>
      <xdr:spPr>
        <a:xfrm>
          <a:off x="14611350" y="12881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23892</xdr:rowOff>
    </xdr:from>
    <xdr:ext cx="405111" cy="259045"/>
    <xdr:sp macro="" textlink="">
      <xdr:nvSpPr>
        <xdr:cNvPr id="753" name="【消防施設】&#10;有形固定資産減価償却率平均値テキスト"/>
        <xdr:cNvSpPr txBox="1"/>
      </xdr:nvSpPr>
      <xdr:spPr>
        <a:xfrm>
          <a:off x="14738350" y="1340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54" name="フローチャート: 判断 753"/>
        <xdr:cNvSpPr/>
      </xdr:nvSpPr>
      <xdr:spPr>
        <a:xfrm>
          <a:off x="14649450" y="135455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145035</xdr:rowOff>
    </xdr:from>
    <xdr:to>
      <xdr:col>81</xdr:col>
      <xdr:colOff>101600</xdr:colOff>
      <xdr:row>82</xdr:row>
      <xdr:rowOff>75185</xdr:rowOff>
    </xdr:to>
    <xdr:sp macro="" textlink="">
      <xdr:nvSpPr>
        <xdr:cNvPr id="755" name="フローチャート: 判断 754"/>
        <xdr:cNvSpPr/>
      </xdr:nvSpPr>
      <xdr:spPr>
        <a:xfrm>
          <a:off x="13887450" y="13524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56" name="フローチャート: 判断 755"/>
        <xdr:cNvSpPr/>
      </xdr:nvSpPr>
      <xdr:spPr>
        <a:xfrm>
          <a:off x="1309370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103887</xdr:rowOff>
    </xdr:from>
    <xdr:to>
      <xdr:col>72</xdr:col>
      <xdr:colOff>38100</xdr:colOff>
      <xdr:row>82</xdr:row>
      <xdr:rowOff>34037</xdr:rowOff>
    </xdr:to>
    <xdr:sp macro="" textlink="">
      <xdr:nvSpPr>
        <xdr:cNvPr id="757" name="フローチャート: 判断 756"/>
        <xdr:cNvSpPr/>
      </xdr:nvSpPr>
      <xdr:spPr>
        <a:xfrm>
          <a:off x="12299950" y="134833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758" name="フローチャート: 判断 757"/>
        <xdr:cNvSpPr/>
      </xdr:nvSpPr>
      <xdr:spPr>
        <a:xfrm>
          <a:off x="11487150" y="13338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39878</xdr:rowOff>
    </xdr:from>
    <xdr:to>
      <xdr:col>85</xdr:col>
      <xdr:colOff>177800</xdr:colOff>
      <xdr:row>83</xdr:row>
      <xdr:rowOff>141478</xdr:rowOff>
    </xdr:to>
    <xdr:sp macro="" textlink="">
      <xdr:nvSpPr>
        <xdr:cNvPr id="764" name="楕円 763"/>
        <xdr:cNvSpPr/>
      </xdr:nvSpPr>
      <xdr:spPr>
        <a:xfrm>
          <a:off x="14649450" y="137495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18305</xdr:rowOff>
    </xdr:from>
    <xdr:ext cx="405111" cy="259045"/>
    <xdr:sp macro="" textlink="">
      <xdr:nvSpPr>
        <xdr:cNvPr id="765" name="【消防施設】&#10;有形固定資産減価償却率該当値テキスト"/>
        <xdr:cNvSpPr txBox="1"/>
      </xdr:nvSpPr>
      <xdr:spPr>
        <a:xfrm>
          <a:off x="14738350" y="13727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110744</xdr:rowOff>
    </xdr:from>
    <xdr:to>
      <xdr:col>81</xdr:col>
      <xdr:colOff>101600</xdr:colOff>
      <xdr:row>83</xdr:row>
      <xdr:rowOff>40894</xdr:rowOff>
    </xdr:to>
    <xdr:sp macro="" textlink="">
      <xdr:nvSpPr>
        <xdr:cNvPr id="766" name="楕円 765"/>
        <xdr:cNvSpPr/>
      </xdr:nvSpPr>
      <xdr:spPr>
        <a:xfrm>
          <a:off x="13887450" y="13655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161544</xdr:rowOff>
    </xdr:from>
    <xdr:to>
      <xdr:col>85</xdr:col>
      <xdr:colOff>127000</xdr:colOff>
      <xdr:row>83</xdr:row>
      <xdr:rowOff>90678</xdr:rowOff>
    </xdr:to>
    <xdr:cxnSp macro="">
      <xdr:nvCxnSpPr>
        <xdr:cNvPr id="767" name="直線コネクタ 766"/>
        <xdr:cNvCxnSpPr/>
      </xdr:nvCxnSpPr>
      <xdr:spPr>
        <a:xfrm>
          <a:off x="13938250" y="13706094"/>
          <a:ext cx="762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163322</xdr:rowOff>
    </xdr:from>
    <xdr:to>
      <xdr:col>76</xdr:col>
      <xdr:colOff>165100</xdr:colOff>
      <xdr:row>82</xdr:row>
      <xdr:rowOff>93472</xdr:rowOff>
    </xdr:to>
    <xdr:sp macro="" textlink="">
      <xdr:nvSpPr>
        <xdr:cNvPr id="768" name="楕円 767"/>
        <xdr:cNvSpPr/>
      </xdr:nvSpPr>
      <xdr:spPr>
        <a:xfrm>
          <a:off x="13093700" y="13542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42672</xdr:rowOff>
    </xdr:from>
    <xdr:to>
      <xdr:col>81</xdr:col>
      <xdr:colOff>50800</xdr:colOff>
      <xdr:row>82</xdr:row>
      <xdr:rowOff>161544</xdr:rowOff>
    </xdr:to>
    <xdr:cxnSp macro="">
      <xdr:nvCxnSpPr>
        <xdr:cNvPr id="769" name="直線コネクタ 768"/>
        <xdr:cNvCxnSpPr/>
      </xdr:nvCxnSpPr>
      <xdr:spPr>
        <a:xfrm>
          <a:off x="13144500" y="13587222"/>
          <a:ext cx="79375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94742</xdr:rowOff>
    </xdr:from>
    <xdr:to>
      <xdr:col>72</xdr:col>
      <xdr:colOff>38100</xdr:colOff>
      <xdr:row>82</xdr:row>
      <xdr:rowOff>24892</xdr:rowOff>
    </xdr:to>
    <xdr:sp macro="" textlink="">
      <xdr:nvSpPr>
        <xdr:cNvPr id="770" name="楕円 769"/>
        <xdr:cNvSpPr/>
      </xdr:nvSpPr>
      <xdr:spPr>
        <a:xfrm>
          <a:off x="12299950" y="13474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145542</xdr:rowOff>
    </xdr:from>
    <xdr:to>
      <xdr:col>76</xdr:col>
      <xdr:colOff>114300</xdr:colOff>
      <xdr:row>82</xdr:row>
      <xdr:rowOff>42672</xdr:rowOff>
    </xdr:to>
    <xdr:cxnSp macro="">
      <xdr:nvCxnSpPr>
        <xdr:cNvPr id="771" name="直線コネクタ 770"/>
        <xdr:cNvCxnSpPr/>
      </xdr:nvCxnSpPr>
      <xdr:spPr>
        <a:xfrm>
          <a:off x="12344400" y="13524992"/>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772" name="楕円 771"/>
        <xdr:cNvSpPr/>
      </xdr:nvSpPr>
      <xdr:spPr>
        <a:xfrm>
          <a:off x="11487150" y="1336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145542</xdr:rowOff>
    </xdr:to>
    <xdr:cxnSp macro="">
      <xdr:nvCxnSpPr>
        <xdr:cNvPr id="773" name="直線コネクタ 772"/>
        <xdr:cNvCxnSpPr/>
      </xdr:nvCxnSpPr>
      <xdr:spPr>
        <a:xfrm>
          <a:off x="11537950" y="13406120"/>
          <a:ext cx="80645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91712</xdr:rowOff>
    </xdr:from>
    <xdr:ext cx="405111" cy="259045"/>
    <xdr:sp macro="" textlink="">
      <xdr:nvSpPr>
        <xdr:cNvPr id="774" name="n_1aveValue【消防施設】&#10;有形固定資産減価償却率"/>
        <xdr:cNvSpPr txBox="1"/>
      </xdr:nvSpPr>
      <xdr:spPr>
        <a:xfrm>
          <a:off x="13742044" y="1330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75" name="n_2aveValue【消防施設】&#10;有形固定資産減価償却率"/>
        <xdr:cNvSpPr txBox="1"/>
      </xdr:nvSpPr>
      <xdr:spPr>
        <a:xfrm>
          <a:off x="1296099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25164</xdr:rowOff>
    </xdr:from>
    <xdr:ext cx="405111" cy="259045"/>
    <xdr:sp macro="" textlink="">
      <xdr:nvSpPr>
        <xdr:cNvPr id="776" name="n_3aveValue【消防施設】&#10;有形固定資産減価償却率"/>
        <xdr:cNvSpPr txBox="1"/>
      </xdr:nvSpPr>
      <xdr:spPr>
        <a:xfrm>
          <a:off x="12167244" y="1356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777" name="n_4aveValue【消防施設】&#10;有形固定資産減価償却率"/>
        <xdr:cNvSpPr txBox="1"/>
      </xdr:nvSpPr>
      <xdr:spPr>
        <a:xfrm>
          <a:off x="113544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32021</xdr:rowOff>
    </xdr:from>
    <xdr:ext cx="405111" cy="259045"/>
    <xdr:sp macro="" textlink="">
      <xdr:nvSpPr>
        <xdr:cNvPr id="778" name="n_1mainValue【消防施設】&#10;有形固定資産減価償却率"/>
        <xdr:cNvSpPr txBox="1"/>
      </xdr:nvSpPr>
      <xdr:spPr>
        <a:xfrm>
          <a:off x="13742044" y="13741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84599</xdr:rowOff>
    </xdr:from>
    <xdr:ext cx="405111" cy="259045"/>
    <xdr:sp macro="" textlink="">
      <xdr:nvSpPr>
        <xdr:cNvPr id="779" name="n_2mainValue【消防施設】&#10;有形固定資産減価償却率"/>
        <xdr:cNvSpPr txBox="1"/>
      </xdr:nvSpPr>
      <xdr:spPr>
        <a:xfrm>
          <a:off x="12960994" y="136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41419</xdr:rowOff>
    </xdr:from>
    <xdr:ext cx="405111" cy="259045"/>
    <xdr:sp macro="" textlink="">
      <xdr:nvSpPr>
        <xdr:cNvPr id="780" name="n_3mainValue【消防施設】&#10;有形固定資産減価償却率"/>
        <xdr:cNvSpPr txBox="1"/>
      </xdr:nvSpPr>
      <xdr:spPr>
        <a:xfrm>
          <a:off x="12167244" y="13255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68597</xdr:rowOff>
    </xdr:from>
    <xdr:ext cx="405111" cy="259045"/>
    <xdr:sp macro="" textlink="">
      <xdr:nvSpPr>
        <xdr:cNvPr id="781" name="n_4mainValue【消防施設】&#10;有形固定資産減価償却率"/>
        <xdr:cNvSpPr txBox="1"/>
      </xdr:nvSpPr>
      <xdr:spPr>
        <a:xfrm>
          <a:off x="113544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2" name="テキスト ボックス 791"/>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06" name="直線コネクタ 805"/>
        <xdr:cNvCxnSpPr/>
      </xdr:nvCxnSpPr>
      <xdr:spPr>
        <a:xfrm flipV="1">
          <a:off x="19951064" y="127762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7" name="【消防施設】&#10;一人当たり面積最小値テキスト"/>
        <xdr:cNvSpPr txBox="1"/>
      </xdr:nvSpPr>
      <xdr:spPr>
        <a:xfrm>
          <a:off x="199898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8" name="直線コネクタ 807"/>
        <xdr:cNvCxnSpPr/>
      </xdr:nvCxnSpPr>
      <xdr:spPr>
        <a:xfrm>
          <a:off x="19881850" y="1405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9" name="【消防施設】&#10;一人当たり面積最大値テキスト"/>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0" name="直線コネクタ 809"/>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60977</xdr:rowOff>
    </xdr:from>
    <xdr:ext cx="469744" cy="259045"/>
    <xdr:sp macro="" textlink="">
      <xdr:nvSpPr>
        <xdr:cNvPr id="811" name="【消防施設】&#10;一人当たり面積平均値テキスト"/>
        <xdr:cNvSpPr txBox="1"/>
      </xdr:nvSpPr>
      <xdr:spPr>
        <a:xfrm>
          <a:off x="19989800" y="1344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2" name="フローチャート: 判断 811"/>
        <xdr:cNvSpPr/>
      </xdr:nvSpPr>
      <xdr:spPr>
        <a:xfrm>
          <a:off x="19900900" y="1346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813" name="フローチャート: 判断 812"/>
        <xdr:cNvSpPr/>
      </xdr:nvSpPr>
      <xdr:spPr>
        <a:xfrm>
          <a:off x="191579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4" name="フローチャート: 判断 813"/>
        <xdr:cNvSpPr/>
      </xdr:nvSpPr>
      <xdr:spPr>
        <a:xfrm>
          <a:off x="1834515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815" name="フローチャート: 判断 814"/>
        <xdr:cNvSpPr/>
      </xdr:nvSpPr>
      <xdr:spPr>
        <a:xfrm>
          <a:off x="17551400" y="1346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816" name="フローチャート: 判断 815"/>
        <xdr:cNvSpPr/>
      </xdr:nvSpPr>
      <xdr:spPr>
        <a:xfrm>
          <a:off x="16757650" y="13385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822" name="楕円 821"/>
        <xdr:cNvSpPr/>
      </xdr:nvSpPr>
      <xdr:spPr>
        <a:xfrm>
          <a:off x="199009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823" name="【消防施設】&#10;一人当たり面積該当値テキスト"/>
        <xdr:cNvSpPr txBox="1"/>
      </xdr:nvSpPr>
      <xdr:spPr>
        <a:xfrm>
          <a:off x="19989800"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6350</xdr:rowOff>
    </xdr:from>
    <xdr:to>
      <xdr:col>112</xdr:col>
      <xdr:colOff>38100</xdr:colOff>
      <xdr:row>79</xdr:row>
      <xdr:rowOff>107950</xdr:rowOff>
    </xdr:to>
    <xdr:sp macro="" textlink="">
      <xdr:nvSpPr>
        <xdr:cNvPr id="824" name="楕円 823"/>
        <xdr:cNvSpPr/>
      </xdr:nvSpPr>
      <xdr:spPr>
        <a:xfrm>
          <a:off x="19157950" y="13055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57150</xdr:rowOff>
    </xdr:from>
    <xdr:to>
      <xdr:col>116</xdr:col>
      <xdr:colOff>63500</xdr:colOff>
      <xdr:row>79</xdr:row>
      <xdr:rowOff>95250</xdr:rowOff>
    </xdr:to>
    <xdr:cxnSp macro="">
      <xdr:nvCxnSpPr>
        <xdr:cNvPr id="825" name="直線コネクタ 824"/>
        <xdr:cNvCxnSpPr/>
      </xdr:nvCxnSpPr>
      <xdr:spPr>
        <a:xfrm>
          <a:off x="19202400" y="1310640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826" name="楕円 825"/>
        <xdr:cNvSpPr/>
      </xdr:nvSpPr>
      <xdr:spPr>
        <a:xfrm>
          <a:off x="1834515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57150</xdr:rowOff>
    </xdr:from>
    <xdr:to>
      <xdr:col>111</xdr:col>
      <xdr:colOff>177800</xdr:colOff>
      <xdr:row>79</xdr:row>
      <xdr:rowOff>95250</xdr:rowOff>
    </xdr:to>
    <xdr:cxnSp macro="">
      <xdr:nvCxnSpPr>
        <xdr:cNvPr id="827" name="直線コネクタ 826"/>
        <xdr:cNvCxnSpPr/>
      </xdr:nvCxnSpPr>
      <xdr:spPr>
        <a:xfrm flipV="1">
          <a:off x="18395950" y="1310640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828" name="楕円 827"/>
        <xdr:cNvSpPr/>
      </xdr:nvSpPr>
      <xdr:spPr>
        <a:xfrm>
          <a:off x="175514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95250</xdr:rowOff>
    </xdr:to>
    <xdr:cxnSp macro="">
      <xdr:nvCxnSpPr>
        <xdr:cNvPr id="829" name="直線コネクタ 828"/>
        <xdr:cNvCxnSpPr/>
      </xdr:nvCxnSpPr>
      <xdr:spPr>
        <a:xfrm>
          <a:off x="17602200" y="1314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120650</xdr:rowOff>
    </xdr:from>
    <xdr:to>
      <xdr:col>98</xdr:col>
      <xdr:colOff>38100</xdr:colOff>
      <xdr:row>80</xdr:row>
      <xdr:rowOff>50800</xdr:rowOff>
    </xdr:to>
    <xdr:sp macro="" textlink="">
      <xdr:nvSpPr>
        <xdr:cNvPr id="830" name="楕円 829"/>
        <xdr:cNvSpPr/>
      </xdr:nvSpPr>
      <xdr:spPr>
        <a:xfrm>
          <a:off x="16757650" y="13169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95250</xdr:rowOff>
    </xdr:from>
    <xdr:to>
      <xdr:col>102</xdr:col>
      <xdr:colOff>114300</xdr:colOff>
      <xdr:row>80</xdr:row>
      <xdr:rowOff>0</xdr:rowOff>
    </xdr:to>
    <xdr:cxnSp macro="">
      <xdr:nvCxnSpPr>
        <xdr:cNvPr id="831" name="直線コネクタ 830"/>
        <xdr:cNvCxnSpPr/>
      </xdr:nvCxnSpPr>
      <xdr:spPr>
        <a:xfrm flipV="1">
          <a:off x="16802100" y="13144500"/>
          <a:ext cx="8001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41927</xdr:rowOff>
    </xdr:from>
    <xdr:ext cx="469744" cy="259045"/>
    <xdr:sp macro="" textlink="">
      <xdr:nvSpPr>
        <xdr:cNvPr id="832" name="n_1aveValue【消防施設】&#10;一人当たり面積"/>
        <xdr:cNvSpPr txBox="1"/>
      </xdr:nvSpPr>
      <xdr:spPr>
        <a:xfrm>
          <a:off x="18980227"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3" name="n_2aveValue【消防施設】&#10;一人当たり面積"/>
        <xdr:cNvSpPr txBox="1"/>
      </xdr:nvSpPr>
      <xdr:spPr>
        <a:xfrm>
          <a:off x="18180127"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xdr:cNvSpPr txBox="1"/>
      </xdr:nvSpPr>
      <xdr:spPr>
        <a:xfrm>
          <a:off x="1738637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99077</xdr:rowOff>
    </xdr:from>
    <xdr:ext cx="469744" cy="259045"/>
    <xdr:sp macro="" textlink="">
      <xdr:nvSpPr>
        <xdr:cNvPr id="835" name="n_4aveValue【消防施設】&#10;一人当たり面積"/>
        <xdr:cNvSpPr txBox="1"/>
      </xdr:nvSpPr>
      <xdr:spPr>
        <a:xfrm>
          <a:off x="165926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124477</xdr:rowOff>
    </xdr:from>
    <xdr:ext cx="469744" cy="259045"/>
    <xdr:sp macro="" textlink="">
      <xdr:nvSpPr>
        <xdr:cNvPr id="836" name="n_1mainValue【消防施設】&#10;一人当たり面積"/>
        <xdr:cNvSpPr txBox="1"/>
      </xdr:nvSpPr>
      <xdr:spPr>
        <a:xfrm>
          <a:off x="18980227" y="1284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837" name="n_2mainValue【消防施設】&#10;一人当たり面積"/>
        <xdr:cNvSpPr txBox="1"/>
      </xdr:nvSpPr>
      <xdr:spPr>
        <a:xfrm>
          <a:off x="18180127" y="1288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838" name="n_3mainValue【消防施設】&#10;一人当たり面積"/>
        <xdr:cNvSpPr txBox="1"/>
      </xdr:nvSpPr>
      <xdr:spPr>
        <a:xfrm>
          <a:off x="17386377" y="1288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67327</xdr:rowOff>
    </xdr:from>
    <xdr:ext cx="469744" cy="259045"/>
    <xdr:sp macro="" textlink="">
      <xdr:nvSpPr>
        <xdr:cNvPr id="839" name="n_4mainValue【消防施設】&#10;一人当たり面積"/>
        <xdr:cNvSpPr txBox="1"/>
      </xdr:nvSpPr>
      <xdr:spPr>
        <a:xfrm>
          <a:off x="165926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0" name="テキスト ボックス 849"/>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1" name="直線コネクタ 850"/>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52" name="テキスト ボックス 851"/>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3" name="直線コネクタ 852"/>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4" name="テキスト ボックス 853"/>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5" name="直線コネクタ 854"/>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6" name="テキスト ボックス 855"/>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7" name="直線コネクタ 856"/>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8" name="テキスト ボックス 857"/>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62485</xdr:rowOff>
    </xdr:from>
    <xdr:to>
      <xdr:col>85</xdr:col>
      <xdr:colOff>126364</xdr:colOff>
      <xdr:row>108</xdr:row>
      <xdr:rowOff>3048</xdr:rowOff>
    </xdr:to>
    <xdr:cxnSp macro="">
      <xdr:nvCxnSpPr>
        <xdr:cNvPr id="862" name="直線コネクタ 861"/>
        <xdr:cNvCxnSpPr/>
      </xdr:nvCxnSpPr>
      <xdr:spPr>
        <a:xfrm flipV="1">
          <a:off x="14699614" y="16635985"/>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863" name="【庁舎】&#10;有形固定資産減価償却率最小値テキスト"/>
        <xdr:cNvSpPr txBox="1"/>
      </xdr:nvSpPr>
      <xdr:spPr>
        <a:xfrm>
          <a:off x="14738350" y="1795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864" name="直線コネクタ 863"/>
        <xdr:cNvCxnSpPr/>
      </xdr:nvCxnSpPr>
      <xdr:spPr>
        <a:xfrm>
          <a:off x="1461135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9162</xdr:rowOff>
    </xdr:from>
    <xdr:ext cx="405111" cy="259045"/>
    <xdr:sp macro="" textlink="">
      <xdr:nvSpPr>
        <xdr:cNvPr id="865" name="【庁舎】&#10;有形固定資産減価償却率最大値テキスト"/>
        <xdr:cNvSpPr txBox="1"/>
      </xdr:nvSpPr>
      <xdr:spPr>
        <a:xfrm>
          <a:off x="14738350" y="1641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62485</xdr:rowOff>
    </xdr:from>
    <xdr:to>
      <xdr:col>86</xdr:col>
      <xdr:colOff>25400</xdr:colOff>
      <xdr:row>100</xdr:row>
      <xdr:rowOff>62485</xdr:rowOff>
    </xdr:to>
    <xdr:cxnSp macro="">
      <xdr:nvCxnSpPr>
        <xdr:cNvPr id="866" name="直線コネクタ 865"/>
        <xdr:cNvCxnSpPr/>
      </xdr:nvCxnSpPr>
      <xdr:spPr>
        <a:xfrm>
          <a:off x="14611350" y="16635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34562</xdr:rowOff>
    </xdr:from>
    <xdr:ext cx="405111" cy="259045"/>
    <xdr:sp macro="" textlink="">
      <xdr:nvSpPr>
        <xdr:cNvPr id="867" name="【庁舎】&#10;有形固定資産減価償却率平均値テキスト"/>
        <xdr:cNvSpPr txBox="1"/>
      </xdr:nvSpPr>
      <xdr:spPr>
        <a:xfrm>
          <a:off x="14738350" y="1712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868" name="フローチャート: 判断 867"/>
        <xdr:cNvSpPr/>
      </xdr:nvSpPr>
      <xdr:spPr>
        <a:xfrm>
          <a:off x="14649450" y="172709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57404</xdr:rowOff>
    </xdr:from>
    <xdr:to>
      <xdr:col>81</xdr:col>
      <xdr:colOff>101600</xdr:colOff>
      <xdr:row>104</xdr:row>
      <xdr:rowOff>159004</xdr:rowOff>
    </xdr:to>
    <xdr:sp macro="" textlink="">
      <xdr:nvSpPr>
        <xdr:cNvPr id="869" name="フローチャート: 判断 868"/>
        <xdr:cNvSpPr/>
      </xdr:nvSpPr>
      <xdr:spPr>
        <a:xfrm>
          <a:off x="13887450" y="1731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20828</xdr:rowOff>
    </xdr:from>
    <xdr:to>
      <xdr:col>76</xdr:col>
      <xdr:colOff>165100</xdr:colOff>
      <xdr:row>104</xdr:row>
      <xdr:rowOff>122428</xdr:rowOff>
    </xdr:to>
    <xdr:sp macro="" textlink="">
      <xdr:nvSpPr>
        <xdr:cNvPr id="870" name="フローチャート: 判断 869"/>
        <xdr:cNvSpPr/>
      </xdr:nvSpPr>
      <xdr:spPr>
        <a:xfrm>
          <a:off x="13093700" y="1728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114554</xdr:rowOff>
    </xdr:from>
    <xdr:to>
      <xdr:col>72</xdr:col>
      <xdr:colOff>38100</xdr:colOff>
      <xdr:row>104</xdr:row>
      <xdr:rowOff>44704</xdr:rowOff>
    </xdr:to>
    <xdr:sp macro="" textlink="">
      <xdr:nvSpPr>
        <xdr:cNvPr id="871" name="フローチャート: 判断 870"/>
        <xdr:cNvSpPr/>
      </xdr:nvSpPr>
      <xdr:spPr>
        <a:xfrm>
          <a:off x="12299950" y="172024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132842</xdr:rowOff>
    </xdr:from>
    <xdr:to>
      <xdr:col>67</xdr:col>
      <xdr:colOff>101600</xdr:colOff>
      <xdr:row>106</xdr:row>
      <xdr:rowOff>62992</xdr:rowOff>
    </xdr:to>
    <xdr:sp macro="" textlink="">
      <xdr:nvSpPr>
        <xdr:cNvPr id="872" name="フローチャート: 判断 871"/>
        <xdr:cNvSpPr/>
      </xdr:nvSpPr>
      <xdr:spPr>
        <a:xfrm>
          <a:off x="1148715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146558</xdr:rowOff>
    </xdr:from>
    <xdr:to>
      <xdr:col>85</xdr:col>
      <xdr:colOff>177800</xdr:colOff>
      <xdr:row>106</xdr:row>
      <xdr:rowOff>76708</xdr:rowOff>
    </xdr:to>
    <xdr:sp macro="" textlink="">
      <xdr:nvSpPr>
        <xdr:cNvPr id="878" name="楕円 877"/>
        <xdr:cNvSpPr/>
      </xdr:nvSpPr>
      <xdr:spPr>
        <a:xfrm>
          <a:off x="14649450" y="175773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124985</xdr:rowOff>
    </xdr:from>
    <xdr:ext cx="405111" cy="259045"/>
    <xdr:sp macro="" textlink="">
      <xdr:nvSpPr>
        <xdr:cNvPr id="879" name="【庁舎】&#10;有形固定資産減価償却率該当値テキスト"/>
        <xdr:cNvSpPr txBox="1"/>
      </xdr:nvSpPr>
      <xdr:spPr>
        <a:xfrm>
          <a:off x="14738350" y="1755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32258</xdr:rowOff>
    </xdr:from>
    <xdr:to>
      <xdr:col>81</xdr:col>
      <xdr:colOff>101600</xdr:colOff>
      <xdr:row>105</xdr:row>
      <xdr:rowOff>133858</xdr:rowOff>
    </xdr:to>
    <xdr:sp macro="" textlink="">
      <xdr:nvSpPr>
        <xdr:cNvPr id="880" name="楕円 879"/>
        <xdr:cNvSpPr/>
      </xdr:nvSpPr>
      <xdr:spPr>
        <a:xfrm>
          <a:off x="1388745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83058</xdr:rowOff>
    </xdr:from>
    <xdr:to>
      <xdr:col>85</xdr:col>
      <xdr:colOff>127000</xdr:colOff>
      <xdr:row>106</xdr:row>
      <xdr:rowOff>25908</xdr:rowOff>
    </xdr:to>
    <xdr:cxnSp macro="">
      <xdr:nvCxnSpPr>
        <xdr:cNvPr id="881" name="直線コネクタ 880"/>
        <xdr:cNvCxnSpPr/>
      </xdr:nvCxnSpPr>
      <xdr:spPr>
        <a:xfrm>
          <a:off x="13938250" y="17513808"/>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2" name="楕円 881"/>
        <xdr:cNvSpPr/>
      </xdr:nvSpPr>
      <xdr:spPr>
        <a:xfrm>
          <a:off x="13093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83058</xdr:rowOff>
    </xdr:from>
    <xdr:to>
      <xdr:col>81</xdr:col>
      <xdr:colOff>50800</xdr:colOff>
      <xdr:row>105</xdr:row>
      <xdr:rowOff>87630</xdr:rowOff>
    </xdr:to>
    <xdr:cxnSp macro="">
      <xdr:nvCxnSpPr>
        <xdr:cNvPr id="883" name="直線コネクタ 882"/>
        <xdr:cNvCxnSpPr/>
      </xdr:nvCxnSpPr>
      <xdr:spPr>
        <a:xfrm flipV="1">
          <a:off x="13144500" y="1751380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125985</xdr:rowOff>
    </xdr:from>
    <xdr:to>
      <xdr:col>72</xdr:col>
      <xdr:colOff>38100</xdr:colOff>
      <xdr:row>105</xdr:row>
      <xdr:rowOff>56135</xdr:rowOff>
    </xdr:to>
    <xdr:sp macro="" textlink="">
      <xdr:nvSpPr>
        <xdr:cNvPr id="884" name="楕円 883"/>
        <xdr:cNvSpPr/>
      </xdr:nvSpPr>
      <xdr:spPr>
        <a:xfrm>
          <a:off x="12299950" y="1738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5335</xdr:rowOff>
    </xdr:from>
    <xdr:to>
      <xdr:col>76</xdr:col>
      <xdr:colOff>114300</xdr:colOff>
      <xdr:row>105</xdr:row>
      <xdr:rowOff>87630</xdr:rowOff>
    </xdr:to>
    <xdr:cxnSp macro="">
      <xdr:nvCxnSpPr>
        <xdr:cNvPr id="885" name="直線コネクタ 884"/>
        <xdr:cNvCxnSpPr/>
      </xdr:nvCxnSpPr>
      <xdr:spPr>
        <a:xfrm>
          <a:off x="12344400" y="17436085"/>
          <a:ext cx="8001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39115</xdr:rowOff>
    </xdr:from>
    <xdr:to>
      <xdr:col>67</xdr:col>
      <xdr:colOff>101600</xdr:colOff>
      <xdr:row>104</xdr:row>
      <xdr:rowOff>140715</xdr:rowOff>
    </xdr:to>
    <xdr:sp macro="" textlink="">
      <xdr:nvSpPr>
        <xdr:cNvPr id="886" name="楕円 885"/>
        <xdr:cNvSpPr/>
      </xdr:nvSpPr>
      <xdr:spPr>
        <a:xfrm>
          <a:off x="11487150" y="172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89915</xdr:rowOff>
    </xdr:from>
    <xdr:to>
      <xdr:col>71</xdr:col>
      <xdr:colOff>177800</xdr:colOff>
      <xdr:row>105</xdr:row>
      <xdr:rowOff>5335</xdr:rowOff>
    </xdr:to>
    <xdr:cxnSp macro="">
      <xdr:nvCxnSpPr>
        <xdr:cNvPr id="887" name="直線コネクタ 886"/>
        <xdr:cNvCxnSpPr/>
      </xdr:nvCxnSpPr>
      <xdr:spPr>
        <a:xfrm>
          <a:off x="11537950" y="17349215"/>
          <a:ext cx="80645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4081</xdr:rowOff>
    </xdr:from>
    <xdr:ext cx="405111" cy="259045"/>
    <xdr:sp macro="" textlink="">
      <xdr:nvSpPr>
        <xdr:cNvPr id="888" name="n_1aveValue【庁舎】&#10;有形固定資産減価償却率"/>
        <xdr:cNvSpPr txBox="1"/>
      </xdr:nvSpPr>
      <xdr:spPr>
        <a:xfrm>
          <a:off x="13742044" y="1709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138955</xdr:rowOff>
    </xdr:from>
    <xdr:ext cx="405111" cy="259045"/>
    <xdr:sp macro="" textlink="">
      <xdr:nvSpPr>
        <xdr:cNvPr id="889" name="n_2aveValue【庁舎】&#10;有形固定資産減価償却率"/>
        <xdr:cNvSpPr txBox="1"/>
      </xdr:nvSpPr>
      <xdr:spPr>
        <a:xfrm>
          <a:off x="12960994" y="1705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61231</xdr:rowOff>
    </xdr:from>
    <xdr:ext cx="405111" cy="259045"/>
    <xdr:sp macro="" textlink="">
      <xdr:nvSpPr>
        <xdr:cNvPr id="890" name="n_3aveValue【庁舎】&#10;有形固定資産減価償却率"/>
        <xdr:cNvSpPr txBox="1"/>
      </xdr:nvSpPr>
      <xdr:spPr>
        <a:xfrm>
          <a:off x="12167244" y="1697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54119</xdr:rowOff>
    </xdr:from>
    <xdr:ext cx="405111" cy="259045"/>
    <xdr:sp macro="" textlink="">
      <xdr:nvSpPr>
        <xdr:cNvPr id="891" name="n_4aveValue【庁舎】&#10;有形固定資産減価償却率"/>
        <xdr:cNvSpPr txBox="1"/>
      </xdr:nvSpPr>
      <xdr:spPr>
        <a:xfrm>
          <a:off x="11354444" y="1765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124985</xdr:rowOff>
    </xdr:from>
    <xdr:ext cx="405111" cy="259045"/>
    <xdr:sp macro="" textlink="">
      <xdr:nvSpPr>
        <xdr:cNvPr id="892" name="n_1mainValue【庁舎】&#10;有形固定資産減価償却率"/>
        <xdr:cNvSpPr txBox="1"/>
      </xdr:nvSpPr>
      <xdr:spPr>
        <a:xfrm>
          <a:off x="13742044" y="1755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93" name="n_2mainValue【庁舎】&#10;有形固定資産減価償却率"/>
        <xdr:cNvSpPr txBox="1"/>
      </xdr:nvSpPr>
      <xdr:spPr>
        <a:xfrm>
          <a:off x="1296099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47262</xdr:rowOff>
    </xdr:from>
    <xdr:ext cx="405111" cy="259045"/>
    <xdr:sp macro="" textlink="">
      <xdr:nvSpPr>
        <xdr:cNvPr id="894" name="n_3mainValue【庁舎】&#10;有形固定資産減価償却率"/>
        <xdr:cNvSpPr txBox="1"/>
      </xdr:nvSpPr>
      <xdr:spPr>
        <a:xfrm>
          <a:off x="12167244" y="1747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157242</xdr:rowOff>
    </xdr:from>
    <xdr:ext cx="405111" cy="259045"/>
    <xdr:sp macro="" textlink="">
      <xdr:nvSpPr>
        <xdr:cNvPr id="895" name="n_4mainValue【庁舎】&#10;有形固定資産減価償却率"/>
        <xdr:cNvSpPr txBox="1"/>
      </xdr:nvSpPr>
      <xdr:spPr>
        <a:xfrm>
          <a:off x="11354444" y="170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907" name="直線コネクタ 906"/>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8" name="テキスト ボックス 907"/>
        <xdr:cNvSpPr txBox="1"/>
      </xdr:nvSpPr>
      <xdr:spPr>
        <a:xfrm>
          <a:off x="1604917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9" name="直線コネクタ 908"/>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0" name="テキスト ボックス 909"/>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1" name="直線コネクタ 910"/>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2" name="テキスト ボックス 911"/>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5" name="直線コネクタ 914"/>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6" name="テキスト ボックス 915"/>
        <xdr:cNvSpPr txBox="1"/>
      </xdr:nvSpPr>
      <xdr:spPr>
        <a:xfrm>
          <a:off x="1604917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9" name="直線コネクタ 918"/>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0" name="テキスト ボックス 919"/>
        <xdr:cNvSpPr txBox="1"/>
      </xdr:nvSpPr>
      <xdr:spPr>
        <a:xfrm>
          <a:off x="1604917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85725</xdr:rowOff>
    </xdr:from>
    <xdr:to>
      <xdr:col>116</xdr:col>
      <xdr:colOff>62864</xdr:colOff>
      <xdr:row>108</xdr:row>
      <xdr:rowOff>66675</xdr:rowOff>
    </xdr:to>
    <xdr:cxnSp macro="">
      <xdr:nvCxnSpPr>
        <xdr:cNvPr id="924" name="直線コネクタ 923"/>
        <xdr:cNvCxnSpPr/>
      </xdr:nvCxnSpPr>
      <xdr:spPr>
        <a:xfrm flipV="1">
          <a:off x="19951064" y="166592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70502</xdr:rowOff>
    </xdr:from>
    <xdr:ext cx="469744" cy="259045"/>
    <xdr:sp macro="" textlink="">
      <xdr:nvSpPr>
        <xdr:cNvPr id="925" name="【庁舎】&#10;一人当たり面積最小値テキスト"/>
        <xdr:cNvSpPr txBox="1"/>
      </xdr:nvSpPr>
      <xdr:spPr>
        <a:xfrm>
          <a:off x="19989800" y="180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66675</xdr:rowOff>
    </xdr:from>
    <xdr:to>
      <xdr:col>116</xdr:col>
      <xdr:colOff>152400</xdr:colOff>
      <xdr:row>108</xdr:row>
      <xdr:rowOff>66675</xdr:rowOff>
    </xdr:to>
    <xdr:cxnSp macro="">
      <xdr:nvCxnSpPr>
        <xdr:cNvPr id="926" name="直線コネクタ 925"/>
        <xdr:cNvCxnSpPr/>
      </xdr:nvCxnSpPr>
      <xdr:spPr>
        <a:xfrm>
          <a:off x="19881850" y="18011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32402</xdr:rowOff>
    </xdr:from>
    <xdr:ext cx="469744" cy="259045"/>
    <xdr:sp macro="" textlink="">
      <xdr:nvSpPr>
        <xdr:cNvPr id="927" name="【庁舎】&#10;一人当たり面積最大値テキスト"/>
        <xdr:cNvSpPr txBox="1"/>
      </xdr:nvSpPr>
      <xdr:spPr>
        <a:xfrm>
          <a:off x="19989800" y="1643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85725</xdr:rowOff>
    </xdr:from>
    <xdr:to>
      <xdr:col>116</xdr:col>
      <xdr:colOff>152400</xdr:colOff>
      <xdr:row>100</xdr:row>
      <xdr:rowOff>85725</xdr:rowOff>
    </xdr:to>
    <xdr:cxnSp macro="">
      <xdr:nvCxnSpPr>
        <xdr:cNvPr id="928" name="直線コネクタ 927"/>
        <xdr:cNvCxnSpPr/>
      </xdr:nvCxnSpPr>
      <xdr:spPr>
        <a:xfrm>
          <a:off x="19881850" y="16659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29" name="【庁舎】&#10;一人当たり面積平均値テキスト"/>
        <xdr:cNvSpPr txBox="1"/>
      </xdr:nvSpPr>
      <xdr:spPr>
        <a:xfrm>
          <a:off x="19989800" y="1734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30" name="フローチャート: 判断 929"/>
        <xdr:cNvSpPr/>
      </xdr:nvSpPr>
      <xdr:spPr>
        <a:xfrm>
          <a:off x="1990090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63500</xdr:rowOff>
    </xdr:from>
    <xdr:to>
      <xdr:col>112</xdr:col>
      <xdr:colOff>38100</xdr:colOff>
      <xdr:row>105</xdr:row>
      <xdr:rowOff>165100</xdr:rowOff>
    </xdr:to>
    <xdr:sp macro="" textlink="">
      <xdr:nvSpPr>
        <xdr:cNvPr id="931" name="フローチャート: 判断 930"/>
        <xdr:cNvSpPr/>
      </xdr:nvSpPr>
      <xdr:spPr>
        <a:xfrm>
          <a:off x="19157950" y="1749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73025</xdr:rowOff>
    </xdr:from>
    <xdr:to>
      <xdr:col>107</xdr:col>
      <xdr:colOff>101600</xdr:colOff>
      <xdr:row>106</xdr:row>
      <xdr:rowOff>3175</xdr:rowOff>
    </xdr:to>
    <xdr:sp macro="" textlink="">
      <xdr:nvSpPr>
        <xdr:cNvPr id="932" name="フローチャート: 判断 931"/>
        <xdr:cNvSpPr/>
      </xdr:nvSpPr>
      <xdr:spPr>
        <a:xfrm>
          <a:off x="18345150" y="1750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933" name="フローチャート: 判断 932"/>
        <xdr:cNvSpPr/>
      </xdr:nvSpPr>
      <xdr:spPr>
        <a:xfrm>
          <a:off x="17551400" y="175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73025</xdr:rowOff>
    </xdr:from>
    <xdr:to>
      <xdr:col>98</xdr:col>
      <xdr:colOff>38100</xdr:colOff>
      <xdr:row>106</xdr:row>
      <xdr:rowOff>3175</xdr:rowOff>
    </xdr:to>
    <xdr:sp macro="" textlink="">
      <xdr:nvSpPr>
        <xdr:cNvPr id="934" name="フローチャート: 判断 933"/>
        <xdr:cNvSpPr/>
      </xdr:nvSpPr>
      <xdr:spPr>
        <a:xfrm>
          <a:off x="16757650" y="1750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73025</xdr:rowOff>
    </xdr:from>
    <xdr:to>
      <xdr:col>116</xdr:col>
      <xdr:colOff>114300</xdr:colOff>
      <xdr:row>108</xdr:row>
      <xdr:rowOff>3175</xdr:rowOff>
    </xdr:to>
    <xdr:sp macro="" textlink="">
      <xdr:nvSpPr>
        <xdr:cNvPr id="940" name="楕円 939"/>
        <xdr:cNvSpPr/>
      </xdr:nvSpPr>
      <xdr:spPr>
        <a:xfrm>
          <a:off x="199009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159402</xdr:rowOff>
    </xdr:from>
    <xdr:ext cx="469744" cy="259045"/>
    <xdr:sp macro="" textlink="">
      <xdr:nvSpPr>
        <xdr:cNvPr id="941" name="【庁舎】&#10;一人当たり面積該当値テキスト"/>
        <xdr:cNvSpPr txBox="1"/>
      </xdr:nvSpPr>
      <xdr:spPr>
        <a:xfrm>
          <a:off x="19989800" y="1776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101600</xdr:rowOff>
    </xdr:from>
    <xdr:to>
      <xdr:col>112</xdr:col>
      <xdr:colOff>38100</xdr:colOff>
      <xdr:row>108</xdr:row>
      <xdr:rowOff>31750</xdr:rowOff>
    </xdr:to>
    <xdr:sp macro="" textlink="">
      <xdr:nvSpPr>
        <xdr:cNvPr id="942" name="楕円 941"/>
        <xdr:cNvSpPr/>
      </xdr:nvSpPr>
      <xdr:spPr>
        <a:xfrm>
          <a:off x="19157950" y="17875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123825</xdr:rowOff>
    </xdr:from>
    <xdr:to>
      <xdr:col>116</xdr:col>
      <xdr:colOff>63500</xdr:colOff>
      <xdr:row>107</xdr:row>
      <xdr:rowOff>152400</xdr:rowOff>
    </xdr:to>
    <xdr:cxnSp macro="">
      <xdr:nvCxnSpPr>
        <xdr:cNvPr id="943" name="直線コネクタ 942"/>
        <xdr:cNvCxnSpPr/>
      </xdr:nvCxnSpPr>
      <xdr:spPr>
        <a:xfrm flipV="1">
          <a:off x="19202400" y="1789747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73025</xdr:rowOff>
    </xdr:from>
    <xdr:to>
      <xdr:col>107</xdr:col>
      <xdr:colOff>101600</xdr:colOff>
      <xdr:row>108</xdr:row>
      <xdr:rowOff>3175</xdr:rowOff>
    </xdr:to>
    <xdr:sp macro="" textlink="">
      <xdr:nvSpPr>
        <xdr:cNvPr id="944" name="楕円 943"/>
        <xdr:cNvSpPr/>
      </xdr:nvSpPr>
      <xdr:spPr>
        <a:xfrm>
          <a:off x="1834515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123825</xdr:rowOff>
    </xdr:from>
    <xdr:to>
      <xdr:col>111</xdr:col>
      <xdr:colOff>177800</xdr:colOff>
      <xdr:row>107</xdr:row>
      <xdr:rowOff>152400</xdr:rowOff>
    </xdr:to>
    <xdr:cxnSp macro="">
      <xdr:nvCxnSpPr>
        <xdr:cNvPr id="945" name="直線コネクタ 944"/>
        <xdr:cNvCxnSpPr/>
      </xdr:nvCxnSpPr>
      <xdr:spPr>
        <a:xfrm>
          <a:off x="18395950" y="1789747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101600</xdr:rowOff>
    </xdr:from>
    <xdr:to>
      <xdr:col>102</xdr:col>
      <xdr:colOff>165100</xdr:colOff>
      <xdr:row>108</xdr:row>
      <xdr:rowOff>31750</xdr:rowOff>
    </xdr:to>
    <xdr:sp macro="" textlink="">
      <xdr:nvSpPr>
        <xdr:cNvPr id="946" name="楕円 945"/>
        <xdr:cNvSpPr/>
      </xdr:nvSpPr>
      <xdr:spPr>
        <a:xfrm>
          <a:off x="175514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123825</xdr:rowOff>
    </xdr:from>
    <xdr:to>
      <xdr:col>107</xdr:col>
      <xdr:colOff>50800</xdr:colOff>
      <xdr:row>107</xdr:row>
      <xdr:rowOff>152400</xdr:rowOff>
    </xdr:to>
    <xdr:cxnSp macro="">
      <xdr:nvCxnSpPr>
        <xdr:cNvPr id="947" name="直線コネクタ 946"/>
        <xdr:cNvCxnSpPr/>
      </xdr:nvCxnSpPr>
      <xdr:spPr>
        <a:xfrm flipV="1">
          <a:off x="17602200" y="17897475"/>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34925</xdr:rowOff>
    </xdr:from>
    <xdr:to>
      <xdr:col>98</xdr:col>
      <xdr:colOff>38100</xdr:colOff>
      <xdr:row>107</xdr:row>
      <xdr:rowOff>136525</xdr:rowOff>
    </xdr:to>
    <xdr:sp macro="" textlink="">
      <xdr:nvSpPr>
        <xdr:cNvPr id="948" name="楕円 947"/>
        <xdr:cNvSpPr/>
      </xdr:nvSpPr>
      <xdr:spPr>
        <a:xfrm>
          <a:off x="16757650" y="17808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85725</xdr:rowOff>
    </xdr:from>
    <xdr:to>
      <xdr:col>102</xdr:col>
      <xdr:colOff>114300</xdr:colOff>
      <xdr:row>107</xdr:row>
      <xdr:rowOff>152400</xdr:rowOff>
    </xdr:to>
    <xdr:cxnSp macro="">
      <xdr:nvCxnSpPr>
        <xdr:cNvPr id="949" name="直線コネクタ 948"/>
        <xdr:cNvCxnSpPr/>
      </xdr:nvCxnSpPr>
      <xdr:spPr>
        <a:xfrm>
          <a:off x="16802100" y="17859375"/>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10177</xdr:rowOff>
    </xdr:from>
    <xdr:ext cx="469744" cy="259045"/>
    <xdr:sp macro="" textlink="">
      <xdr:nvSpPr>
        <xdr:cNvPr id="950" name="n_1aveValue【庁舎】&#10;一人当たり面積"/>
        <xdr:cNvSpPr txBox="1"/>
      </xdr:nvSpPr>
      <xdr:spPr>
        <a:xfrm>
          <a:off x="189802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19702</xdr:rowOff>
    </xdr:from>
    <xdr:ext cx="469744" cy="259045"/>
    <xdr:sp macro="" textlink="">
      <xdr:nvSpPr>
        <xdr:cNvPr id="951" name="n_2aveValue【庁舎】&#10;一人当たり面積"/>
        <xdr:cNvSpPr txBox="1"/>
      </xdr:nvSpPr>
      <xdr:spPr>
        <a:xfrm>
          <a:off x="1818012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76852</xdr:rowOff>
    </xdr:from>
    <xdr:ext cx="469744" cy="259045"/>
    <xdr:sp macro="" textlink="">
      <xdr:nvSpPr>
        <xdr:cNvPr id="952" name="n_3aveValue【庁舎】&#10;一人当たり面積"/>
        <xdr:cNvSpPr txBox="1"/>
      </xdr:nvSpPr>
      <xdr:spPr>
        <a:xfrm>
          <a:off x="17386377" y="1733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19702</xdr:rowOff>
    </xdr:from>
    <xdr:ext cx="469744" cy="259045"/>
    <xdr:sp macro="" textlink="">
      <xdr:nvSpPr>
        <xdr:cNvPr id="953" name="n_4aveValue【庁舎】&#10;一人当たり面積"/>
        <xdr:cNvSpPr txBox="1"/>
      </xdr:nvSpPr>
      <xdr:spPr>
        <a:xfrm>
          <a:off x="1659262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22877</xdr:rowOff>
    </xdr:from>
    <xdr:ext cx="469744" cy="259045"/>
    <xdr:sp macro="" textlink="">
      <xdr:nvSpPr>
        <xdr:cNvPr id="954" name="n_1mainValue【庁舎】&#10;一人当たり面積"/>
        <xdr:cNvSpPr txBox="1"/>
      </xdr:nvSpPr>
      <xdr:spPr>
        <a:xfrm>
          <a:off x="1898022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165752</xdr:rowOff>
    </xdr:from>
    <xdr:ext cx="469744" cy="259045"/>
    <xdr:sp macro="" textlink="">
      <xdr:nvSpPr>
        <xdr:cNvPr id="955" name="n_2mainValue【庁舎】&#10;一人当たり面積"/>
        <xdr:cNvSpPr txBox="1"/>
      </xdr:nvSpPr>
      <xdr:spPr>
        <a:xfrm>
          <a:off x="181801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22877</xdr:rowOff>
    </xdr:from>
    <xdr:ext cx="469744" cy="259045"/>
    <xdr:sp macro="" textlink="">
      <xdr:nvSpPr>
        <xdr:cNvPr id="956" name="n_3mainValue【庁舎】&#10;一人当たり面積"/>
        <xdr:cNvSpPr txBox="1"/>
      </xdr:nvSpPr>
      <xdr:spPr>
        <a:xfrm>
          <a:off x="1738637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127652</xdr:rowOff>
    </xdr:from>
    <xdr:ext cx="469744" cy="259045"/>
    <xdr:sp macro="" textlink="">
      <xdr:nvSpPr>
        <xdr:cNvPr id="957" name="n_4mainValue【庁舎】&#10;一人当たり面積"/>
        <xdr:cNvSpPr txBox="1"/>
      </xdr:nvSpPr>
      <xdr:spPr>
        <a:xfrm>
          <a:off x="16592627" y="1790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類似団体と比較して有形固定資産減価償却率が高くなっている施設は、消防施設である。</a:t>
          </a:r>
          <a:endParaRPr lang="ja-JP" altLang="ja-JP" sz="1400">
            <a:effectLst/>
          </a:endParaRPr>
        </a:p>
        <a:p>
          <a:r>
            <a:rPr kumimoji="1" lang="ja-JP" altLang="ja-JP" sz="1100">
              <a:solidFill>
                <a:schemeClr val="dk1"/>
              </a:solidFill>
              <a:effectLst/>
              <a:latin typeface="+mn-lt"/>
              <a:ea typeface="+mn-ea"/>
              <a:cs typeface="+mn-cs"/>
            </a:rPr>
            <a:t>有形固定資産減価償却率が高くなっている要因は、これまで予防保全としての修繕、補修が多く、固定資産額の増額に繋がっていないことがあげられる。</a:t>
          </a:r>
          <a:endParaRPr lang="ja-JP" altLang="ja-JP" sz="1400">
            <a:effectLst/>
          </a:endParaRPr>
        </a:p>
        <a:p>
          <a:r>
            <a:rPr kumimoji="1" lang="ja-JP" altLang="ja-JP" sz="1100">
              <a:solidFill>
                <a:schemeClr val="dk1"/>
              </a:solidFill>
              <a:effectLst/>
              <a:latin typeface="+mn-lt"/>
              <a:ea typeface="+mn-ea"/>
              <a:cs typeface="+mn-cs"/>
            </a:rPr>
            <a:t>令和元年度に策定した庁舎等の一般建築物の長寿命化計画に基づき、今後、計画的な老朽化対策等に取り組む。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718,300
702,489
328.91
306,646,910
296,379,255
9,103,076
172,010,103
272,240,093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年度においては、市税の増収等により基準財政収入額が増加したものの、社会福祉費等の増加による基準財政需要額の増加額が基準財政収入額の増加額を上回ったため、単年度の財政力指数は前年度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ポイント低下の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年平均では前年度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ポイント低下の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直近の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年間の推移を見ると、類似団体平均を上回っているものの、低下傾向が続いている状況にあることから、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持続可能な行財政構造の構築に向けた市税収入の確保策の検討や債権回収の強化等により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、財政基盤の強化に努める。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105410</xdr:rowOff>
    </xdr:to>
    <xdr:cxnSp macro="">
      <xdr:nvCxnSpPr>
        <xdr:cNvPr id="67" name="直線コネクタ 66"/>
        <xdr:cNvCxnSpPr/>
      </xdr:nvCxnSpPr>
      <xdr:spPr>
        <a:xfrm>
          <a:off x="4114800" y="67437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132080</xdr:rowOff>
    </xdr:from>
    <xdr:to>
      <xdr:col>19</xdr:col>
      <xdr:colOff>133350</xdr:colOff>
      <xdr:row>39</xdr:row>
      <xdr:rowOff>57150</xdr:rowOff>
    </xdr:to>
    <xdr:cxnSp macro="">
      <xdr:nvCxnSpPr>
        <xdr:cNvPr id="70" name="直線コネクタ 69"/>
        <xdr:cNvCxnSpPr/>
      </xdr:nvCxnSpPr>
      <xdr:spPr>
        <a:xfrm>
          <a:off x="3225800" y="66471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114317</xdr:rowOff>
    </xdr:from>
    <xdr:ext cx="736600" cy="259045"/>
    <xdr:sp macro="" textlink="">
      <xdr:nvSpPr>
        <xdr:cNvPr id="72" name="テキスト ボックス 71"/>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83820</xdr:rowOff>
    </xdr:from>
    <xdr:to>
      <xdr:col>15</xdr:col>
      <xdr:colOff>82550</xdr:colOff>
      <xdr:row>38</xdr:row>
      <xdr:rowOff>132080</xdr:rowOff>
    </xdr:to>
    <xdr:cxnSp macro="">
      <xdr:nvCxnSpPr>
        <xdr:cNvPr id="73" name="直線コネクタ 72"/>
        <xdr:cNvCxnSpPr/>
      </xdr:nvCxnSpPr>
      <xdr:spPr>
        <a:xfrm>
          <a:off x="2336800" y="659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83820</xdr:rowOff>
    </xdr:from>
    <xdr:to>
      <xdr:col>11</xdr:col>
      <xdr:colOff>31750</xdr:colOff>
      <xdr:row>38</xdr:row>
      <xdr:rowOff>83820</xdr:rowOff>
    </xdr:to>
    <xdr:cxnSp macro="">
      <xdr:nvCxnSpPr>
        <xdr:cNvPr id="76" name="直線コネクタ 75"/>
        <xdr:cNvCxnSpPr/>
      </xdr:nvCxnSpPr>
      <xdr:spPr>
        <a:xfrm>
          <a:off x="1447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66057</xdr:rowOff>
    </xdr:from>
    <xdr:ext cx="762000" cy="259045"/>
    <xdr:sp macro="" textlink="">
      <xdr:nvSpPr>
        <xdr:cNvPr id="78" name="テキスト ボックス 77"/>
        <xdr:cNvSpPr txBox="1"/>
      </xdr:nvSpPr>
      <xdr:spPr>
        <a:xfrm>
          <a:off x="1955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54610</xdr:rowOff>
    </xdr:from>
    <xdr:to>
      <xdr:col>23</xdr:col>
      <xdr:colOff>184150</xdr:colOff>
      <xdr:row>39</xdr:row>
      <xdr:rowOff>156210</xdr:rowOff>
    </xdr:to>
    <xdr:sp macro="" textlink="">
      <xdr:nvSpPr>
        <xdr:cNvPr id="86" name="楕円 85"/>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71137</xdr:rowOff>
    </xdr:from>
    <xdr:ext cx="762000" cy="259045"/>
    <xdr:sp macro="" textlink="">
      <xdr:nvSpPr>
        <xdr:cNvPr id="87"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88" name="楕円 87"/>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89" name="テキスト ボックス 88"/>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81280</xdr:rowOff>
    </xdr:from>
    <xdr:to>
      <xdr:col>15</xdr:col>
      <xdr:colOff>133350</xdr:colOff>
      <xdr:row>39</xdr:row>
      <xdr:rowOff>11430</xdr:rowOff>
    </xdr:to>
    <xdr:sp macro="" textlink="">
      <xdr:nvSpPr>
        <xdr:cNvPr id="90" name="楕円 89"/>
        <xdr:cNvSpPr/>
      </xdr:nvSpPr>
      <xdr:spPr>
        <a:xfrm>
          <a:off x="3175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21607</xdr:rowOff>
    </xdr:from>
    <xdr:ext cx="762000" cy="259045"/>
    <xdr:sp macro="" textlink="">
      <xdr:nvSpPr>
        <xdr:cNvPr id="91" name="テキスト ボックス 90"/>
        <xdr:cNvSpPr txBox="1"/>
      </xdr:nvSpPr>
      <xdr:spPr>
        <a:xfrm>
          <a:off x="2844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33020</xdr:rowOff>
    </xdr:from>
    <xdr:to>
      <xdr:col>11</xdr:col>
      <xdr:colOff>82550</xdr:colOff>
      <xdr:row>38</xdr:row>
      <xdr:rowOff>134620</xdr:rowOff>
    </xdr:to>
    <xdr:sp macro="" textlink="">
      <xdr:nvSpPr>
        <xdr:cNvPr id="92" name="楕円 91"/>
        <xdr:cNvSpPr/>
      </xdr:nvSpPr>
      <xdr:spPr>
        <a:xfrm>
          <a:off x="2286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144797</xdr:rowOff>
    </xdr:from>
    <xdr:ext cx="762000" cy="259045"/>
    <xdr:sp macro="" textlink="">
      <xdr:nvSpPr>
        <xdr:cNvPr id="93" name="テキスト ボックス 92"/>
        <xdr:cNvSpPr txBox="1"/>
      </xdr:nvSpPr>
      <xdr:spPr>
        <a:xfrm>
          <a:off x="1955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33020</xdr:rowOff>
    </xdr:from>
    <xdr:to>
      <xdr:col>7</xdr:col>
      <xdr:colOff>31750</xdr:colOff>
      <xdr:row>38</xdr:row>
      <xdr:rowOff>134620</xdr:rowOff>
    </xdr:to>
    <xdr:sp macro="" textlink="">
      <xdr:nvSpPr>
        <xdr:cNvPr id="94" name="楕円 93"/>
        <xdr:cNvSpPr/>
      </xdr:nvSpPr>
      <xdr:spPr>
        <a:xfrm>
          <a:off x="1397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144797</xdr:rowOff>
    </xdr:from>
    <xdr:ext cx="762000" cy="259045"/>
    <xdr:sp macro="" textlink="">
      <xdr:nvSpPr>
        <xdr:cNvPr id="95" name="テキスト ボックス 94"/>
        <xdr:cNvSpPr txBox="1"/>
      </xdr:nvSpPr>
      <xdr:spPr>
        <a:xfrm>
          <a:off x="1066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経常経費充当一般財源は、扶助費、物件費等が増加したことにより、前年度と比べると２．６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latin typeface="ＭＳ ゴシック" panose="020B0609070205080204" pitchFamily="49" charset="-128"/>
              <a:ea typeface="ＭＳ ゴシック" panose="020B0609070205080204" pitchFamily="49" charset="-128"/>
            </a:rPr>
            <a:t>増となっている。　扶助費は、障害児者介護給付費等や制度改正による児童扶養手当の増加により、前年度と比べると６．４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latin typeface="ＭＳ ゴシック" panose="020B0609070205080204" pitchFamily="49" charset="-128"/>
              <a:ea typeface="ＭＳ ゴシック" panose="020B0609070205080204" pitchFamily="49" charset="-128"/>
            </a:rPr>
            <a:t>増、物件費は、最低賃金の上昇による指定管理経費等の増加により、前年度と比べると４．７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latin typeface="ＭＳ ゴシック" panose="020B0609070205080204" pitchFamily="49" charset="-128"/>
              <a:ea typeface="ＭＳ ゴシック" panose="020B0609070205080204" pitchFamily="49" charset="-128"/>
            </a:rPr>
            <a:t>増となっている。</a:t>
          </a:r>
        </a:p>
        <a:p>
          <a:r>
            <a:rPr kumimoji="1" lang="ja-JP" altLang="en-US" sz="1100">
              <a:latin typeface="ＭＳ ゴシック" panose="020B0609070205080204" pitchFamily="49" charset="-128"/>
              <a:ea typeface="ＭＳ ゴシック" panose="020B0609070205080204" pitchFamily="49" charset="-128"/>
            </a:rPr>
            <a:t>　経常一般財源等は、市税のほか、子ども・子育て支援臨時交付金の創設による地方特例交付金などの増加により、前年度と比べると０．９％増となっている。　　これらにより、経常収支比率は、前年度と比べると１．７ポイント上昇の９９．８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latin typeface="ＭＳ ゴシック" panose="020B0609070205080204" pitchFamily="49" charset="-128"/>
              <a:ea typeface="ＭＳ ゴシック" panose="020B0609070205080204" pitchFamily="49" charset="-128"/>
            </a:rPr>
            <a:t>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65</xdr:row>
      <xdr:rowOff>160161</xdr:rowOff>
    </xdr:to>
    <xdr:cxnSp macro="">
      <xdr:nvCxnSpPr>
        <xdr:cNvPr id="130" name="直線コネクタ 129"/>
        <xdr:cNvCxnSpPr/>
      </xdr:nvCxnSpPr>
      <xdr:spPr>
        <a:xfrm>
          <a:off x="4114800" y="11076517"/>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143933</xdr:rowOff>
    </xdr:to>
    <xdr:cxnSp macro="">
      <xdr:nvCxnSpPr>
        <xdr:cNvPr id="133" name="直線コネクタ 132"/>
        <xdr:cNvCxnSpPr/>
      </xdr:nvCxnSpPr>
      <xdr:spPr>
        <a:xfrm flipV="1">
          <a:off x="3225800" y="1107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148466</xdr:rowOff>
    </xdr:from>
    <xdr:ext cx="736600" cy="259045"/>
    <xdr:sp macro="" textlink="">
      <xdr:nvSpPr>
        <xdr:cNvPr id="135" name="テキスト ボックス 134"/>
        <xdr:cNvSpPr txBox="1"/>
      </xdr:nvSpPr>
      <xdr:spPr>
        <a:xfrm>
          <a:off x="3733800" y="1060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68</xdr:row>
      <xdr:rowOff>7761</xdr:rowOff>
    </xdr:to>
    <xdr:cxnSp macro="">
      <xdr:nvCxnSpPr>
        <xdr:cNvPr id="136" name="直線コネクタ 135"/>
        <xdr:cNvCxnSpPr/>
      </xdr:nvCxnSpPr>
      <xdr:spPr>
        <a:xfrm flipV="1">
          <a:off x="2336800" y="1111673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90311</xdr:rowOff>
    </xdr:from>
    <xdr:to>
      <xdr:col>11</xdr:col>
      <xdr:colOff>31750</xdr:colOff>
      <xdr:row>68</xdr:row>
      <xdr:rowOff>7761</xdr:rowOff>
    </xdr:to>
    <xdr:cxnSp macro="">
      <xdr:nvCxnSpPr>
        <xdr:cNvPr id="139" name="直線コネクタ 138"/>
        <xdr:cNvCxnSpPr/>
      </xdr:nvCxnSpPr>
      <xdr:spPr>
        <a:xfrm>
          <a:off x="1447800" y="11063111"/>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97666</xdr:rowOff>
    </xdr:from>
    <xdr:ext cx="762000" cy="259045"/>
    <xdr:sp macro="" textlink="">
      <xdr:nvSpPr>
        <xdr:cNvPr id="141" name="テキスト ボックス 140"/>
        <xdr:cNvSpPr txBox="1"/>
      </xdr:nvSpPr>
      <xdr:spPr>
        <a:xfrm>
          <a:off x="1955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109361</xdr:rowOff>
    </xdr:from>
    <xdr:to>
      <xdr:col>23</xdr:col>
      <xdr:colOff>184150</xdr:colOff>
      <xdr:row>66</xdr:row>
      <xdr:rowOff>39511</xdr:rowOff>
    </xdr:to>
    <xdr:sp macro="" textlink="">
      <xdr:nvSpPr>
        <xdr:cNvPr id="149" name="楕円 148"/>
        <xdr:cNvSpPr/>
      </xdr:nvSpPr>
      <xdr:spPr>
        <a:xfrm>
          <a:off x="49022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81438</xdr:rowOff>
    </xdr:from>
    <xdr:ext cx="762000" cy="259045"/>
    <xdr:sp macro="" textlink="">
      <xdr:nvSpPr>
        <xdr:cNvPr id="150" name="財政構造の弾力性該当値テキスト"/>
        <xdr:cNvSpPr txBox="1"/>
      </xdr:nvSpPr>
      <xdr:spPr>
        <a:xfrm>
          <a:off x="5041900" y="1122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1" name="楕円 150"/>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2" name="テキスト ボックス 151"/>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3" name="楕円 152"/>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4" name="テキスト ボックス 153"/>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128411</xdr:rowOff>
    </xdr:from>
    <xdr:to>
      <xdr:col>11</xdr:col>
      <xdr:colOff>82550</xdr:colOff>
      <xdr:row>68</xdr:row>
      <xdr:rowOff>58561</xdr:rowOff>
    </xdr:to>
    <xdr:sp macro="" textlink="">
      <xdr:nvSpPr>
        <xdr:cNvPr id="155" name="楕円 154"/>
        <xdr:cNvSpPr/>
      </xdr:nvSpPr>
      <xdr:spPr>
        <a:xfrm>
          <a:off x="2286000" y="116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43338</xdr:rowOff>
    </xdr:from>
    <xdr:ext cx="762000" cy="259045"/>
    <xdr:sp macro="" textlink="">
      <xdr:nvSpPr>
        <xdr:cNvPr id="156" name="テキスト ボックス 155"/>
        <xdr:cNvSpPr txBox="1"/>
      </xdr:nvSpPr>
      <xdr:spPr>
        <a:xfrm>
          <a:off x="1955800" y="1170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39511</xdr:rowOff>
    </xdr:from>
    <xdr:to>
      <xdr:col>7</xdr:col>
      <xdr:colOff>31750</xdr:colOff>
      <xdr:row>64</xdr:row>
      <xdr:rowOff>141111</xdr:rowOff>
    </xdr:to>
    <xdr:sp macro="" textlink="">
      <xdr:nvSpPr>
        <xdr:cNvPr id="157" name="楕円 156"/>
        <xdr:cNvSpPr/>
      </xdr:nvSpPr>
      <xdr:spPr>
        <a:xfrm>
          <a:off x="1397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125888</xdr:rowOff>
    </xdr:from>
    <xdr:ext cx="762000" cy="259045"/>
    <xdr:sp macro="" textlink="">
      <xdr:nvSpPr>
        <xdr:cNvPr id="158" name="テキスト ボックス 157"/>
        <xdr:cNvSpPr txBox="1"/>
      </xdr:nvSpPr>
      <xdr:spPr>
        <a:xfrm>
          <a:off x="1066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人件費、物件費及び維持補修費の合計額の人口一人当たりの金額は、前年度と同様、類似団体平均を下回っている。人件費については、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令和元年東日本台風、統一地方選挙等の対応による時間外勤務手当の増加により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、前年度と比べると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プレミアム付商品券事業の実施等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により、前年度と比べると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％増、維持補修費については、清掃施設や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道路橋りょう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に係る経費等の増加により、前年度と比べると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％増となった。人件費と維持補修費については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類似団体平均を下回っているが、物件費については類似団体平均を上回り、団体内順位も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位となっている。こうしたことから、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行財政構造改革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の取組により、引き続き、物件費をはじめ、各経費の削減に努める。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134122</xdr:rowOff>
    </xdr:from>
    <xdr:to>
      <xdr:col>23</xdr:col>
      <xdr:colOff>133350</xdr:colOff>
      <xdr:row>86</xdr:row>
      <xdr:rowOff>57542</xdr:rowOff>
    </xdr:to>
    <xdr:cxnSp macro="">
      <xdr:nvCxnSpPr>
        <xdr:cNvPr id="193" name="直線コネクタ 192"/>
        <xdr:cNvCxnSpPr/>
      </xdr:nvCxnSpPr>
      <xdr:spPr>
        <a:xfrm>
          <a:off x="4114800" y="14707372"/>
          <a:ext cx="838200" cy="9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42522</xdr:rowOff>
    </xdr:from>
    <xdr:ext cx="762000" cy="259045"/>
    <xdr:sp macro="" textlink="">
      <xdr:nvSpPr>
        <xdr:cNvPr id="194" name="人件費・物件費等の状況平均値テキスト"/>
        <xdr:cNvSpPr txBox="1"/>
      </xdr:nvSpPr>
      <xdr:spPr>
        <a:xfrm>
          <a:off x="5041900" y="14787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93684</xdr:rowOff>
    </xdr:from>
    <xdr:to>
      <xdr:col>19</xdr:col>
      <xdr:colOff>133350</xdr:colOff>
      <xdr:row>85</xdr:row>
      <xdr:rowOff>134122</xdr:rowOff>
    </xdr:to>
    <xdr:cxnSp macro="">
      <xdr:nvCxnSpPr>
        <xdr:cNvPr id="196" name="直線コネクタ 195"/>
        <xdr:cNvCxnSpPr/>
      </xdr:nvCxnSpPr>
      <xdr:spPr>
        <a:xfrm>
          <a:off x="3225800" y="14666934"/>
          <a:ext cx="889000" cy="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111096</xdr:rowOff>
    </xdr:from>
    <xdr:ext cx="736600" cy="259045"/>
    <xdr:sp macro="" textlink="">
      <xdr:nvSpPr>
        <xdr:cNvPr id="198" name="テキスト ボックス 197"/>
        <xdr:cNvSpPr txBox="1"/>
      </xdr:nvSpPr>
      <xdr:spPr>
        <a:xfrm>
          <a:off x="3733800" y="14855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89909</xdr:rowOff>
    </xdr:from>
    <xdr:to>
      <xdr:col>15</xdr:col>
      <xdr:colOff>82550</xdr:colOff>
      <xdr:row>85</xdr:row>
      <xdr:rowOff>93684</xdr:rowOff>
    </xdr:to>
    <xdr:cxnSp macro="">
      <xdr:nvCxnSpPr>
        <xdr:cNvPr id="199" name="直線コネクタ 198"/>
        <xdr:cNvCxnSpPr/>
      </xdr:nvCxnSpPr>
      <xdr:spPr>
        <a:xfrm>
          <a:off x="2336800" y="13977359"/>
          <a:ext cx="889000" cy="68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110292</xdr:rowOff>
    </xdr:from>
    <xdr:ext cx="762000" cy="259045"/>
    <xdr:sp macro="" textlink="">
      <xdr:nvSpPr>
        <xdr:cNvPr id="201" name="テキスト ボックス 200"/>
        <xdr:cNvSpPr txBox="1"/>
      </xdr:nvSpPr>
      <xdr:spPr>
        <a:xfrm>
          <a:off x="2844800" y="1485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89909</xdr:rowOff>
    </xdr:from>
    <xdr:to>
      <xdr:col>11</xdr:col>
      <xdr:colOff>31750</xdr:colOff>
      <xdr:row>81</xdr:row>
      <xdr:rowOff>94011</xdr:rowOff>
    </xdr:to>
    <xdr:cxnSp macro="">
      <xdr:nvCxnSpPr>
        <xdr:cNvPr id="202" name="直線コネクタ 201"/>
        <xdr:cNvCxnSpPr/>
      </xdr:nvCxnSpPr>
      <xdr:spPr>
        <a:xfrm flipV="1">
          <a:off x="1447800" y="1397735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31653</xdr:rowOff>
    </xdr:from>
    <xdr:ext cx="762000" cy="259045"/>
    <xdr:sp macro="" textlink="">
      <xdr:nvSpPr>
        <xdr:cNvPr id="204" name="テキスト ボックス 203"/>
        <xdr:cNvSpPr txBox="1"/>
      </xdr:nvSpPr>
      <xdr:spPr>
        <a:xfrm>
          <a:off x="1955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xdr:rowOff>
    </xdr:from>
    <xdr:ext cx="762000" cy="259045"/>
    <xdr:sp macro="" textlink="">
      <xdr:nvSpPr>
        <xdr:cNvPr id="206" name="テキスト ボックス 205"/>
        <xdr:cNvSpPr txBox="1"/>
      </xdr:nvSpPr>
      <xdr:spPr>
        <a:xfrm>
          <a:off x="1066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6742</xdr:rowOff>
    </xdr:from>
    <xdr:to>
      <xdr:col>23</xdr:col>
      <xdr:colOff>184150</xdr:colOff>
      <xdr:row>86</xdr:row>
      <xdr:rowOff>108342</xdr:rowOff>
    </xdr:to>
    <xdr:sp macro="" textlink="">
      <xdr:nvSpPr>
        <xdr:cNvPr id="212" name="楕円 211"/>
        <xdr:cNvSpPr/>
      </xdr:nvSpPr>
      <xdr:spPr>
        <a:xfrm>
          <a:off x="4902200" y="147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23269</xdr:rowOff>
    </xdr:from>
    <xdr:ext cx="762000" cy="259045"/>
    <xdr:sp macro="" textlink="">
      <xdr:nvSpPr>
        <xdr:cNvPr id="213" name="人件費・物件費等の状況該当値テキスト"/>
        <xdr:cNvSpPr txBox="1"/>
      </xdr:nvSpPr>
      <xdr:spPr>
        <a:xfrm>
          <a:off x="5041900" y="1459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83322</xdr:rowOff>
    </xdr:from>
    <xdr:to>
      <xdr:col>19</xdr:col>
      <xdr:colOff>184150</xdr:colOff>
      <xdr:row>86</xdr:row>
      <xdr:rowOff>13472</xdr:rowOff>
    </xdr:to>
    <xdr:sp macro="" textlink="">
      <xdr:nvSpPr>
        <xdr:cNvPr id="214" name="楕円 213"/>
        <xdr:cNvSpPr/>
      </xdr:nvSpPr>
      <xdr:spPr>
        <a:xfrm>
          <a:off x="4064000" y="146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23649</xdr:rowOff>
    </xdr:from>
    <xdr:ext cx="736600" cy="259045"/>
    <xdr:sp macro="" textlink="">
      <xdr:nvSpPr>
        <xdr:cNvPr id="215" name="テキスト ボックス 214"/>
        <xdr:cNvSpPr txBox="1"/>
      </xdr:nvSpPr>
      <xdr:spPr>
        <a:xfrm>
          <a:off x="3733800" y="1442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42884</xdr:rowOff>
    </xdr:from>
    <xdr:to>
      <xdr:col>15</xdr:col>
      <xdr:colOff>133350</xdr:colOff>
      <xdr:row>85</xdr:row>
      <xdr:rowOff>144484</xdr:rowOff>
    </xdr:to>
    <xdr:sp macro="" textlink="">
      <xdr:nvSpPr>
        <xdr:cNvPr id="216" name="楕円 215"/>
        <xdr:cNvSpPr/>
      </xdr:nvSpPr>
      <xdr:spPr>
        <a:xfrm>
          <a:off x="3175000" y="146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154661</xdr:rowOff>
    </xdr:from>
    <xdr:ext cx="762000" cy="259045"/>
    <xdr:sp macro="" textlink="">
      <xdr:nvSpPr>
        <xdr:cNvPr id="217" name="テキスト ボックス 216"/>
        <xdr:cNvSpPr txBox="1"/>
      </xdr:nvSpPr>
      <xdr:spPr>
        <a:xfrm>
          <a:off x="2844800" y="143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39109</xdr:rowOff>
    </xdr:from>
    <xdr:to>
      <xdr:col>11</xdr:col>
      <xdr:colOff>82550</xdr:colOff>
      <xdr:row>81</xdr:row>
      <xdr:rowOff>140709</xdr:rowOff>
    </xdr:to>
    <xdr:sp macro="" textlink="">
      <xdr:nvSpPr>
        <xdr:cNvPr id="218" name="楕円 217"/>
        <xdr:cNvSpPr/>
      </xdr:nvSpPr>
      <xdr:spPr>
        <a:xfrm>
          <a:off x="2286000" y="139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150886</xdr:rowOff>
    </xdr:from>
    <xdr:ext cx="762000" cy="259045"/>
    <xdr:sp macro="" textlink="">
      <xdr:nvSpPr>
        <xdr:cNvPr id="219" name="テキスト ボックス 218"/>
        <xdr:cNvSpPr txBox="1"/>
      </xdr:nvSpPr>
      <xdr:spPr>
        <a:xfrm>
          <a:off x="1955800" y="1369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43211</xdr:rowOff>
    </xdr:from>
    <xdr:to>
      <xdr:col>7</xdr:col>
      <xdr:colOff>31750</xdr:colOff>
      <xdr:row>81</xdr:row>
      <xdr:rowOff>144811</xdr:rowOff>
    </xdr:to>
    <xdr:sp macro="" textlink="">
      <xdr:nvSpPr>
        <xdr:cNvPr id="220" name="楕円 219"/>
        <xdr:cNvSpPr/>
      </xdr:nvSpPr>
      <xdr:spPr>
        <a:xfrm>
          <a:off x="1397000" y="139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154988</xdr:rowOff>
    </xdr:from>
    <xdr:ext cx="762000" cy="259045"/>
    <xdr:sp macro="" textlink="">
      <xdr:nvSpPr>
        <xdr:cNvPr id="221" name="テキスト ボックス 220"/>
        <xdr:cNvSpPr txBox="1"/>
      </xdr:nvSpPr>
      <xdr:spPr>
        <a:xfrm>
          <a:off x="1066800" y="136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平成２７年度に給与制度の総合的見直しを実施し、給料表の引下げ改定を行ったことにより、２７年度ラスパイレス指数（</a:t>
          </a:r>
          <a:r>
            <a:rPr kumimoji="1" lang="en-US" altLang="ja-JP" sz="1100">
              <a:latin typeface="ＭＳ ゴシック" panose="020B0609070205080204" pitchFamily="49" charset="-128"/>
              <a:ea typeface="ＭＳ ゴシック" panose="020B0609070205080204" pitchFamily="49" charset="-128"/>
            </a:rPr>
            <a:t>28</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日現在）は</a:t>
          </a:r>
          <a:r>
            <a:rPr kumimoji="1" lang="en-US" altLang="ja-JP" sz="1100">
              <a:latin typeface="ＭＳ ゴシック" panose="020B0609070205080204" pitchFamily="49" charset="-128"/>
              <a:ea typeface="ＭＳ ゴシック" panose="020B0609070205080204" pitchFamily="49" charset="-128"/>
            </a:rPr>
            <a:t>100</a:t>
          </a:r>
          <a:r>
            <a:rPr kumimoji="1" lang="ja-JP" altLang="en-US" sz="1100">
              <a:latin typeface="ＭＳ ゴシック" panose="020B0609070205080204" pitchFamily="49" charset="-128"/>
              <a:ea typeface="ＭＳ ゴシック" panose="020B0609070205080204" pitchFamily="49" charset="-128"/>
            </a:rPr>
            <a:t>を下回っている。その後は、</a:t>
          </a:r>
          <a:r>
            <a:rPr kumimoji="1" lang="en-US" altLang="ja-JP" sz="1100">
              <a:latin typeface="ＭＳ ゴシック" panose="020B0609070205080204" pitchFamily="49" charset="-128"/>
              <a:ea typeface="ＭＳ ゴシック" panose="020B0609070205080204" pitchFamily="49" charset="-128"/>
            </a:rPr>
            <a:t>100</a:t>
          </a:r>
          <a:r>
            <a:rPr kumimoji="1" lang="ja-JP" altLang="en-US" sz="1100">
              <a:latin typeface="ＭＳ ゴシック" panose="020B0609070205080204" pitchFamily="49" charset="-128"/>
              <a:ea typeface="ＭＳ ゴシック" panose="020B0609070205080204" pitchFamily="49" charset="-128"/>
            </a:rPr>
            <a:t>を下回る水準で推移している。令和元年度の数値（令和</a:t>
          </a:r>
          <a:r>
            <a:rPr kumimoji="1" lang="en-US" altLang="ja-JP" sz="1100">
              <a:latin typeface="ＭＳ ゴシック" panose="020B0609070205080204" pitchFamily="49" charset="-128"/>
              <a:ea typeface="ＭＳ ゴシック" panose="020B0609070205080204" pitchFamily="49" charset="-128"/>
            </a:rPr>
            <a:t>2</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日現在）は、前年度と同一の数値となっている。</a:t>
          </a:r>
        </a:p>
        <a:p>
          <a:r>
            <a:rPr kumimoji="1" lang="ja-JP" altLang="en-US" sz="1100">
              <a:latin typeface="ＭＳ ゴシック" panose="020B0609070205080204" pitchFamily="49" charset="-128"/>
              <a:ea typeface="ＭＳ ゴシック" panose="020B0609070205080204" pitchFamily="49"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62441</xdr:rowOff>
    </xdr:to>
    <xdr:cxnSp macro="">
      <xdr:nvCxnSpPr>
        <xdr:cNvPr id="255" name="直線コネクタ 254"/>
        <xdr:cNvCxnSpPr/>
      </xdr:nvCxnSpPr>
      <xdr:spPr>
        <a:xfrm>
          <a:off x="16179800" y="144642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102659</xdr:rowOff>
    </xdr:to>
    <xdr:cxnSp macro="">
      <xdr:nvCxnSpPr>
        <xdr:cNvPr id="258" name="直線コネクタ 257"/>
        <xdr:cNvCxnSpPr/>
      </xdr:nvCxnSpPr>
      <xdr:spPr>
        <a:xfrm flipV="1">
          <a:off x="15290800" y="144642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0" name="テキスト ボックス 259"/>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61" name="直線コネクタ 260"/>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63" name="テキスト ボックス 262"/>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4" name="直線コネクタ 263"/>
        <xdr:cNvCxnSpPr/>
      </xdr:nvCxnSpPr>
      <xdr:spPr>
        <a:xfrm>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6" name="楕円 275"/>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7" name="テキスト ボックス 276"/>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0" name="楕円 279"/>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81" name="テキスト ボックス 280"/>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2" name="楕円 281"/>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3" name="テキスト ボックス 282"/>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平成２８年度に策定した職員定数管理計画</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計画期間：平成２９年度～令和元年度</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においては、２９年度当初の職員定数を３年間維持することとしており、職員数も変動していないことから、前年度とほぼ同数となっている。</a:t>
          </a:r>
        </a:p>
        <a:p>
          <a:r>
            <a:rPr kumimoji="1" lang="ja-JP" altLang="en-US" sz="1100">
              <a:latin typeface="ＭＳ ゴシック" panose="020B0609070205080204" pitchFamily="49" charset="-128"/>
              <a:ea typeface="ＭＳ ゴシック" panose="020B0609070205080204" pitchFamily="49" charset="-128"/>
            </a:rPr>
            <a:t>　平成２７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65</xdr:row>
      <xdr:rowOff>12700</xdr:rowOff>
    </xdr:to>
    <xdr:cxnSp macro="">
      <xdr:nvCxnSpPr>
        <xdr:cNvPr id="316" name="直線コネクタ 315"/>
        <xdr:cNvCxnSpPr/>
      </xdr:nvCxnSpPr>
      <xdr:spPr>
        <a:xfrm>
          <a:off x="16179800" y="111038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28084</xdr:rowOff>
    </xdr:from>
    <xdr:ext cx="762000" cy="259045"/>
    <xdr:sp macro="" textlink="">
      <xdr:nvSpPr>
        <xdr:cNvPr id="317" name="定員管理の状況平均値テキスト"/>
        <xdr:cNvSpPr txBox="1"/>
      </xdr:nvSpPr>
      <xdr:spPr>
        <a:xfrm>
          <a:off x="17106900" y="11172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131064</xdr:rowOff>
    </xdr:from>
    <xdr:to>
      <xdr:col>77</xdr:col>
      <xdr:colOff>44450</xdr:colOff>
      <xdr:row>64</xdr:row>
      <xdr:rowOff>133477</xdr:rowOff>
    </xdr:to>
    <xdr:cxnSp macro="">
      <xdr:nvCxnSpPr>
        <xdr:cNvPr id="319" name="直線コネクタ 318"/>
        <xdr:cNvCxnSpPr/>
      </xdr:nvCxnSpPr>
      <xdr:spPr>
        <a:xfrm flipV="1">
          <a:off x="15290800" y="1110386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106189</xdr:rowOff>
    </xdr:from>
    <xdr:ext cx="736600" cy="259045"/>
    <xdr:sp macro="" textlink="">
      <xdr:nvSpPr>
        <xdr:cNvPr id="321" name="テキスト ボックス 320"/>
        <xdr:cNvSpPr txBox="1"/>
      </xdr:nvSpPr>
      <xdr:spPr>
        <a:xfrm>
          <a:off x="15798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133477</xdr:rowOff>
    </xdr:from>
    <xdr:to>
      <xdr:col>72</xdr:col>
      <xdr:colOff>203200</xdr:colOff>
      <xdr:row>64</xdr:row>
      <xdr:rowOff>140716</xdr:rowOff>
    </xdr:to>
    <xdr:cxnSp macro="">
      <xdr:nvCxnSpPr>
        <xdr:cNvPr id="322" name="直線コネクタ 321"/>
        <xdr:cNvCxnSpPr/>
      </xdr:nvCxnSpPr>
      <xdr:spPr>
        <a:xfrm flipV="1">
          <a:off x="14401800" y="1110627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101363</xdr:rowOff>
    </xdr:from>
    <xdr:ext cx="762000" cy="259045"/>
    <xdr:sp macro="" textlink="">
      <xdr:nvSpPr>
        <xdr:cNvPr id="324" name="テキスト ボックス 323"/>
        <xdr:cNvSpPr txBox="1"/>
      </xdr:nvSpPr>
      <xdr:spPr>
        <a:xfrm>
          <a:off x="14909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11049</xdr:rowOff>
    </xdr:from>
    <xdr:to>
      <xdr:col>68</xdr:col>
      <xdr:colOff>152400</xdr:colOff>
      <xdr:row>64</xdr:row>
      <xdr:rowOff>140716</xdr:rowOff>
    </xdr:to>
    <xdr:cxnSp macro="">
      <xdr:nvCxnSpPr>
        <xdr:cNvPr id="325" name="直線コネクタ 324"/>
        <xdr:cNvCxnSpPr/>
      </xdr:nvCxnSpPr>
      <xdr:spPr>
        <a:xfrm>
          <a:off x="13512800" y="10126599"/>
          <a:ext cx="889000" cy="9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108602</xdr:rowOff>
    </xdr:from>
    <xdr:ext cx="762000" cy="259045"/>
    <xdr:sp macro="" textlink="">
      <xdr:nvSpPr>
        <xdr:cNvPr id="327" name="テキスト ボックス 326"/>
        <xdr:cNvSpPr txBox="1"/>
      </xdr:nvSpPr>
      <xdr:spPr>
        <a:xfrm>
          <a:off x="14020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121429</xdr:rowOff>
    </xdr:from>
    <xdr:ext cx="762000" cy="259045"/>
    <xdr:sp macro="" textlink="">
      <xdr:nvSpPr>
        <xdr:cNvPr id="329" name="テキスト ボックス 328"/>
        <xdr:cNvSpPr txBox="1"/>
      </xdr:nvSpPr>
      <xdr:spPr>
        <a:xfrm>
          <a:off x="13131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133350</xdr:rowOff>
    </xdr:from>
    <xdr:to>
      <xdr:col>81</xdr:col>
      <xdr:colOff>95250</xdr:colOff>
      <xdr:row>65</xdr:row>
      <xdr:rowOff>63500</xdr:rowOff>
    </xdr:to>
    <xdr:sp macro="" textlink="">
      <xdr:nvSpPr>
        <xdr:cNvPr id="335" name="楕円 334"/>
        <xdr:cNvSpPr/>
      </xdr:nvSpPr>
      <xdr:spPr>
        <a:xfrm>
          <a:off x="16967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149877</xdr:rowOff>
    </xdr:from>
    <xdr:ext cx="762000" cy="259045"/>
    <xdr:sp macro="" textlink="">
      <xdr:nvSpPr>
        <xdr:cNvPr id="336" name="定員管理の状況該当値テキスト"/>
        <xdr:cNvSpPr txBox="1"/>
      </xdr:nvSpPr>
      <xdr:spPr>
        <a:xfrm>
          <a:off x="171069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80264</xdr:rowOff>
    </xdr:from>
    <xdr:to>
      <xdr:col>77</xdr:col>
      <xdr:colOff>95250</xdr:colOff>
      <xdr:row>65</xdr:row>
      <xdr:rowOff>10414</xdr:rowOff>
    </xdr:to>
    <xdr:sp macro="" textlink="">
      <xdr:nvSpPr>
        <xdr:cNvPr id="337" name="楕円 336"/>
        <xdr:cNvSpPr/>
      </xdr:nvSpPr>
      <xdr:spPr>
        <a:xfrm>
          <a:off x="16129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20591</xdr:rowOff>
    </xdr:from>
    <xdr:ext cx="736600" cy="259045"/>
    <xdr:sp macro="" textlink="">
      <xdr:nvSpPr>
        <xdr:cNvPr id="338" name="テキスト ボックス 337"/>
        <xdr:cNvSpPr txBox="1"/>
      </xdr:nvSpPr>
      <xdr:spPr>
        <a:xfrm>
          <a:off x="15798800" y="1082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82677</xdr:rowOff>
    </xdr:from>
    <xdr:to>
      <xdr:col>73</xdr:col>
      <xdr:colOff>44450</xdr:colOff>
      <xdr:row>65</xdr:row>
      <xdr:rowOff>12827</xdr:rowOff>
    </xdr:to>
    <xdr:sp macro="" textlink="">
      <xdr:nvSpPr>
        <xdr:cNvPr id="339" name="楕円 338"/>
        <xdr:cNvSpPr/>
      </xdr:nvSpPr>
      <xdr:spPr>
        <a:xfrm>
          <a:off x="15240000" y="11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23004</xdr:rowOff>
    </xdr:from>
    <xdr:ext cx="762000" cy="259045"/>
    <xdr:sp macro="" textlink="">
      <xdr:nvSpPr>
        <xdr:cNvPr id="340" name="テキスト ボックス 339"/>
        <xdr:cNvSpPr txBox="1"/>
      </xdr:nvSpPr>
      <xdr:spPr>
        <a:xfrm>
          <a:off x="14909800" y="1082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89916</xdr:rowOff>
    </xdr:from>
    <xdr:to>
      <xdr:col>68</xdr:col>
      <xdr:colOff>203200</xdr:colOff>
      <xdr:row>65</xdr:row>
      <xdr:rowOff>20066</xdr:rowOff>
    </xdr:to>
    <xdr:sp macro="" textlink="">
      <xdr:nvSpPr>
        <xdr:cNvPr id="341" name="楕円 340"/>
        <xdr:cNvSpPr/>
      </xdr:nvSpPr>
      <xdr:spPr>
        <a:xfrm>
          <a:off x="14351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30243</xdr:rowOff>
    </xdr:from>
    <xdr:ext cx="762000" cy="259045"/>
    <xdr:sp macro="" textlink="">
      <xdr:nvSpPr>
        <xdr:cNvPr id="342" name="テキスト ボックス 341"/>
        <xdr:cNvSpPr txBox="1"/>
      </xdr:nvSpPr>
      <xdr:spPr>
        <a:xfrm>
          <a:off x="14020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131699</xdr:rowOff>
    </xdr:from>
    <xdr:to>
      <xdr:col>64</xdr:col>
      <xdr:colOff>152400</xdr:colOff>
      <xdr:row>59</xdr:row>
      <xdr:rowOff>61849</xdr:rowOff>
    </xdr:to>
    <xdr:sp macro="" textlink="">
      <xdr:nvSpPr>
        <xdr:cNvPr id="343" name="楕円 342"/>
        <xdr:cNvSpPr/>
      </xdr:nvSpPr>
      <xdr:spPr>
        <a:xfrm>
          <a:off x="13462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72026</xdr:rowOff>
    </xdr:from>
    <xdr:ext cx="762000" cy="259045"/>
    <xdr:sp macro="" textlink="">
      <xdr:nvSpPr>
        <xdr:cNvPr id="344" name="テキスト ボックス 343"/>
        <xdr:cNvSpPr txBox="1"/>
      </xdr:nvSpPr>
      <xdr:spPr>
        <a:xfrm>
          <a:off x="13131800" y="98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実質公債費比率については、</a:t>
          </a:r>
          <a:r>
            <a:rPr kumimoji="1" lang="en-US" altLang="ja-JP" sz="1100">
              <a:latin typeface="ＭＳ ゴシック" panose="020B0609070205080204" pitchFamily="49" charset="-128"/>
              <a:ea typeface="ＭＳ ゴシック" panose="020B0609070205080204" pitchFamily="49" charset="-128"/>
            </a:rPr>
            <a:t>R1</a:t>
          </a:r>
          <a:r>
            <a:rPr kumimoji="1" lang="ja-JP" altLang="en-US" sz="1100">
              <a:latin typeface="ＭＳ ゴシック" panose="020B0609070205080204" pitchFamily="49" charset="-128"/>
              <a:ea typeface="ＭＳ ゴシック" panose="020B0609070205080204" pitchFamily="49" charset="-128"/>
            </a:rPr>
            <a:t>年度単年度で見た場合、分母である標準財政規模が市税の増収等により増加したものの、分子である一般会計等が負担する地方債の元利償還金等の増加により、分子が分母の増加を上回って増加したため、前年度（</a:t>
          </a:r>
          <a:r>
            <a:rPr kumimoji="1" lang="en-US" altLang="ja-JP" sz="1100">
              <a:latin typeface="ＭＳ ゴシック" panose="020B0609070205080204" pitchFamily="49" charset="-128"/>
              <a:ea typeface="ＭＳ ゴシック" panose="020B0609070205080204" pitchFamily="49" charset="-128"/>
            </a:rPr>
            <a:t>H30</a:t>
          </a:r>
          <a:r>
            <a:rPr kumimoji="1" lang="ja-JP" altLang="en-US" sz="1100">
              <a:latin typeface="ＭＳ ゴシック" panose="020B0609070205080204" pitchFamily="49" charset="-128"/>
              <a:ea typeface="ＭＳ ゴシック" panose="020B0609070205080204" pitchFamily="49" charset="-128"/>
            </a:rPr>
            <a:t>年度単年度）と比較すると</a:t>
          </a:r>
          <a:r>
            <a:rPr kumimoji="1" lang="en-US" altLang="ja-JP" sz="1100">
              <a:latin typeface="ＭＳ ゴシック" panose="020B0609070205080204" pitchFamily="49" charset="-128"/>
              <a:ea typeface="ＭＳ ゴシック" panose="020B0609070205080204" pitchFamily="49" charset="-128"/>
            </a:rPr>
            <a:t>0.4</a:t>
          </a:r>
          <a:r>
            <a:rPr kumimoji="1" lang="ja-JP" altLang="en-US" sz="1100">
              <a:latin typeface="ＭＳ ゴシック" panose="020B0609070205080204" pitchFamily="49" charset="-128"/>
              <a:ea typeface="ＭＳ ゴシック" panose="020B0609070205080204" pitchFamily="49" charset="-128"/>
            </a:rPr>
            <a:t>ポイント上昇の２</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９％となったが、３か年平均では前年度から変動はしていない。</a:t>
          </a:r>
        </a:p>
        <a:p>
          <a:r>
            <a:rPr kumimoji="1" lang="ja-JP" altLang="en-US" sz="1100">
              <a:latin typeface="ＭＳ ゴシック" panose="020B0609070205080204" pitchFamily="49" charset="-128"/>
              <a:ea typeface="ＭＳ ゴシック" panose="020B0609070205080204" pitchFamily="49" charset="-128"/>
            </a:rPr>
            <a:t>　類似団体平均を大きく下回っている主な要因としては、市債の発行に当たっては、元利償還金に対する地方交付税措置のある有利な起債を活用してきたことがあげられるが、引き続き、将来にわたり持続可能な財政運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135467</xdr:rowOff>
    </xdr:to>
    <xdr:cxnSp macro="">
      <xdr:nvCxnSpPr>
        <xdr:cNvPr id="374" name="直線コネクタ 373"/>
        <xdr:cNvCxnSpPr/>
      </xdr:nvCxnSpPr>
      <xdr:spPr>
        <a:xfrm flipV="1">
          <a:off x="17018000" y="606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139700</xdr:rowOff>
    </xdr:from>
    <xdr:to>
      <xdr:col>81</xdr:col>
      <xdr:colOff>44450</xdr:colOff>
      <xdr:row>35</xdr:row>
      <xdr:rowOff>139700</xdr:rowOff>
    </xdr:to>
    <xdr:cxnSp macro="">
      <xdr:nvCxnSpPr>
        <xdr:cNvPr id="379" name="直線コネクタ 378"/>
        <xdr:cNvCxnSpPr/>
      </xdr:nvCxnSpPr>
      <xdr:spPr>
        <a:xfrm>
          <a:off x="16179800" y="6140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163282</xdr:rowOff>
    </xdr:from>
    <xdr:ext cx="762000" cy="259045"/>
    <xdr:sp macro="" textlink="">
      <xdr:nvSpPr>
        <xdr:cNvPr id="380" name="公債費負担の状況平均値テキスト"/>
        <xdr:cNvSpPr txBox="1"/>
      </xdr:nvSpPr>
      <xdr:spPr>
        <a:xfrm>
          <a:off x="17106900" y="667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1" name="フローチャート: 判断 380"/>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139700</xdr:rowOff>
    </xdr:from>
    <xdr:to>
      <xdr:col>77</xdr:col>
      <xdr:colOff>44450</xdr:colOff>
      <xdr:row>35</xdr:row>
      <xdr:rowOff>166511</xdr:rowOff>
    </xdr:to>
    <xdr:cxnSp macro="">
      <xdr:nvCxnSpPr>
        <xdr:cNvPr id="382" name="直線コネクタ 381"/>
        <xdr:cNvCxnSpPr/>
      </xdr:nvCxnSpPr>
      <xdr:spPr>
        <a:xfrm flipV="1">
          <a:off x="15290800" y="61404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113595</xdr:rowOff>
    </xdr:from>
    <xdr:to>
      <xdr:col>77</xdr:col>
      <xdr:colOff>95250</xdr:colOff>
      <xdr:row>40</xdr:row>
      <xdr:rowOff>43745</xdr:rowOff>
    </xdr:to>
    <xdr:sp macro="" textlink="">
      <xdr:nvSpPr>
        <xdr:cNvPr id="383" name="フローチャート: 判断 382"/>
        <xdr:cNvSpPr/>
      </xdr:nvSpPr>
      <xdr:spPr>
        <a:xfrm>
          <a:off x="16129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384" name="テキスト ボックス 383"/>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166511</xdr:rowOff>
    </xdr:from>
    <xdr:to>
      <xdr:col>72</xdr:col>
      <xdr:colOff>203200</xdr:colOff>
      <xdr:row>35</xdr:row>
      <xdr:rowOff>166511</xdr:rowOff>
    </xdr:to>
    <xdr:cxnSp macro="">
      <xdr:nvCxnSpPr>
        <xdr:cNvPr id="385" name="直線コネクタ 384"/>
        <xdr:cNvCxnSpPr/>
      </xdr:nvCxnSpPr>
      <xdr:spPr>
        <a:xfrm>
          <a:off x="14401800" y="6167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7" name="テキスト ボックス 386"/>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166511</xdr:rowOff>
    </xdr:from>
    <xdr:to>
      <xdr:col>68</xdr:col>
      <xdr:colOff>152400</xdr:colOff>
      <xdr:row>36</xdr:row>
      <xdr:rowOff>35278</xdr:rowOff>
    </xdr:to>
    <xdr:cxnSp macro="">
      <xdr:nvCxnSpPr>
        <xdr:cNvPr id="388" name="直線コネクタ 387"/>
        <xdr:cNvCxnSpPr/>
      </xdr:nvCxnSpPr>
      <xdr:spPr>
        <a:xfrm flipV="1">
          <a:off x="13512800" y="61672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9" name="フローチャート: 判断 388"/>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0" name="テキスト ボックス 389"/>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91" name="フローチャート: 判断 390"/>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392" name="テキスト ボックス 391"/>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88900</xdr:rowOff>
    </xdr:from>
    <xdr:to>
      <xdr:col>81</xdr:col>
      <xdr:colOff>95250</xdr:colOff>
      <xdr:row>36</xdr:row>
      <xdr:rowOff>19050</xdr:rowOff>
    </xdr:to>
    <xdr:sp macro="" textlink="">
      <xdr:nvSpPr>
        <xdr:cNvPr id="398" name="楕円 397"/>
        <xdr:cNvSpPr/>
      </xdr:nvSpPr>
      <xdr:spPr>
        <a:xfrm>
          <a:off x="169672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10177</xdr:rowOff>
    </xdr:from>
    <xdr:ext cx="762000" cy="259045"/>
    <xdr:sp macro="" textlink="">
      <xdr:nvSpPr>
        <xdr:cNvPr id="399" name="公債費負担の状況該当値テキスト"/>
        <xdr:cNvSpPr txBox="1"/>
      </xdr:nvSpPr>
      <xdr:spPr>
        <a:xfrm>
          <a:off x="17106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88900</xdr:rowOff>
    </xdr:from>
    <xdr:to>
      <xdr:col>77</xdr:col>
      <xdr:colOff>95250</xdr:colOff>
      <xdr:row>36</xdr:row>
      <xdr:rowOff>19050</xdr:rowOff>
    </xdr:to>
    <xdr:sp macro="" textlink="">
      <xdr:nvSpPr>
        <xdr:cNvPr id="400" name="楕円 399"/>
        <xdr:cNvSpPr/>
      </xdr:nvSpPr>
      <xdr:spPr>
        <a:xfrm>
          <a:off x="16129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29227</xdr:rowOff>
    </xdr:from>
    <xdr:ext cx="736600" cy="259045"/>
    <xdr:sp macro="" textlink="">
      <xdr:nvSpPr>
        <xdr:cNvPr id="401" name="テキスト ボックス 400"/>
        <xdr:cNvSpPr txBox="1"/>
      </xdr:nvSpPr>
      <xdr:spPr>
        <a:xfrm>
          <a:off x="15798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115711</xdr:rowOff>
    </xdr:from>
    <xdr:to>
      <xdr:col>73</xdr:col>
      <xdr:colOff>44450</xdr:colOff>
      <xdr:row>36</xdr:row>
      <xdr:rowOff>45861</xdr:rowOff>
    </xdr:to>
    <xdr:sp macro="" textlink="">
      <xdr:nvSpPr>
        <xdr:cNvPr id="402" name="楕円 401"/>
        <xdr:cNvSpPr/>
      </xdr:nvSpPr>
      <xdr:spPr>
        <a:xfrm>
          <a:off x="15240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56038</xdr:rowOff>
    </xdr:from>
    <xdr:ext cx="762000" cy="259045"/>
    <xdr:sp macro="" textlink="">
      <xdr:nvSpPr>
        <xdr:cNvPr id="403" name="テキスト ボックス 402"/>
        <xdr:cNvSpPr txBox="1"/>
      </xdr:nvSpPr>
      <xdr:spPr>
        <a:xfrm>
          <a:off x="14909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115711</xdr:rowOff>
    </xdr:from>
    <xdr:to>
      <xdr:col>68</xdr:col>
      <xdr:colOff>203200</xdr:colOff>
      <xdr:row>36</xdr:row>
      <xdr:rowOff>45861</xdr:rowOff>
    </xdr:to>
    <xdr:sp macro="" textlink="">
      <xdr:nvSpPr>
        <xdr:cNvPr id="404" name="楕円 403"/>
        <xdr:cNvSpPr/>
      </xdr:nvSpPr>
      <xdr:spPr>
        <a:xfrm>
          <a:off x="14351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56038</xdr:rowOff>
    </xdr:from>
    <xdr:ext cx="762000" cy="259045"/>
    <xdr:sp macro="" textlink="">
      <xdr:nvSpPr>
        <xdr:cNvPr id="405" name="テキスト ボックス 404"/>
        <xdr:cNvSpPr txBox="1"/>
      </xdr:nvSpPr>
      <xdr:spPr>
        <a:xfrm>
          <a:off x="14020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155928</xdr:rowOff>
    </xdr:from>
    <xdr:to>
      <xdr:col>64</xdr:col>
      <xdr:colOff>152400</xdr:colOff>
      <xdr:row>36</xdr:row>
      <xdr:rowOff>86078</xdr:rowOff>
    </xdr:to>
    <xdr:sp macro="" textlink="">
      <xdr:nvSpPr>
        <xdr:cNvPr id="406" name="楕円 405"/>
        <xdr:cNvSpPr/>
      </xdr:nvSpPr>
      <xdr:spPr>
        <a:xfrm>
          <a:off x="13462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96255</xdr:rowOff>
    </xdr:from>
    <xdr:ext cx="762000" cy="259045"/>
    <xdr:sp macro="" textlink="">
      <xdr:nvSpPr>
        <xdr:cNvPr id="407" name="テキスト ボックス 406"/>
        <xdr:cNvSpPr txBox="1"/>
      </xdr:nvSpPr>
      <xdr:spPr>
        <a:xfrm>
          <a:off x="13131800" y="59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将来負担比率については、分母である標準財政規模が市税の増収等により増加し、また分子について見ると、将来負担額は地方債残高の増により増加したが、充当可能財源についても減債基金残高や地方債残高のうち地方交付税措置のある事業債に係る残高の増により増加し、充当可能財源が将来負担額の増加を上回って増加したことから、結果として分子全体が減少し、前年度と比較すると２ポイント低下の３１</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３％となった。</a:t>
          </a:r>
        </a:p>
        <a:p>
          <a:r>
            <a:rPr kumimoji="1" lang="ja-JP" altLang="en-US" sz="1100">
              <a:latin typeface="ＭＳ ゴシック" panose="020B0609070205080204" pitchFamily="49" charset="-128"/>
              <a:ea typeface="ＭＳ ゴシック" panose="020B0609070205080204" pitchFamily="49" charset="-128"/>
            </a:rPr>
            <a:t>　類似団体平均を大きく下回っている主な要因としては、市債の発行に当たっては、元利償還金に対する地方交付税措置のある有利な起債を活用してきたことがあげられるが、引き続き、将来にわたり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135848</xdr:rowOff>
    </xdr:to>
    <xdr:cxnSp macro="">
      <xdr:nvCxnSpPr>
        <xdr:cNvPr id="436" name="直線コネクタ 435"/>
        <xdr:cNvCxnSpPr/>
      </xdr:nvCxnSpPr>
      <xdr:spPr>
        <a:xfrm flipV="1">
          <a:off x="17018000" y="2370667"/>
          <a:ext cx="0" cy="1537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107925</xdr:rowOff>
    </xdr:from>
    <xdr:ext cx="762000" cy="259045"/>
    <xdr:sp macro="" textlink="">
      <xdr:nvSpPr>
        <xdr:cNvPr id="437" name="将来負担の状況最小値テキスト"/>
        <xdr:cNvSpPr txBox="1"/>
      </xdr:nvSpPr>
      <xdr:spPr>
        <a:xfrm>
          <a:off x="17106900" y="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135848</xdr:rowOff>
    </xdr:from>
    <xdr:to>
      <xdr:col>81</xdr:col>
      <xdr:colOff>133350</xdr:colOff>
      <xdr:row>22</xdr:row>
      <xdr:rowOff>135848</xdr:rowOff>
    </xdr:to>
    <xdr:cxnSp macro="">
      <xdr:nvCxnSpPr>
        <xdr:cNvPr id="438" name="直線コネクタ 437"/>
        <xdr:cNvCxnSpPr/>
      </xdr:nvCxnSpPr>
      <xdr:spPr>
        <a:xfrm>
          <a:off x="16929100" y="390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50673</xdr:rowOff>
    </xdr:from>
    <xdr:to>
      <xdr:col>81</xdr:col>
      <xdr:colOff>44450</xdr:colOff>
      <xdr:row>15</xdr:row>
      <xdr:rowOff>66760</xdr:rowOff>
    </xdr:to>
    <xdr:cxnSp macro="">
      <xdr:nvCxnSpPr>
        <xdr:cNvPr id="441" name="直線コネクタ 440"/>
        <xdr:cNvCxnSpPr/>
      </xdr:nvCxnSpPr>
      <xdr:spPr>
        <a:xfrm flipV="1">
          <a:off x="16179800" y="26224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114063</xdr:rowOff>
    </xdr:from>
    <xdr:ext cx="762000" cy="259045"/>
    <xdr:sp macro="" textlink="">
      <xdr:nvSpPr>
        <xdr:cNvPr id="442" name="将来負担の状況平均値テキスト"/>
        <xdr:cNvSpPr txBox="1"/>
      </xdr:nvSpPr>
      <xdr:spPr>
        <a:xfrm>
          <a:off x="17106900" y="302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43" name="フローチャート: 判断 442"/>
        <xdr:cNvSpPr/>
      </xdr:nvSpPr>
      <xdr:spPr>
        <a:xfrm>
          <a:off x="169672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66760</xdr:rowOff>
    </xdr:from>
    <xdr:to>
      <xdr:col>77</xdr:col>
      <xdr:colOff>44450</xdr:colOff>
      <xdr:row>15</xdr:row>
      <xdr:rowOff>112607</xdr:rowOff>
    </xdr:to>
    <xdr:cxnSp macro="">
      <xdr:nvCxnSpPr>
        <xdr:cNvPr id="444" name="直線コネクタ 443"/>
        <xdr:cNvCxnSpPr/>
      </xdr:nvCxnSpPr>
      <xdr:spPr>
        <a:xfrm flipV="1">
          <a:off x="15290800" y="2638510"/>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18796</xdr:rowOff>
    </xdr:from>
    <xdr:to>
      <xdr:col>77</xdr:col>
      <xdr:colOff>95250</xdr:colOff>
      <xdr:row>18</xdr:row>
      <xdr:rowOff>120396</xdr:rowOff>
    </xdr:to>
    <xdr:sp macro="" textlink="">
      <xdr:nvSpPr>
        <xdr:cNvPr id="445" name="フローチャート: 判断 444"/>
        <xdr:cNvSpPr/>
      </xdr:nvSpPr>
      <xdr:spPr>
        <a:xfrm>
          <a:off x="16129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105173</xdr:rowOff>
    </xdr:from>
    <xdr:ext cx="736600" cy="259045"/>
    <xdr:sp macro="" textlink="">
      <xdr:nvSpPr>
        <xdr:cNvPr id="446" name="テキスト ボックス 445"/>
        <xdr:cNvSpPr txBox="1"/>
      </xdr:nvSpPr>
      <xdr:spPr>
        <a:xfrm>
          <a:off x="15798800" y="319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92498</xdr:rowOff>
    </xdr:from>
    <xdr:to>
      <xdr:col>72</xdr:col>
      <xdr:colOff>203200</xdr:colOff>
      <xdr:row>15</xdr:row>
      <xdr:rowOff>112607</xdr:rowOff>
    </xdr:to>
    <xdr:cxnSp macro="">
      <xdr:nvCxnSpPr>
        <xdr:cNvPr id="447" name="直線コネクタ 446"/>
        <xdr:cNvCxnSpPr/>
      </xdr:nvCxnSpPr>
      <xdr:spPr>
        <a:xfrm>
          <a:off x="14401800" y="266424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86360</xdr:rowOff>
    </xdr:from>
    <xdr:to>
      <xdr:col>73</xdr:col>
      <xdr:colOff>44450</xdr:colOff>
      <xdr:row>19</xdr:row>
      <xdr:rowOff>16510</xdr:rowOff>
    </xdr:to>
    <xdr:sp macro="" textlink="">
      <xdr:nvSpPr>
        <xdr:cNvPr id="448" name="フローチャート: 判断 447"/>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1287</xdr:rowOff>
    </xdr:from>
    <xdr:ext cx="762000" cy="259045"/>
    <xdr:sp macro="" textlink="">
      <xdr:nvSpPr>
        <xdr:cNvPr id="449" name="テキスト ボックス 448"/>
        <xdr:cNvSpPr txBox="1"/>
      </xdr:nvSpPr>
      <xdr:spPr>
        <a:xfrm>
          <a:off x="14909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15</xdr:row>
      <xdr:rowOff>103759</xdr:rowOff>
    </xdr:to>
    <xdr:cxnSp macro="">
      <xdr:nvCxnSpPr>
        <xdr:cNvPr id="450" name="直線コネクタ 449"/>
        <xdr:cNvCxnSpPr/>
      </xdr:nvCxnSpPr>
      <xdr:spPr>
        <a:xfrm flipV="1">
          <a:off x="13512800" y="266424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164380</xdr:rowOff>
    </xdr:from>
    <xdr:to>
      <xdr:col>68</xdr:col>
      <xdr:colOff>203200</xdr:colOff>
      <xdr:row>19</xdr:row>
      <xdr:rowOff>94530</xdr:rowOff>
    </xdr:to>
    <xdr:sp macro="" textlink="">
      <xdr:nvSpPr>
        <xdr:cNvPr id="451" name="フローチャート: 判断 450"/>
        <xdr:cNvSpPr/>
      </xdr:nvSpPr>
      <xdr:spPr>
        <a:xfrm>
          <a:off x="14351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79307</xdr:rowOff>
    </xdr:from>
    <xdr:ext cx="762000" cy="259045"/>
    <xdr:sp macro="" textlink="">
      <xdr:nvSpPr>
        <xdr:cNvPr id="452" name="テキスト ボックス 451"/>
        <xdr:cNvSpPr txBox="1"/>
      </xdr:nvSpPr>
      <xdr:spPr>
        <a:xfrm>
          <a:off x="14020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61299</xdr:rowOff>
    </xdr:from>
    <xdr:to>
      <xdr:col>64</xdr:col>
      <xdr:colOff>152400</xdr:colOff>
      <xdr:row>19</xdr:row>
      <xdr:rowOff>162899</xdr:rowOff>
    </xdr:to>
    <xdr:sp macro="" textlink="">
      <xdr:nvSpPr>
        <xdr:cNvPr id="453" name="フローチャート: 判断 452"/>
        <xdr:cNvSpPr/>
      </xdr:nvSpPr>
      <xdr:spPr>
        <a:xfrm>
          <a:off x="13462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147676</xdr:rowOff>
    </xdr:from>
    <xdr:ext cx="762000" cy="259045"/>
    <xdr:sp macro="" textlink="">
      <xdr:nvSpPr>
        <xdr:cNvPr id="454" name="テキスト ボックス 453"/>
        <xdr:cNvSpPr txBox="1"/>
      </xdr:nvSpPr>
      <xdr:spPr>
        <a:xfrm>
          <a:off x="13131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60" name="楕円 459"/>
        <xdr:cNvSpPr/>
      </xdr:nvSpPr>
      <xdr:spPr>
        <a:xfrm>
          <a:off x="169672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16400</xdr:rowOff>
    </xdr:from>
    <xdr:ext cx="762000" cy="259045"/>
    <xdr:sp macro="" textlink="">
      <xdr:nvSpPr>
        <xdr:cNvPr id="461" name="将来負担の状況該当値テキスト"/>
        <xdr:cNvSpPr txBox="1"/>
      </xdr:nvSpPr>
      <xdr:spPr>
        <a:xfrm>
          <a:off x="17106900" y="241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15960</xdr:rowOff>
    </xdr:from>
    <xdr:to>
      <xdr:col>77</xdr:col>
      <xdr:colOff>95250</xdr:colOff>
      <xdr:row>15</xdr:row>
      <xdr:rowOff>117560</xdr:rowOff>
    </xdr:to>
    <xdr:sp macro="" textlink="">
      <xdr:nvSpPr>
        <xdr:cNvPr id="462" name="楕円 461"/>
        <xdr:cNvSpPr/>
      </xdr:nvSpPr>
      <xdr:spPr>
        <a:xfrm>
          <a:off x="161290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127737</xdr:rowOff>
    </xdr:from>
    <xdr:ext cx="736600" cy="259045"/>
    <xdr:sp macro="" textlink="">
      <xdr:nvSpPr>
        <xdr:cNvPr id="463" name="テキスト ボックス 462"/>
        <xdr:cNvSpPr txBox="1"/>
      </xdr:nvSpPr>
      <xdr:spPr>
        <a:xfrm>
          <a:off x="15798800" y="235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64" name="楕円 463"/>
        <xdr:cNvSpPr/>
      </xdr:nvSpPr>
      <xdr:spPr>
        <a:xfrm>
          <a:off x="15240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65" name="テキスト ボックス 464"/>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41698</xdr:rowOff>
    </xdr:from>
    <xdr:to>
      <xdr:col>68</xdr:col>
      <xdr:colOff>203200</xdr:colOff>
      <xdr:row>15</xdr:row>
      <xdr:rowOff>143298</xdr:rowOff>
    </xdr:to>
    <xdr:sp macro="" textlink="">
      <xdr:nvSpPr>
        <xdr:cNvPr id="466" name="楕円 465"/>
        <xdr:cNvSpPr/>
      </xdr:nvSpPr>
      <xdr:spPr>
        <a:xfrm>
          <a:off x="14351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153475</xdr:rowOff>
    </xdr:from>
    <xdr:ext cx="762000" cy="259045"/>
    <xdr:sp macro="" textlink="">
      <xdr:nvSpPr>
        <xdr:cNvPr id="467" name="テキスト ボックス 466"/>
        <xdr:cNvSpPr txBox="1"/>
      </xdr:nvSpPr>
      <xdr:spPr>
        <a:xfrm>
          <a:off x="14020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52959</xdr:rowOff>
    </xdr:from>
    <xdr:to>
      <xdr:col>64</xdr:col>
      <xdr:colOff>152400</xdr:colOff>
      <xdr:row>15</xdr:row>
      <xdr:rowOff>154559</xdr:rowOff>
    </xdr:to>
    <xdr:sp macro="" textlink="">
      <xdr:nvSpPr>
        <xdr:cNvPr id="468" name="楕円 467"/>
        <xdr:cNvSpPr/>
      </xdr:nvSpPr>
      <xdr:spPr>
        <a:xfrm>
          <a:off x="13462000" y="26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164736</xdr:rowOff>
    </xdr:from>
    <xdr:ext cx="762000" cy="259045"/>
    <xdr:sp macro="" textlink="">
      <xdr:nvSpPr>
        <xdr:cNvPr id="469" name="テキスト ボックス 468"/>
        <xdr:cNvSpPr txBox="1"/>
      </xdr:nvSpPr>
      <xdr:spPr>
        <a:xfrm>
          <a:off x="13131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718,300
702,489
328.91
306,646,910
296,379,255
9,103,076
172,010,103
272,240,093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人件費に係る経常収支比率については、前年度と比べると０．１ポイント低下の３４．３％となっている。</a:t>
          </a:r>
        </a:p>
        <a:p>
          <a:r>
            <a:rPr kumimoji="1" lang="ja-JP" altLang="en-US" sz="1000">
              <a:latin typeface="ＭＳ Ｐゴシック" panose="020B0600070205080204" pitchFamily="50" charset="-128"/>
              <a:ea typeface="ＭＳ Ｐゴシック" panose="020B0600070205080204" pitchFamily="50" charset="-128"/>
            </a:rPr>
            <a:t>　人口一人当たりの人件費や</a:t>
          </a:r>
          <a:r>
            <a:rPr kumimoji="1" lang="en-US" altLang="ja-JP" sz="1000">
              <a:latin typeface="ＭＳ Ｐゴシック" panose="020B0600070205080204" pitchFamily="50" charset="-128"/>
              <a:ea typeface="ＭＳ Ｐゴシック" panose="020B0600070205080204" pitchFamily="50" charset="-128"/>
            </a:rPr>
            <a:t>1,000</a:t>
          </a:r>
          <a:r>
            <a:rPr kumimoji="1" lang="ja-JP" altLang="en-US" sz="1000">
              <a:latin typeface="ＭＳ Ｐゴシック" panose="020B0600070205080204" pitchFamily="50" charset="-128"/>
              <a:ea typeface="ＭＳ Ｐゴシック" panose="020B0600070205080204" pitchFamily="50" charset="-128"/>
            </a:rPr>
            <a:t>人当たり職員数、ラスパイレス指数は、類似団体平均を下回っている。給与制度の総合的見直し（平成２７年度実施）や職員定数管理計画（２８年度策定）において、給与水準の適正化や適切な定員管理に取り組んでおり、今後も引き続き、適正な職員規模や給与水準の維持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133350</xdr:rowOff>
    </xdr:to>
    <xdr:cxnSp macro="">
      <xdr:nvCxnSpPr>
        <xdr:cNvPr id="61" name="直線コネクタ 60"/>
        <xdr:cNvCxnSpPr/>
      </xdr:nvCxnSpPr>
      <xdr:spPr>
        <a:xfrm flipV="1">
          <a:off x="4826000" y="5842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101600</xdr:rowOff>
    </xdr:from>
    <xdr:to>
      <xdr:col>24</xdr:col>
      <xdr:colOff>25400</xdr:colOff>
      <xdr:row>40</xdr:row>
      <xdr:rowOff>114300</xdr:rowOff>
    </xdr:to>
    <xdr:cxnSp macro="">
      <xdr:nvCxnSpPr>
        <xdr:cNvPr id="66" name="直線コネクタ 65"/>
        <xdr:cNvCxnSpPr/>
      </xdr:nvCxnSpPr>
      <xdr:spPr>
        <a:xfrm flipV="1">
          <a:off x="3987800" y="695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114300</xdr:rowOff>
    </xdr:from>
    <xdr:to>
      <xdr:col>19</xdr:col>
      <xdr:colOff>187325</xdr:colOff>
      <xdr:row>41</xdr:row>
      <xdr:rowOff>44450</xdr:rowOff>
    </xdr:to>
    <xdr:cxnSp macro="">
      <xdr:nvCxnSpPr>
        <xdr:cNvPr id="69" name="直線コネクタ 68"/>
        <xdr:cNvCxnSpPr/>
      </xdr:nvCxnSpPr>
      <xdr:spPr>
        <a:xfrm flipV="1">
          <a:off x="3098800" y="697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158750</xdr:rowOff>
    </xdr:from>
    <xdr:to>
      <xdr:col>15</xdr:col>
      <xdr:colOff>98425</xdr:colOff>
      <xdr:row>41</xdr:row>
      <xdr:rowOff>44450</xdr:rowOff>
    </xdr:to>
    <xdr:cxnSp macro="">
      <xdr:nvCxnSpPr>
        <xdr:cNvPr id="72" name="直線コネクタ 71"/>
        <xdr:cNvCxnSpPr/>
      </xdr:nvCxnSpPr>
      <xdr:spPr>
        <a:xfrm>
          <a:off x="2209800" y="61595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50800</xdr:rowOff>
    </xdr:from>
    <xdr:to>
      <xdr:col>15</xdr:col>
      <xdr:colOff>149225</xdr:colOff>
      <xdr:row>38</xdr:row>
      <xdr:rowOff>152400</xdr:rowOff>
    </xdr:to>
    <xdr:sp macro="" textlink="">
      <xdr:nvSpPr>
        <xdr:cNvPr id="73" name="フローチャート: 判断 72"/>
        <xdr:cNvSpPr/>
      </xdr:nvSpPr>
      <xdr:spPr>
        <a:xfrm>
          <a:off x="3048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158750</xdr:rowOff>
    </xdr:to>
    <xdr:cxnSp macro="">
      <xdr:nvCxnSpPr>
        <xdr:cNvPr id="75" name="直線コネクタ 74"/>
        <xdr:cNvCxnSpPr/>
      </xdr:nvCxnSpPr>
      <xdr:spPr>
        <a:xfrm>
          <a:off x="1320800" y="603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xdr:rowOff>
    </xdr:from>
    <xdr:to>
      <xdr:col>6</xdr:col>
      <xdr:colOff>171450</xdr:colOff>
      <xdr:row>32</xdr:row>
      <xdr:rowOff>114300</xdr:rowOff>
    </xdr:to>
    <xdr:sp macro="" textlink="">
      <xdr:nvSpPr>
        <xdr:cNvPr id="78" name="フローチャート: 判断 77"/>
        <xdr:cNvSpPr/>
      </xdr:nvSpPr>
      <xdr:spPr>
        <a:xfrm>
          <a:off x="1270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124477</xdr:rowOff>
    </xdr:from>
    <xdr:ext cx="762000" cy="259045"/>
    <xdr:sp macro="" textlink="">
      <xdr:nvSpPr>
        <xdr:cNvPr id="79" name="テキスト ボックス 78"/>
        <xdr:cNvSpPr txBox="1"/>
      </xdr:nvSpPr>
      <xdr:spPr>
        <a:xfrm>
          <a:off x="939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50800</xdr:rowOff>
    </xdr:from>
    <xdr:to>
      <xdr:col>24</xdr:col>
      <xdr:colOff>76200</xdr:colOff>
      <xdr:row>40</xdr:row>
      <xdr:rowOff>152400</xdr:rowOff>
    </xdr:to>
    <xdr:sp macro="" textlink="">
      <xdr:nvSpPr>
        <xdr:cNvPr id="85" name="楕円 84"/>
        <xdr:cNvSpPr/>
      </xdr:nvSpPr>
      <xdr:spPr>
        <a:xfrm>
          <a:off x="47752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6" name="人件費該当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63500</xdr:rowOff>
    </xdr:from>
    <xdr:to>
      <xdr:col>20</xdr:col>
      <xdr:colOff>38100</xdr:colOff>
      <xdr:row>40</xdr:row>
      <xdr:rowOff>165100</xdr:rowOff>
    </xdr:to>
    <xdr:sp macro="" textlink="">
      <xdr:nvSpPr>
        <xdr:cNvPr id="87" name="楕円 86"/>
        <xdr:cNvSpPr/>
      </xdr:nvSpPr>
      <xdr:spPr>
        <a:xfrm>
          <a:off x="3937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149877</xdr:rowOff>
    </xdr:from>
    <xdr:ext cx="736600" cy="259045"/>
    <xdr:sp macro="" textlink="">
      <xdr:nvSpPr>
        <xdr:cNvPr id="88" name="テキスト ボックス 87"/>
        <xdr:cNvSpPr txBox="1"/>
      </xdr:nvSpPr>
      <xdr:spPr>
        <a:xfrm>
          <a:off x="3606800" y="700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165100</xdr:rowOff>
    </xdr:from>
    <xdr:to>
      <xdr:col>15</xdr:col>
      <xdr:colOff>149225</xdr:colOff>
      <xdr:row>41</xdr:row>
      <xdr:rowOff>95250</xdr:rowOff>
    </xdr:to>
    <xdr:sp macro="" textlink="">
      <xdr:nvSpPr>
        <xdr:cNvPr id="89" name="楕円 88"/>
        <xdr:cNvSpPr/>
      </xdr:nvSpPr>
      <xdr:spPr>
        <a:xfrm>
          <a:off x="3048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80027</xdr:rowOff>
    </xdr:from>
    <xdr:ext cx="762000" cy="259045"/>
    <xdr:sp macro="" textlink="">
      <xdr:nvSpPr>
        <xdr:cNvPr id="90" name="テキスト ボックス 8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107950</xdr:rowOff>
    </xdr:from>
    <xdr:to>
      <xdr:col>11</xdr:col>
      <xdr:colOff>60325</xdr:colOff>
      <xdr:row>36</xdr:row>
      <xdr:rowOff>38100</xdr:rowOff>
    </xdr:to>
    <xdr:sp macro="" textlink="">
      <xdr:nvSpPr>
        <xdr:cNvPr id="91" name="楕円 90"/>
        <xdr:cNvSpPr/>
      </xdr:nvSpPr>
      <xdr:spPr>
        <a:xfrm>
          <a:off x="2159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92" name="テキスト ボックス 91"/>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94" name="テキスト ボックス 93"/>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物件費に係る経常収支比率については、前年度と比べると０．６ポイント上昇の１６．９％となっている。近年の推移をみると、継続して類似団体平均を上回っている。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物件費が類似団体平均に比べて高いのは、本市の最低賃金が他の類似団体と比較して高い傾向にあることが主な要因であり、最低賃金の上昇が指定管理経費等の賃金に反映されることにより、令和元年度についても上昇してい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また、物件費の内訳では、委託料の占める割合が最も高く、次いで需用費、賃金となっている。　引き続き、事務事業の精査・見直しによる経費縮減に努める。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63500</xdr:rowOff>
    </xdr:to>
    <xdr:cxnSp macro="">
      <xdr:nvCxnSpPr>
        <xdr:cNvPr id="122" name="直線コネクタ 121"/>
        <xdr:cNvCxnSpPr/>
      </xdr:nvCxnSpPr>
      <xdr:spPr>
        <a:xfrm flipV="1">
          <a:off x="16510000" y="2463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101600</xdr:rowOff>
    </xdr:from>
    <xdr:to>
      <xdr:col>82</xdr:col>
      <xdr:colOff>107950</xdr:colOff>
      <xdr:row>21</xdr:row>
      <xdr:rowOff>6350</xdr:rowOff>
    </xdr:to>
    <xdr:cxnSp macro="">
      <xdr:nvCxnSpPr>
        <xdr:cNvPr id="127" name="直線コネクタ 126"/>
        <xdr:cNvCxnSpPr/>
      </xdr:nvCxnSpPr>
      <xdr:spPr>
        <a:xfrm>
          <a:off x="15671800" y="353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50800</xdr:rowOff>
    </xdr:from>
    <xdr:to>
      <xdr:col>78</xdr:col>
      <xdr:colOff>69850</xdr:colOff>
      <xdr:row>20</xdr:row>
      <xdr:rowOff>101600</xdr:rowOff>
    </xdr:to>
    <xdr:cxnSp macro="">
      <xdr:nvCxnSpPr>
        <xdr:cNvPr id="130" name="直線コネクタ 129"/>
        <xdr:cNvCxnSpPr/>
      </xdr:nvCxnSpPr>
      <xdr:spPr>
        <a:xfrm>
          <a:off x="14782800" y="347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165100</xdr:rowOff>
    </xdr:from>
    <xdr:to>
      <xdr:col>78</xdr:col>
      <xdr:colOff>120650</xdr:colOff>
      <xdr:row>17</xdr:row>
      <xdr:rowOff>95250</xdr:rowOff>
    </xdr:to>
    <xdr:sp macro="" textlink="">
      <xdr:nvSpPr>
        <xdr:cNvPr id="131" name="フローチャート: 判断 130"/>
        <xdr:cNvSpPr/>
      </xdr:nvSpPr>
      <xdr:spPr>
        <a:xfrm>
          <a:off x="15621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32" name="テキスト ボックス 131"/>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50800</xdr:rowOff>
    </xdr:from>
    <xdr:to>
      <xdr:col>73</xdr:col>
      <xdr:colOff>180975</xdr:colOff>
      <xdr:row>22</xdr:row>
      <xdr:rowOff>50800</xdr:rowOff>
    </xdr:to>
    <xdr:cxnSp macro="">
      <xdr:nvCxnSpPr>
        <xdr:cNvPr id="133" name="直線コネクタ 132"/>
        <xdr:cNvCxnSpPr/>
      </xdr:nvCxnSpPr>
      <xdr:spPr>
        <a:xfrm flipV="1">
          <a:off x="13893800" y="3479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22</xdr:row>
      <xdr:rowOff>50800</xdr:rowOff>
    </xdr:from>
    <xdr:to>
      <xdr:col>69</xdr:col>
      <xdr:colOff>92075</xdr:colOff>
      <xdr:row>22</xdr:row>
      <xdr:rowOff>50800</xdr:rowOff>
    </xdr:to>
    <xdr:cxnSp macro="">
      <xdr:nvCxnSpPr>
        <xdr:cNvPr id="136" name="直線コネクタ 135"/>
        <xdr:cNvCxnSpPr/>
      </xdr:nvCxnSpPr>
      <xdr:spPr>
        <a:xfrm>
          <a:off x="13004800" y="382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7" name="フローチャート: 判断 136"/>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39" name="フローチャート: 判断 138"/>
        <xdr:cNvSpPr/>
      </xdr:nvSpPr>
      <xdr:spPr>
        <a:xfrm>
          <a:off x="12954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0" name="テキスト ボックス 139"/>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127000</xdr:rowOff>
    </xdr:from>
    <xdr:to>
      <xdr:col>82</xdr:col>
      <xdr:colOff>158750</xdr:colOff>
      <xdr:row>21</xdr:row>
      <xdr:rowOff>57150</xdr:rowOff>
    </xdr:to>
    <xdr:sp macro="" textlink="">
      <xdr:nvSpPr>
        <xdr:cNvPr id="146" name="楕円 145"/>
        <xdr:cNvSpPr/>
      </xdr:nvSpPr>
      <xdr:spPr>
        <a:xfrm>
          <a:off x="16459200" y="3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7" name="物件費該当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50800</xdr:rowOff>
    </xdr:from>
    <xdr:to>
      <xdr:col>78</xdr:col>
      <xdr:colOff>120650</xdr:colOff>
      <xdr:row>20</xdr:row>
      <xdr:rowOff>152400</xdr:rowOff>
    </xdr:to>
    <xdr:sp macro="" textlink="">
      <xdr:nvSpPr>
        <xdr:cNvPr id="148" name="楕円 147"/>
        <xdr:cNvSpPr/>
      </xdr:nvSpPr>
      <xdr:spPr>
        <a:xfrm>
          <a:off x="15621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137177</xdr:rowOff>
    </xdr:from>
    <xdr:ext cx="736600" cy="259045"/>
    <xdr:sp macro="" textlink="">
      <xdr:nvSpPr>
        <xdr:cNvPr id="149" name="テキスト ボックス 148"/>
        <xdr:cNvSpPr txBox="1"/>
      </xdr:nvSpPr>
      <xdr:spPr>
        <a:xfrm>
          <a:off x="15290800" y="356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0</xdr:rowOff>
    </xdr:from>
    <xdr:to>
      <xdr:col>74</xdr:col>
      <xdr:colOff>31750</xdr:colOff>
      <xdr:row>20</xdr:row>
      <xdr:rowOff>101600</xdr:rowOff>
    </xdr:to>
    <xdr:sp macro="" textlink="">
      <xdr:nvSpPr>
        <xdr:cNvPr id="150" name="楕円 149"/>
        <xdr:cNvSpPr/>
      </xdr:nvSpPr>
      <xdr:spPr>
        <a:xfrm>
          <a:off x="14732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86377</xdr:rowOff>
    </xdr:from>
    <xdr:ext cx="762000" cy="259045"/>
    <xdr:sp macro="" textlink="">
      <xdr:nvSpPr>
        <xdr:cNvPr id="151" name="テキスト ボックス 150"/>
        <xdr:cNvSpPr txBox="1"/>
      </xdr:nvSpPr>
      <xdr:spPr>
        <a:xfrm>
          <a:off x="14401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22</xdr:row>
      <xdr:rowOff>0</xdr:rowOff>
    </xdr:from>
    <xdr:to>
      <xdr:col>69</xdr:col>
      <xdr:colOff>142875</xdr:colOff>
      <xdr:row>22</xdr:row>
      <xdr:rowOff>101600</xdr:rowOff>
    </xdr:to>
    <xdr:sp macro="" textlink="">
      <xdr:nvSpPr>
        <xdr:cNvPr id="152" name="楕円 151"/>
        <xdr:cNvSpPr/>
      </xdr:nvSpPr>
      <xdr:spPr>
        <a:xfrm>
          <a:off x="13843000" y="37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86377</xdr:rowOff>
    </xdr:from>
    <xdr:ext cx="762000" cy="259045"/>
    <xdr:sp macro="" textlink="">
      <xdr:nvSpPr>
        <xdr:cNvPr id="153" name="テキスト ボックス 152"/>
        <xdr:cNvSpPr txBox="1"/>
      </xdr:nvSpPr>
      <xdr:spPr>
        <a:xfrm>
          <a:off x="13512800" y="385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22</xdr:row>
      <xdr:rowOff>0</xdr:rowOff>
    </xdr:from>
    <xdr:to>
      <xdr:col>65</xdr:col>
      <xdr:colOff>53975</xdr:colOff>
      <xdr:row>22</xdr:row>
      <xdr:rowOff>101600</xdr:rowOff>
    </xdr:to>
    <xdr:sp macro="" textlink="">
      <xdr:nvSpPr>
        <xdr:cNvPr id="154" name="楕円 153"/>
        <xdr:cNvSpPr/>
      </xdr:nvSpPr>
      <xdr:spPr>
        <a:xfrm>
          <a:off x="12954000" y="37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86377</xdr:rowOff>
    </xdr:from>
    <xdr:ext cx="762000" cy="259045"/>
    <xdr:sp macro="" textlink="">
      <xdr:nvSpPr>
        <xdr:cNvPr id="155" name="テキスト ボックス 154"/>
        <xdr:cNvSpPr txBox="1"/>
      </xdr:nvSpPr>
      <xdr:spPr>
        <a:xfrm>
          <a:off x="12623800" y="385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扶助費に係る経常収支比率については、前年度と比べると０．９ポイント上昇の１８．１％となっている。</a:t>
          </a:r>
        </a:p>
        <a:p>
          <a:r>
            <a:rPr kumimoji="1" lang="ja-JP" altLang="en-US" sz="1000">
              <a:latin typeface="ＭＳ Ｐゴシック" panose="020B0600070205080204" pitchFamily="50" charset="-128"/>
              <a:ea typeface="ＭＳ Ｐゴシック" panose="020B0600070205080204" pitchFamily="50" charset="-128"/>
            </a:rPr>
            <a:t>　この要因としては、障害児者介護給付費等や制度改正による児童扶養手当の増加などが挙げられる。</a:t>
          </a:r>
        </a:p>
        <a:p>
          <a:r>
            <a:rPr kumimoji="1" lang="ja-JP" altLang="en-US" sz="1000">
              <a:latin typeface="ＭＳ Ｐゴシック" panose="020B0600070205080204" pitchFamily="50" charset="-128"/>
              <a:ea typeface="ＭＳ Ｐゴシック" panose="020B0600070205080204" pitchFamily="50" charset="-128"/>
            </a:rPr>
            <a:t>　本市の扶助費充当分が類似団体平均を上回っているのは、人口一人当たりの市単独事業の扶助費が高く、その中でも特に児童福祉費と社会福祉費が、類似団体内で比べると高い水準にあることが主な要因である。</a:t>
          </a:r>
        </a:p>
        <a:p>
          <a:r>
            <a:rPr kumimoji="1" lang="ja-JP" altLang="en-US" sz="1000">
              <a:latin typeface="ＭＳ Ｐゴシック" panose="020B0600070205080204" pitchFamily="50" charset="-128"/>
              <a:ea typeface="ＭＳ Ｐゴシック" panose="020B0600070205080204" pitchFamily="50" charset="-128"/>
            </a:rPr>
            <a:t>　令和元年度については、市単独事業の扶助費のうち、幼児教育・保育の無償化の実施に伴い、施設型給付費（教育総務費）が前年度と比べると</a:t>
          </a:r>
          <a:r>
            <a:rPr kumimoji="1" lang="en-US" altLang="ja-JP" sz="1000">
              <a:latin typeface="ＭＳ Ｐゴシック" panose="020B0600070205080204" pitchFamily="50" charset="-128"/>
              <a:ea typeface="ＭＳ Ｐゴシック" panose="020B0600070205080204" pitchFamily="50" charset="-128"/>
            </a:rPr>
            <a:t>62.6</a:t>
          </a:r>
          <a:r>
            <a:rPr kumimoji="1" lang="ja-JP" altLang="en-US" sz="1000">
              <a:latin typeface="ＭＳ Ｐゴシック" panose="020B0600070205080204" pitchFamily="50" charset="-128"/>
              <a:ea typeface="ＭＳ Ｐゴシック" panose="020B0600070205080204" pitchFamily="50" charset="-128"/>
            </a:rPr>
            <a:t>％増と大きく伸びている。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5" name="直線コネクタ 184"/>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6"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7" name="直線コネクタ 186"/>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61685</xdr:rowOff>
    </xdr:to>
    <xdr:cxnSp macro="">
      <xdr:nvCxnSpPr>
        <xdr:cNvPr id="190" name="直線コネクタ 189"/>
        <xdr:cNvCxnSpPr/>
      </xdr:nvCxnSpPr>
      <xdr:spPr>
        <a:xfrm>
          <a:off x="3987800" y="102017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1"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2" name="フローチャート: 判断 191"/>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86178</xdr:rowOff>
    </xdr:to>
    <xdr:cxnSp macro="">
      <xdr:nvCxnSpPr>
        <xdr:cNvPr id="193" name="直線コネクタ 192"/>
        <xdr:cNvCxnSpPr/>
      </xdr:nvCxnSpPr>
      <xdr:spPr>
        <a:xfrm>
          <a:off x="3098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5" name="テキスト ボックス 194"/>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61</xdr:row>
      <xdr:rowOff>135165</xdr:rowOff>
    </xdr:to>
    <xdr:cxnSp macro="">
      <xdr:nvCxnSpPr>
        <xdr:cNvPr id="196" name="直線コネクタ 195"/>
        <xdr:cNvCxnSpPr/>
      </xdr:nvCxnSpPr>
      <xdr:spPr>
        <a:xfrm flipV="1">
          <a:off x="2209800" y="1013641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7" name="フローチャート: 判断 196"/>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24692</xdr:rowOff>
    </xdr:from>
    <xdr:ext cx="762000" cy="259045"/>
    <xdr:sp macro="" textlink="">
      <xdr:nvSpPr>
        <xdr:cNvPr id="198" name="テキスト ボックス 197"/>
        <xdr:cNvSpPr txBox="1"/>
      </xdr:nvSpPr>
      <xdr:spPr>
        <a:xfrm>
          <a:off x="2717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61</xdr:row>
      <xdr:rowOff>135165</xdr:rowOff>
    </xdr:to>
    <xdr:cxnSp macro="">
      <xdr:nvCxnSpPr>
        <xdr:cNvPr id="199" name="直線コネクタ 198"/>
        <xdr:cNvCxnSpPr/>
      </xdr:nvCxnSpPr>
      <xdr:spPr>
        <a:xfrm>
          <a:off x="1320800" y="103813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0" name="フローチャート: 判断 199"/>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3" name="テキスト ボックス 202"/>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9" name="楕円 208"/>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154412</xdr:rowOff>
    </xdr:from>
    <xdr:ext cx="762000" cy="259045"/>
    <xdr:sp macro="" textlink="">
      <xdr:nvSpPr>
        <xdr:cNvPr id="210" name="扶助費該当値テキスト"/>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1" name="楕円 210"/>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2" name="テキスト ボックス 211"/>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3" name="楕円 212"/>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4" name="テキスト ボックス 213"/>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84365</xdr:rowOff>
    </xdr:from>
    <xdr:to>
      <xdr:col>11</xdr:col>
      <xdr:colOff>60325</xdr:colOff>
      <xdr:row>62</xdr:row>
      <xdr:rowOff>14515</xdr:rowOff>
    </xdr:to>
    <xdr:sp macro="" textlink="">
      <xdr:nvSpPr>
        <xdr:cNvPr id="215" name="楕円 214"/>
        <xdr:cNvSpPr/>
      </xdr:nvSpPr>
      <xdr:spPr>
        <a:xfrm>
          <a:off x="2159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170742</xdr:rowOff>
    </xdr:from>
    <xdr:ext cx="762000" cy="259045"/>
    <xdr:sp macro="" textlink="">
      <xdr:nvSpPr>
        <xdr:cNvPr id="216" name="テキスト ボックス 215"/>
        <xdr:cNvSpPr txBox="1"/>
      </xdr:nvSpPr>
      <xdr:spPr>
        <a:xfrm>
          <a:off x="1828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43543</xdr:rowOff>
    </xdr:from>
    <xdr:to>
      <xdr:col>6</xdr:col>
      <xdr:colOff>171450</xdr:colOff>
      <xdr:row>60</xdr:row>
      <xdr:rowOff>145143</xdr:rowOff>
    </xdr:to>
    <xdr:sp macro="" textlink="">
      <xdr:nvSpPr>
        <xdr:cNvPr id="217" name="楕円 216"/>
        <xdr:cNvSpPr/>
      </xdr:nvSpPr>
      <xdr:spPr>
        <a:xfrm>
          <a:off x="127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129920</xdr:rowOff>
    </xdr:from>
    <xdr:ext cx="762000" cy="259045"/>
    <xdr:sp macro="" textlink="">
      <xdr:nvSpPr>
        <xdr:cNvPr id="218" name="テキスト ボックス 217"/>
        <xdr:cNvSpPr txBox="1"/>
      </xdr:nvSpPr>
      <xdr:spPr>
        <a:xfrm>
          <a:off x="93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その他に係る経常収支比率については、前年度と比べると０．５ポイント上昇の１０．０％となっている。</a:t>
          </a:r>
        </a:p>
        <a:p>
          <a:r>
            <a:rPr kumimoji="1" lang="ja-JP" altLang="en-US" sz="1100">
              <a:latin typeface="ＭＳ Ｐゴシック" panose="020B0600070205080204" pitchFamily="50" charset="-128"/>
              <a:ea typeface="ＭＳ Ｐゴシック" panose="020B0600070205080204" pitchFamily="50" charset="-128"/>
            </a:rPr>
            <a:t>　これは、国民健康保険事業特別会計において、財政健全化を進めたことにより繰出金が減少したものの、清掃施設や道路橋りょうに係る維持補修費が増加したことが主な要因である。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6" name="直線コネクタ 245"/>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107950</xdr:rowOff>
    </xdr:from>
    <xdr:to>
      <xdr:col>82</xdr:col>
      <xdr:colOff>107950</xdr:colOff>
      <xdr:row>55</xdr:row>
      <xdr:rowOff>31750</xdr:rowOff>
    </xdr:to>
    <xdr:cxnSp macro="">
      <xdr:nvCxnSpPr>
        <xdr:cNvPr id="251" name="直線コネクタ 250"/>
        <xdr:cNvCxnSpPr/>
      </xdr:nvCxnSpPr>
      <xdr:spPr>
        <a:xfrm>
          <a:off x="15671800" y="9366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124477</xdr:rowOff>
    </xdr:from>
    <xdr:ext cx="762000" cy="259045"/>
    <xdr:sp macro="" textlink="">
      <xdr:nvSpPr>
        <xdr:cNvPr id="252" name="その他平均値テキスト"/>
        <xdr:cNvSpPr txBox="1"/>
      </xdr:nvSpPr>
      <xdr:spPr>
        <a:xfrm>
          <a:off x="16598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3" name="フローチャート: 判断 252"/>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107950</xdr:rowOff>
    </xdr:to>
    <xdr:cxnSp macro="">
      <xdr:nvCxnSpPr>
        <xdr:cNvPr id="254" name="直線コネクタ 253"/>
        <xdr:cNvCxnSpPr/>
      </xdr:nvCxnSpPr>
      <xdr:spPr>
        <a:xfrm>
          <a:off x="14782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6" name="テキスト ボックス 255"/>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56</xdr:row>
      <xdr:rowOff>88900</xdr:rowOff>
    </xdr:to>
    <xdr:cxnSp macro="">
      <xdr:nvCxnSpPr>
        <xdr:cNvPr id="257" name="直線コネクタ 256"/>
        <xdr:cNvCxnSpPr/>
      </xdr:nvCxnSpPr>
      <xdr:spPr>
        <a:xfrm flipV="1">
          <a:off x="13893800" y="9347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8" name="フローチャート: 判断 257"/>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59" name="テキスト ボックス 258"/>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88900</xdr:rowOff>
    </xdr:to>
    <xdr:cxnSp macro="">
      <xdr:nvCxnSpPr>
        <xdr:cNvPr id="260" name="直線コネクタ 259"/>
        <xdr:cNvCxnSpPr/>
      </xdr:nvCxnSpPr>
      <xdr:spPr>
        <a:xfrm>
          <a:off x="13004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1" name="フローチャート: 判断 260"/>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2" name="テキスト ボックス 261"/>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3" name="フローチャート: 判断 262"/>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64" name="テキスト ボックス 263"/>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57150</xdr:rowOff>
    </xdr:from>
    <xdr:to>
      <xdr:col>78</xdr:col>
      <xdr:colOff>120650</xdr:colOff>
      <xdr:row>54</xdr:row>
      <xdr:rowOff>158750</xdr:rowOff>
    </xdr:to>
    <xdr:sp macro="" textlink="">
      <xdr:nvSpPr>
        <xdr:cNvPr id="272" name="楕円 271"/>
        <xdr:cNvSpPr/>
      </xdr:nvSpPr>
      <xdr:spPr>
        <a:xfrm>
          <a:off x="15621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168927</xdr:rowOff>
    </xdr:from>
    <xdr:ext cx="736600" cy="259045"/>
    <xdr:sp macro="" textlink="">
      <xdr:nvSpPr>
        <xdr:cNvPr id="273" name="テキスト ボックス 272"/>
        <xdr:cNvSpPr txBox="1"/>
      </xdr:nvSpPr>
      <xdr:spPr>
        <a:xfrm>
          <a:off x="15290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74" name="楕円 273"/>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75" name="テキスト ボックス 274"/>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8" name="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補助費等に係る経常収支比率については、前年度と比べると０．３ポイント低下の６．０％となっており、近年の推移をみても、平成２７年度以降、継続して類似団体平均を下回っている。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これは、補助費等のうち、幼児教育・保育の無償化の実施に伴い幼稚園就学奨励補助金が減少し教育費における補助費等が大きく減少したことが、主な要因である。</a:t>
          </a:r>
        </a:p>
        <a:p>
          <a:r>
            <a:rPr kumimoji="1" lang="ja-JP" altLang="en-US" sz="1100">
              <a:latin typeface="ＭＳ Ｐゴシック" panose="020B0600070205080204" pitchFamily="50" charset="-128"/>
              <a:ea typeface="ＭＳ Ｐゴシック" panose="020B0600070205080204" pitchFamily="50" charset="-128"/>
            </a:rPr>
            <a:t>　引き続き、行財政構造改革の取組を進め、事務事業の精査・見直しによる経費縮減に努める。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69850</xdr:rowOff>
    </xdr:to>
    <xdr:cxnSp macro="">
      <xdr:nvCxnSpPr>
        <xdr:cNvPr id="307" name="直線コネクタ 306"/>
        <xdr:cNvCxnSpPr/>
      </xdr:nvCxnSpPr>
      <xdr:spPr>
        <a:xfrm flipV="1">
          <a:off x="16510000" y="5670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88900</xdr:rowOff>
    </xdr:to>
    <xdr:cxnSp macro="">
      <xdr:nvCxnSpPr>
        <xdr:cNvPr id="312" name="直線コネクタ 311"/>
        <xdr:cNvCxnSpPr/>
      </xdr:nvCxnSpPr>
      <xdr:spPr>
        <a:xfrm flipV="1">
          <a:off x="15671800" y="6032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10177</xdr:rowOff>
    </xdr:from>
    <xdr:ext cx="762000" cy="259045"/>
    <xdr:sp macro="" textlink="">
      <xdr:nvSpPr>
        <xdr:cNvPr id="313" name="補助費等平均値テキスト"/>
        <xdr:cNvSpPr txBox="1"/>
      </xdr:nvSpPr>
      <xdr:spPr>
        <a:xfrm>
          <a:off x="16598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38100</xdr:rowOff>
    </xdr:from>
    <xdr:to>
      <xdr:col>82</xdr:col>
      <xdr:colOff>158750</xdr:colOff>
      <xdr:row>37</xdr:row>
      <xdr:rowOff>139700</xdr:rowOff>
    </xdr:to>
    <xdr:sp macro="" textlink="">
      <xdr:nvSpPr>
        <xdr:cNvPr id="314" name="フローチャート: 判断 313"/>
        <xdr:cNvSpPr/>
      </xdr:nvSpPr>
      <xdr:spPr>
        <a:xfrm>
          <a:off x="16459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146050</xdr:rowOff>
    </xdr:to>
    <xdr:cxnSp macro="">
      <xdr:nvCxnSpPr>
        <xdr:cNvPr id="315" name="直線コネクタ 314"/>
        <xdr:cNvCxnSpPr/>
      </xdr:nvCxnSpPr>
      <xdr:spPr>
        <a:xfrm flipV="1">
          <a:off x="14782800" y="608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76200</xdr:rowOff>
    </xdr:from>
    <xdr:to>
      <xdr:col>78</xdr:col>
      <xdr:colOff>120650</xdr:colOff>
      <xdr:row>38</xdr:row>
      <xdr:rowOff>6350</xdr:rowOff>
    </xdr:to>
    <xdr:sp macro="" textlink="">
      <xdr:nvSpPr>
        <xdr:cNvPr id="316" name="フローチャート: 判断 315"/>
        <xdr:cNvSpPr/>
      </xdr:nvSpPr>
      <xdr:spPr>
        <a:xfrm>
          <a:off x="15621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162577</xdr:rowOff>
    </xdr:from>
    <xdr:ext cx="736600" cy="259045"/>
    <xdr:sp macro="" textlink="">
      <xdr:nvSpPr>
        <xdr:cNvPr id="317" name="テキスト ボックス 316"/>
        <xdr:cNvSpPr txBox="1"/>
      </xdr:nvSpPr>
      <xdr:spPr>
        <a:xfrm>
          <a:off x="15290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37</xdr:row>
      <xdr:rowOff>127000</xdr:rowOff>
    </xdr:to>
    <xdr:cxnSp macro="">
      <xdr:nvCxnSpPr>
        <xdr:cNvPr id="318" name="直線コネクタ 317"/>
        <xdr:cNvCxnSpPr/>
      </xdr:nvCxnSpPr>
      <xdr:spPr>
        <a:xfrm flipV="1">
          <a:off x="13893800" y="6146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114300</xdr:rowOff>
    </xdr:from>
    <xdr:to>
      <xdr:col>74</xdr:col>
      <xdr:colOff>31750</xdr:colOff>
      <xdr:row>38</xdr:row>
      <xdr:rowOff>44450</xdr:rowOff>
    </xdr:to>
    <xdr:sp macro="" textlink="">
      <xdr:nvSpPr>
        <xdr:cNvPr id="319" name="フローチャート: 判断 318"/>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29227</xdr:rowOff>
    </xdr:from>
    <xdr:ext cx="762000" cy="259045"/>
    <xdr:sp macro="" textlink="">
      <xdr:nvSpPr>
        <xdr:cNvPr id="320" name="テキスト ボックス 319"/>
        <xdr:cNvSpPr txBox="1"/>
      </xdr:nvSpPr>
      <xdr:spPr>
        <a:xfrm>
          <a:off x="14401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50800</xdr:rowOff>
    </xdr:from>
    <xdr:to>
      <xdr:col>69</xdr:col>
      <xdr:colOff>92075</xdr:colOff>
      <xdr:row>37</xdr:row>
      <xdr:rowOff>127000</xdr:rowOff>
    </xdr:to>
    <xdr:cxnSp macro="">
      <xdr:nvCxnSpPr>
        <xdr:cNvPr id="321" name="直線コネクタ 320"/>
        <xdr:cNvCxnSpPr/>
      </xdr:nvCxnSpPr>
      <xdr:spPr>
        <a:xfrm>
          <a:off x="13004800" y="639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0</xdr:rowOff>
    </xdr:from>
    <xdr:to>
      <xdr:col>69</xdr:col>
      <xdr:colOff>142875</xdr:colOff>
      <xdr:row>39</xdr:row>
      <xdr:rowOff>101600</xdr:rowOff>
    </xdr:to>
    <xdr:sp macro="" textlink="">
      <xdr:nvSpPr>
        <xdr:cNvPr id="322" name="フローチャート: 判断 321"/>
        <xdr:cNvSpPr/>
      </xdr:nvSpPr>
      <xdr:spPr>
        <a:xfrm>
          <a:off x="13843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86377</xdr:rowOff>
    </xdr:from>
    <xdr:ext cx="762000" cy="259045"/>
    <xdr:sp macro="" textlink="">
      <xdr:nvSpPr>
        <xdr:cNvPr id="323" name="テキスト ボックス 322"/>
        <xdr:cNvSpPr txBox="1"/>
      </xdr:nvSpPr>
      <xdr:spPr>
        <a:xfrm>
          <a:off x="13512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24" name="フローチャート: 判断 323"/>
        <xdr:cNvSpPr/>
      </xdr:nvSpPr>
      <xdr:spPr>
        <a:xfrm>
          <a:off x="12954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25" name="テキスト ボックス 324"/>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1" name="楕円 330"/>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32"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38100</xdr:rowOff>
    </xdr:from>
    <xdr:to>
      <xdr:col>78</xdr:col>
      <xdr:colOff>120650</xdr:colOff>
      <xdr:row>35</xdr:row>
      <xdr:rowOff>139700</xdr:rowOff>
    </xdr:to>
    <xdr:sp macro="" textlink="">
      <xdr:nvSpPr>
        <xdr:cNvPr id="333" name="楕円 332"/>
        <xdr:cNvSpPr/>
      </xdr:nvSpPr>
      <xdr:spPr>
        <a:xfrm>
          <a:off x="15621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34" name="テキスト ボックス 333"/>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5" name="楕円 334"/>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36" name="テキスト ボックス 335"/>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76200</xdr:rowOff>
    </xdr:from>
    <xdr:to>
      <xdr:col>69</xdr:col>
      <xdr:colOff>142875</xdr:colOff>
      <xdr:row>38</xdr:row>
      <xdr:rowOff>6350</xdr:rowOff>
    </xdr:to>
    <xdr:sp macro="" textlink="">
      <xdr:nvSpPr>
        <xdr:cNvPr id="337" name="楕円 336"/>
        <xdr:cNvSpPr/>
      </xdr:nvSpPr>
      <xdr:spPr>
        <a:xfrm>
          <a:off x="13843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16527</xdr:rowOff>
    </xdr:from>
    <xdr:ext cx="762000" cy="259045"/>
    <xdr:sp macro="" textlink="">
      <xdr:nvSpPr>
        <xdr:cNvPr id="338" name="テキスト ボックス 337"/>
        <xdr:cNvSpPr txBox="1"/>
      </xdr:nvSpPr>
      <xdr:spPr>
        <a:xfrm>
          <a:off x="13512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0</xdr:rowOff>
    </xdr:from>
    <xdr:to>
      <xdr:col>65</xdr:col>
      <xdr:colOff>53975</xdr:colOff>
      <xdr:row>37</xdr:row>
      <xdr:rowOff>101600</xdr:rowOff>
    </xdr:to>
    <xdr:sp macro="" textlink="">
      <xdr:nvSpPr>
        <xdr:cNvPr id="339" name="楕円 338"/>
        <xdr:cNvSpPr/>
      </xdr:nvSpPr>
      <xdr:spPr>
        <a:xfrm>
          <a:off x="12954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111777</xdr:rowOff>
    </xdr:from>
    <xdr:ext cx="762000" cy="259045"/>
    <xdr:sp macro="" textlink="">
      <xdr:nvSpPr>
        <xdr:cNvPr id="340" name="テキスト ボックス 339"/>
        <xdr:cNvSpPr txBox="1"/>
      </xdr:nvSpPr>
      <xdr:spPr>
        <a:xfrm>
          <a:off x="12623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については、前年度と比べると０．１ポイント上昇の１４．５％となっており、類似団体内において最も低い数値となっている。近年の推移をみても、平成２７年度以降、継続して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これは、第２次さがみはら都市経営指針・実行計画において、市債の発行抑制目標等に留意し、適正な市債発行に努めてきたこと等が主な要因である。</a:t>
          </a:r>
        </a:p>
        <a:p>
          <a:r>
            <a:rPr kumimoji="1" lang="ja-JP" altLang="en-US" sz="1100">
              <a:latin typeface="ＭＳ Ｐゴシック" panose="020B0600070205080204" pitchFamily="50" charset="-128"/>
              <a:ea typeface="ＭＳ Ｐゴシック" panose="020B0600070205080204" pitchFamily="50" charset="-128"/>
            </a:rPr>
            <a:t>　引き続き、市債の発行に当たっては、元利償還金に対する地方交付税措置のある有利な起債を活用するなど、適正な対応に努める。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88900</xdr:rowOff>
    </xdr:from>
    <xdr:to>
      <xdr:col>24</xdr:col>
      <xdr:colOff>25400</xdr:colOff>
      <xdr:row>81</xdr:row>
      <xdr:rowOff>88900</xdr:rowOff>
    </xdr:to>
    <xdr:cxnSp macro="">
      <xdr:nvCxnSpPr>
        <xdr:cNvPr id="368" name="直線コネクタ 367"/>
        <xdr:cNvCxnSpPr/>
      </xdr:nvCxnSpPr>
      <xdr:spPr>
        <a:xfrm flipV="1">
          <a:off x="4826000" y="12604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60977</xdr:rowOff>
    </xdr:from>
    <xdr:ext cx="762000" cy="259045"/>
    <xdr:sp macro="" textlink="">
      <xdr:nvSpPr>
        <xdr:cNvPr id="369" name="公債費最小値テキスト"/>
        <xdr:cNvSpPr txBox="1"/>
      </xdr:nvSpPr>
      <xdr:spPr>
        <a:xfrm>
          <a:off x="4914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88900</xdr:rowOff>
    </xdr:from>
    <xdr:to>
      <xdr:col>24</xdr:col>
      <xdr:colOff>114300</xdr:colOff>
      <xdr:row>81</xdr:row>
      <xdr:rowOff>88900</xdr:rowOff>
    </xdr:to>
    <xdr:cxnSp macro="">
      <xdr:nvCxnSpPr>
        <xdr:cNvPr id="370" name="直線コネクタ 369"/>
        <xdr:cNvCxnSpPr/>
      </xdr:nvCxnSpPr>
      <xdr:spPr>
        <a:xfrm>
          <a:off x="4737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3827</xdr:rowOff>
    </xdr:from>
    <xdr:ext cx="762000" cy="259045"/>
    <xdr:sp macro="" textlink="">
      <xdr:nvSpPr>
        <xdr:cNvPr id="371" name="公債費最大値テキスト"/>
        <xdr:cNvSpPr txBox="1"/>
      </xdr:nvSpPr>
      <xdr:spPr>
        <a:xfrm>
          <a:off x="4914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88900</xdr:rowOff>
    </xdr:from>
    <xdr:to>
      <xdr:col>24</xdr:col>
      <xdr:colOff>114300</xdr:colOff>
      <xdr:row>73</xdr:row>
      <xdr:rowOff>88900</xdr:rowOff>
    </xdr:to>
    <xdr:cxnSp macro="">
      <xdr:nvCxnSpPr>
        <xdr:cNvPr id="372" name="直線コネクタ 371"/>
        <xdr:cNvCxnSpPr/>
      </xdr:nvCxnSpPr>
      <xdr:spPr>
        <a:xfrm>
          <a:off x="4737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88900</xdr:rowOff>
    </xdr:to>
    <xdr:cxnSp macro="">
      <xdr:nvCxnSpPr>
        <xdr:cNvPr id="373" name="直線コネクタ 372"/>
        <xdr:cNvCxnSpPr/>
      </xdr:nvCxnSpPr>
      <xdr:spPr>
        <a:xfrm>
          <a:off x="3987800" y="12585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86377</xdr:rowOff>
    </xdr:from>
    <xdr:ext cx="762000" cy="259045"/>
    <xdr:sp macro="" textlink="">
      <xdr:nvSpPr>
        <xdr:cNvPr id="374" name="公債費平均値テキスト"/>
        <xdr:cNvSpPr txBox="1"/>
      </xdr:nvSpPr>
      <xdr:spPr>
        <a:xfrm>
          <a:off x="4914900" y="1328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5" name="フローチャート: 判断 374"/>
        <xdr:cNvSpPr/>
      </xdr:nvSpPr>
      <xdr:spPr>
        <a:xfrm>
          <a:off x="47752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73</xdr:row>
      <xdr:rowOff>88900</xdr:rowOff>
    </xdr:to>
    <xdr:cxnSp macro="">
      <xdr:nvCxnSpPr>
        <xdr:cNvPr id="376" name="直線コネクタ 375"/>
        <xdr:cNvCxnSpPr/>
      </xdr:nvCxnSpPr>
      <xdr:spPr>
        <a:xfrm flipV="1">
          <a:off x="3098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7" name="フローチャート: 判断 376"/>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8" name="テキスト ボックス 377"/>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88900</xdr:rowOff>
    </xdr:from>
    <xdr:to>
      <xdr:col>15</xdr:col>
      <xdr:colOff>98425</xdr:colOff>
      <xdr:row>76</xdr:row>
      <xdr:rowOff>12700</xdr:rowOff>
    </xdr:to>
    <xdr:cxnSp macro="">
      <xdr:nvCxnSpPr>
        <xdr:cNvPr id="379" name="直線コネクタ 378"/>
        <xdr:cNvCxnSpPr/>
      </xdr:nvCxnSpPr>
      <xdr:spPr>
        <a:xfrm flipV="1">
          <a:off x="2209800" y="126047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57150</xdr:rowOff>
    </xdr:from>
    <xdr:to>
      <xdr:col>15</xdr:col>
      <xdr:colOff>149225</xdr:colOff>
      <xdr:row>78</xdr:row>
      <xdr:rowOff>158750</xdr:rowOff>
    </xdr:to>
    <xdr:sp macro="" textlink="">
      <xdr:nvSpPr>
        <xdr:cNvPr id="380" name="フローチャート: 判断 379"/>
        <xdr:cNvSpPr/>
      </xdr:nvSpPr>
      <xdr:spPr>
        <a:xfrm>
          <a:off x="3048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1" name="テキスト ボックス 380"/>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76</xdr:row>
      <xdr:rowOff>12700</xdr:rowOff>
    </xdr:to>
    <xdr:cxnSp macro="">
      <xdr:nvCxnSpPr>
        <xdr:cNvPr id="382" name="直線コネクタ 381"/>
        <xdr:cNvCxnSpPr/>
      </xdr:nvCxnSpPr>
      <xdr:spPr>
        <a:xfrm>
          <a:off x="1320800" y="12814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81</xdr:row>
      <xdr:rowOff>114300</xdr:rowOff>
    </xdr:from>
    <xdr:to>
      <xdr:col>11</xdr:col>
      <xdr:colOff>60325</xdr:colOff>
      <xdr:row>82</xdr:row>
      <xdr:rowOff>44450</xdr:rowOff>
    </xdr:to>
    <xdr:sp macro="" textlink="">
      <xdr:nvSpPr>
        <xdr:cNvPr id="383" name="フローチャート: 判断 382"/>
        <xdr:cNvSpPr/>
      </xdr:nvSpPr>
      <xdr:spPr>
        <a:xfrm>
          <a:off x="2159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29227</xdr:rowOff>
    </xdr:from>
    <xdr:ext cx="762000" cy="259045"/>
    <xdr:sp macro="" textlink="">
      <xdr:nvSpPr>
        <xdr:cNvPr id="384" name="テキスト ボックス 383"/>
        <xdr:cNvSpPr txBox="1"/>
      </xdr:nvSpPr>
      <xdr:spPr>
        <a:xfrm>
          <a:off x="1828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85" name="フローチャート: 判断 384"/>
        <xdr:cNvSpPr/>
      </xdr:nvSpPr>
      <xdr:spPr>
        <a:xfrm>
          <a:off x="1270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386" name="テキスト ボックス 385"/>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38100</xdr:rowOff>
    </xdr:from>
    <xdr:to>
      <xdr:col>24</xdr:col>
      <xdr:colOff>76200</xdr:colOff>
      <xdr:row>73</xdr:row>
      <xdr:rowOff>139700</xdr:rowOff>
    </xdr:to>
    <xdr:sp macro="" textlink="">
      <xdr:nvSpPr>
        <xdr:cNvPr id="392" name="楕円 391"/>
        <xdr:cNvSpPr/>
      </xdr:nvSpPr>
      <xdr:spPr>
        <a:xfrm>
          <a:off x="47752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118127</xdr:rowOff>
    </xdr:from>
    <xdr:ext cx="762000" cy="259045"/>
    <xdr:sp macro="" textlink="">
      <xdr:nvSpPr>
        <xdr:cNvPr id="393" name="公債費該当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19050</xdr:rowOff>
    </xdr:from>
    <xdr:to>
      <xdr:col>20</xdr:col>
      <xdr:colOff>38100</xdr:colOff>
      <xdr:row>73</xdr:row>
      <xdr:rowOff>120650</xdr:rowOff>
    </xdr:to>
    <xdr:sp macro="" textlink="">
      <xdr:nvSpPr>
        <xdr:cNvPr id="394" name="楕円 393"/>
        <xdr:cNvSpPr/>
      </xdr:nvSpPr>
      <xdr:spPr>
        <a:xfrm>
          <a:off x="3937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130827</xdr:rowOff>
    </xdr:from>
    <xdr:ext cx="736600" cy="259045"/>
    <xdr:sp macro="" textlink="">
      <xdr:nvSpPr>
        <xdr:cNvPr id="395" name="テキスト ボックス 394"/>
        <xdr:cNvSpPr txBox="1"/>
      </xdr:nvSpPr>
      <xdr:spPr>
        <a:xfrm>
          <a:off x="3606800" y="123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38100</xdr:rowOff>
    </xdr:from>
    <xdr:to>
      <xdr:col>15</xdr:col>
      <xdr:colOff>149225</xdr:colOff>
      <xdr:row>73</xdr:row>
      <xdr:rowOff>139700</xdr:rowOff>
    </xdr:to>
    <xdr:sp macro="" textlink="">
      <xdr:nvSpPr>
        <xdr:cNvPr id="396" name="楕円 395"/>
        <xdr:cNvSpPr/>
      </xdr:nvSpPr>
      <xdr:spPr>
        <a:xfrm>
          <a:off x="3048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149877</xdr:rowOff>
    </xdr:from>
    <xdr:ext cx="762000" cy="259045"/>
    <xdr:sp macro="" textlink="">
      <xdr:nvSpPr>
        <xdr:cNvPr id="397" name="テキスト ボックス 396"/>
        <xdr:cNvSpPr txBox="1"/>
      </xdr:nvSpPr>
      <xdr:spPr>
        <a:xfrm>
          <a:off x="2717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8" name="楕円 397"/>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9" name="テキスト ボックス 398"/>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0" name="楕円 399"/>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1" name="テキスト ボックス 400"/>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について、主な内訳をみると、人件費充当分が３４．３％、扶助費充当分が１８．１％、物件費充当分が１６．９％となっており、前年度と比べると１．６ポイント上昇の８５．３％となっている。</a:t>
          </a:r>
        </a:p>
        <a:p>
          <a:r>
            <a:rPr kumimoji="1" lang="ja-JP" altLang="en-US" sz="1100">
              <a:latin typeface="ＭＳ Ｐゴシック" panose="020B0600070205080204" pitchFamily="50" charset="-128"/>
              <a:ea typeface="ＭＳ Ｐゴシック" panose="020B0600070205080204" pitchFamily="50" charset="-128"/>
            </a:rPr>
            <a:t>　これらの主な内訳が類似団体平均を上回っているため、全体としても高い数値となり、公債費以外についても類似団体平均を上回っている。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こうしたことから、引き続き、行財政構造改革の取組を進め、経費縮減に努める。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81</xdr:row>
      <xdr:rowOff>15421</xdr:rowOff>
    </xdr:to>
    <xdr:cxnSp macro="">
      <xdr:nvCxnSpPr>
        <xdr:cNvPr id="431" name="直線コネクタ 430"/>
        <xdr:cNvCxnSpPr/>
      </xdr:nvCxnSpPr>
      <xdr:spPr>
        <a:xfrm flipV="1">
          <a:off x="16510000" y="12422415"/>
          <a:ext cx="0"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2"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3" name="直線コネクタ 432"/>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4" name="公債費以外最大値テキスト"/>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5" name="直線コネクタ 434"/>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81</xdr:row>
      <xdr:rowOff>15421</xdr:rowOff>
    </xdr:to>
    <xdr:cxnSp macro="">
      <xdr:nvCxnSpPr>
        <xdr:cNvPr id="436" name="直線コネクタ 435"/>
        <xdr:cNvCxnSpPr/>
      </xdr:nvCxnSpPr>
      <xdr:spPr>
        <a:xfrm>
          <a:off x="15671800" y="13728700"/>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37"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8" name="フローチャート: 判断 437"/>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34471</xdr:rowOff>
    </xdr:to>
    <xdr:cxnSp macro="">
      <xdr:nvCxnSpPr>
        <xdr:cNvPr id="439" name="直線コネクタ 438"/>
        <xdr:cNvCxnSpPr/>
      </xdr:nvCxnSpPr>
      <xdr:spPr>
        <a:xfrm flipV="1">
          <a:off x="14782800" y="13728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40" name="フローチャート: 判断 439"/>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1" name="テキスト ボックス 440"/>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34471</xdr:rowOff>
    </xdr:from>
    <xdr:to>
      <xdr:col>73</xdr:col>
      <xdr:colOff>180975</xdr:colOff>
      <xdr:row>81</xdr:row>
      <xdr:rowOff>58964</xdr:rowOff>
    </xdr:to>
    <xdr:cxnSp macro="">
      <xdr:nvCxnSpPr>
        <xdr:cNvPr id="442" name="直線コネクタ 441"/>
        <xdr:cNvCxnSpPr/>
      </xdr:nvCxnSpPr>
      <xdr:spPr>
        <a:xfrm flipV="1">
          <a:off x="13893800" y="137504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5443</xdr:rowOff>
    </xdr:from>
    <xdr:to>
      <xdr:col>74</xdr:col>
      <xdr:colOff>31750</xdr:colOff>
      <xdr:row>76</xdr:row>
      <xdr:rowOff>107043</xdr:rowOff>
    </xdr:to>
    <xdr:sp macro="" textlink="">
      <xdr:nvSpPr>
        <xdr:cNvPr id="443" name="フローチャート: 判断 442"/>
        <xdr:cNvSpPr/>
      </xdr:nvSpPr>
      <xdr:spPr>
        <a:xfrm>
          <a:off x="14732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117220</xdr:rowOff>
    </xdr:from>
    <xdr:ext cx="762000" cy="259045"/>
    <xdr:sp macro="" textlink="">
      <xdr:nvSpPr>
        <xdr:cNvPr id="444" name="テキスト ボックス 443"/>
        <xdr:cNvSpPr txBox="1"/>
      </xdr:nvSpPr>
      <xdr:spPr>
        <a:xfrm>
          <a:off x="14401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42636</xdr:rowOff>
    </xdr:from>
    <xdr:to>
      <xdr:col>69</xdr:col>
      <xdr:colOff>92075</xdr:colOff>
      <xdr:row>81</xdr:row>
      <xdr:rowOff>58964</xdr:rowOff>
    </xdr:to>
    <xdr:cxnSp macro="">
      <xdr:nvCxnSpPr>
        <xdr:cNvPr id="445" name="直線コネクタ 444"/>
        <xdr:cNvCxnSpPr/>
      </xdr:nvCxnSpPr>
      <xdr:spPr>
        <a:xfrm>
          <a:off x="13004800" y="13587186"/>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97972</xdr:rowOff>
    </xdr:from>
    <xdr:to>
      <xdr:col>69</xdr:col>
      <xdr:colOff>142875</xdr:colOff>
      <xdr:row>75</xdr:row>
      <xdr:rowOff>28122</xdr:rowOff>
    </xdr:to>
    <xdr:sp macro="" textlink="">
      <xdr:nvSpPr>
        <xdr:cNvPr id="446" name="フローチャート: 判断 445"/>
        <xdr:cNvSpPr/>
      </xdr:nvSpPr>
      <xdr:spPr>
        <a:xfrm>
          <a:off x="13843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38299</xdr:rowOff>
    </xdr:from>
    <xdr:ext cx="762000" cy="259045"/>
    <xdr:sp macro="" textlink="">
      <xdr:nvSpPr>
        <xdr:cNvPr id="447" name="テキスト ボックス 446"/>
        <xdr:cNvSpPr txBox="1"/>
      </xdr:nvSpPr>
      <xdr:spPr>
        <a:xfrm>
          <a:off x="13512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40822</xdr:rowOff>
    </xdr:from>
    <xdr:to>
      <xdr:col>65</xdr:col>
      <xdr:colOff>53975</xdr:colOff>
      <xdr:row>73</xdr:row>
      <xdr:rowOff>142422</xdr:rowOff>
    </xdr:to>
    <xdr:sp macro="" textlink="">
      <xdr:nvSpPr>
        <xdr:cNvPr id="448" name="フローチャート: 判断 447"/>
        <xdr:cNvSpPr/>
      </xdr:nvSpPr>
      <xdr:spPr>
        <a:xfrm>
          <a:off x="12954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152599</xdr:rowOff>
    </xdr:from>
    <xdr:ext cx="762000" cy="259045"/>
    <xdr:sp macro="" textlink="">
      <xdr:nvSpPr>
        <xdr:cNvPr id="449" name="テキスト ボックス 448"/>
        <xdr:cNvSpPr txBox="1"/>
      </xdr:nvSpPr>
      <xdr:spPr>
        <a:xfrm>
          <a:off x="12623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136071</xdr:rowOff>
    </xdr:from>
    <xdr:to>
      <xdr:col>82</xdr:col>
      <xdr:colOff>158750</xdr:colOff>
      <xdr:row>81</xdr:row>
      <xdr:rowOff>66221</xdr:rowOff>
    </xdr:to>
    <xdr:sp macro="" textlink="">
      <xdr:nvSpPr>
        <xdr:cNvPr id="455" name="楕円 454"/>
        <xdr:cNvSpPr/>
      </xdr:nvSpPr>
      <xdr:spPr>
        <a:xfrm>
          <a:off x="164592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44648</xdr:rowOff>
    </xdr:from>
    <xdr:ext cx="762000" cy="259045"/>
    <xdr:sp macro="" textlink="">
      <xdr:nvSpPr>
        <xdr:cNvPr id="456" name="公債費以外該当値テキスト"/>
        <xdr:cNvSpPr txBox="1"/>
      </xdr:nvSpPr>
      <xdr:spPr>
        <a:xfrm>
          <a:off x="16598900" y="1376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7" name="楕円 456"/>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58" name="テキスト ボックス 457"/>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155121</xdr:rowOff>
    </xdr:from>
    <xdr:to>
      <xdr:col>74</xdr:col>
      <xdr:colOff>31750</xdr:colOff>
      <xdr:row>80</xdr:row>
      <xdr:rowOff>85271</xdr:rowOff>
    </xdr:to>
    <xdr:sp macro="" textlink="">
      <xdr:nvSpPr>
        <xdr:cNvPr id="459" name="楕円 458"/>
        <xdr:cNvSpPr/>
      </xdr:nvSpPr>
      <xdr:spPr>
        <a:xfrm>
          <a:off x="14732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70048</xdr:rowOff>
    </xdr:from>
    <xdr:ext cx="762000" cy="259045"/>
    <xdr:sp macro="" textlink="">
      <xdr:nvSpPr>
        <xdr:cNvPr id="460" name="テキスト ボックス 459"/>
        <xdr:cNvSpPr txBox="1"/>
      </xdr:nvSpPr>
      <xdr:spPr>
        <a:xfrm>
          <a:off x="14401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8164</xdr:rowOff>
    </xdr:from>
    <xdr:to>
      <xdr:col>69</xdr:col>
      <xdr:colOff>142875</xdr:colOff>
      <xdr:row>81</xdr:row>
      <xdr:rowOff>109764</xdr:rowOff>
    </xdr:to>
    <xdr:sp macro="" textlink="">
      <xdr:nvSpPr>
        <xdr:cNvPr id="461" name="楕円 460"/>
        <xdr:cNvSpPr/>
      </xdr:nvSpPr>
      <xdr:spPr>
        <a:xfrm>
          <a:off x="13843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94541</xdr:rowOff>
    </xdr:from>
    <xdr:ext cx="762000" cy="259045"/>
    <xdr:sp macro="" textlink="">
      <xdr:nvSpPr>
        <xdr:cNvPr id="462" name="テキスト ボックス 461"/>
        <xdr:cNvSpPr txBox="1"/>
      </xdr:nvSpPr>
      <xdr:spPr>
        <a:xfrm>
          <a:off x="13512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163286</xdr:rowOff>
    </xdr:from>
    <xdr:to>
      <xdr:col>65</xdr:col>
      <xdr:colOff>53975</xdr:colOff>
      <xdr:row>79</xdr:row>
      <xdr:rowOff>93436</xdr:rowOff>
    </xdr:to>
    <xdr:sp macro="" textlink="">
      <xdr:nvSpPr>
        <xdr:cNvPr id="463" name="楕円 462"/>
        <xdr:cNvSpPr/>
      </xdr:nvSpPr>
      <xdr:spPr>
        <a:xfrm>
          <a:off x="12954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78213</xdr:rowOff>
    </xdr:from>
    <xdr:ext cx="762000" cy="259045"/>
    <xdr:sp macro="" textlink="">
      <xdr:nvSpPr>
        <xdr:cNvPr id="464" name="テキスト ボックス 463"/>
        <xdr:cNvSpPr txBox="1"/>
      </xdr:nvSpPr>
      <xdr:spPr>
        <a:xfrm>
          <a:off x="12623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64760</xdr:rowOff>
    </xdr:from>
    <xdr:to>
      <xdr:col>29</xdr:col>
      <xdr:colOff>127000</xdr:colOff>
      <xdr:row>17</xdr:row>
      <xdr:rowOff>19954</xdr:rowOff>
    </xdr:to>
    <xdr:cxnSp macro="">
      <xdr:nvCxnSpPr>
        <xdr:cNvPr id="43" name="直線コネクタ 42"/>
        <xdr:cNvCxnSpPr/>
      </xdr:nvCxnSpPr>
      <xdr:spPr bwMode="auto">
        <a:xfrm flipV="1">
          <a:off x="5651500" y="2169785"/>
          <a:ext cx="0" cy="812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163481</xdr:rowOff>
    </xdr:from>
    <xdr:ext cx="762000" cy="259045"/>
    <xdr:sp macro="" textlink="">
      <xdr:nvSpPr>
        <xdr:cNvPr id="44" name="人口1人当たり決算額の推移最小値テキスト130"/>
        <xdr:cNvSpPr txBox="1"/>
      </xdr:nvSpPr>
      <xdr:spPr>
        <a:xfrm>
          <a:off x="5740400" y="2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19954</xdr:rowOff>
    </xdr:from>
    <xdr:to>
      <xdr:col>30</xdr:col>
      <xdr:colOff>25400</xdr:colOff>
      <xdr:row>17</xdr:row>
      <xdr:rowOff>19954</xdr:rowOff>
    </xdr:to>
    <xdr:cxnSp macro="">
      <xdr:nvCxnSpPr>
        <xdr:cNvPr id="45" name="直線コネクタ 44"/>
        <xdr:cNvCxnSpPr/>
      </xdr:nvCxnSpPr>
      <xdr:spPr bwMode="auto">
        <a:xfrm>
          <a:off x="5562600" y="298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151137</xdr:rowOff>
    </xdr:from>
    <xdr:ext cx="762000" cy="259045"/>
    <xdr:sp macro="" textlink="">
      <xdr:nvSpPr>
        <xdr:cNvPr id="46" name="人口1人当たり決算額の推移最大値テキスト130"/>
        <xdr:cNvSpPr txBox="1"/>
      </xdr:nvSpPr>
      <xdr:spPr>
        <a:xfrm>
          <a:off x="5740400" y="19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64760</xdr:rowOff>
    </xdr:from>
    <xdr:to>
      <xdr:col>30</xdr:col>
      <xdr:colOff>25400</xdr:colOff>
      <xdr:row>12</xdr:row>
      <xdr:rowOff>64760</xdr:rowOff>
    </xdr:to>
    <xdr:cxnSp macro="">
      <xdr:nvCxnSpPr>
        <xdr:cNvPr id="47" name="直線コネクタ 46"/>
        <xdr:cNvCxnSpPr/>
      </xdr:nvCxnSpPr>
      <xdr:spPr bwMode="auto">
        <a:xfrm>
          <a:off x="5562600" y="2169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32390</xdr:rowOff>
    </xdr:from>
    <xdr:to>
      <xdr:col>29</xdr:col>
      <xdr:colOff>127000</xdr:colOff>
      <xdr:row>15</xdr:row>
      <xdr:rowOff>70955</xdr:rowOff>
    </xdr:to>
    <xdr:cxnSp macro="">
      <xdr:nvCxnSpPr>
        <xdr:cNvPr id="48" name="直線コネクタ 47"/>
        <xdr:cNvCxnSpPr/>
      </xdr:nvCxnSpPr>
      <xdr:spPr bwMode="auto">
        <a:xfrm flipV="1">
          <a:off x="5003800" y="2651765"/>
          <a:ext cx="647700" cy="38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51678</xdr:rowOff>
    </xdr:from>
    <xdr:ext cx="762000" cy="259045"/>
    <xdr:sp macro="" textlink="">
      <xdr:nvSpPr>
        <xdr:cNvPr id="49" name="人口1人当たり決算額の推移平均値テキスト130"/>
        <xdr:cNvSpPr txBox="1"/>
      </xdr:nvSpPr>
      <xdr:spPr>
        <a:xfrm>
          <a:off x="5740400" y="2328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35151</xdr:rowOff>
    </xdr:from>
    <xdr:to>
      <xdr:col>29</xdr:col>
      <xdr:colOff>177800</xdr:colOff>
      <xdr:row>14</xdr:row>
      <xdr:rowOff>136751</xdr:rowOff>
    </xdr:to>
    <xdr:sp macro="" textlink="">
      <xdr:nvSpPr>
        <xdr:cNvPr id="50" name="フローチャート: 判断 49"/>
        <xdr:cNvSpPr/>
      </xdr:nvSpPr>
      <xdr:spPr bwMode="auto">
        <a:xfrm>
          <a:off x="56007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60234</xdr:rowOff>
    </xdr:from>
    <xdr:to>
      <xdr:col>26</xdr:col>
      <xdr:colOff>50800</xdr:colOff>
      <xdr:row>15</xdr:row>
      <xdr:rowOff>70955</xdr:rowOff>
    </xdr:to>
    <xdr:cxnSp macro="">
      <xdr:nvCxnSpPr>
        <xdr:cNvPr id="51" name="直線コネクタ 50"/>
        <xdr:cNvCxnSpPr/>
      </xdr:nvCxnSpPr>
      <xdr:spPr bwMode="auto">
        <a:xfrm>
          <a:off x="4305300" y="2679609"/>
          <a:ext cx="698500" cy="1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38992</xdr:rowOff>
    </xdr:from>
    <xdr:to>
      <xdr:col>26</xdr:col>
      <xdr:colOff>101600</xdr:colOff>
      <xdr:row>14</xdr:row>
      <xdr:rowOff>140592</xdr:rowOff>
    </xdr:to>
    <xdr:sp macro="" textlink="">
      <xdr:nvSpPr>
        <xdr:cNvPr id="52" name="フローチャート: 判断 51"/>
        <xdr:cNvSpPr/>
      </xdr:nvSpPr>
      <xdr:spPr bwMode="auto">
        <a:xfrm>
          <a:off x="49530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150769</xdr:rowOff>
    </xdr:from>
    <xdr:ext cx="736600" cy="259045"/>
    <xdr:sp macro="" textlink="">
      <xdr:nvSpPr>
        <xdr:cNvPr id="53" name="テキスト ボックス 52"/>
        <xdr:cNvSpPr txBox="1"/>
      </xdr:nvSpPr>
      <xdr:spPr>
        <a:xfrm>
          <a:off x="4622800" y="225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60234</xdr:rowOff>
    </xdr:from>
    <xdr:to>
      <xdr:col>22</xdr:col>
      <xdr:colOff>114300</xdr:colOff>
      <xdr:row>19</xdr:row>
      <xdr:rowOff>165893</xdr:rowOff>
    </xdr:to>
    <xdr:cxnSp macro="">
      <xdr:nvCxnSpPr>
        <xdr:cNvPr id="54" name="直線コネクタ 53"/>
        <xdr:cNvCxnSpPr/>
      </xdr:nvCxnSpPr>
      <xdr:spPr bwMode="auto">
        <a:xfrm flipV="1">
          <a:off x="3606800" y="2679609"/>
          <a:ext cx="698500" cy="79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43769</xdr:rowOff>
    </xdr:from>
    <xdr:to>
      <xdr:col>22</xdr:col>
      <xdr:colOff>165100</xdr:colOff>
      <xdr:row>14</xdr:row>
      <xdr:rowOff>145369</xdr:rowOff>
    </xdr:to>
    <xdr:sp macro="" textlink="">
      <xdr:nvSpPr>
        <xdr:cNvPr id="55" name="フローチャート: 判断 54"/>
        <xdr:cNvSpPr/>
      </xdr:nvSpPr>
      <xdr:spPr bwMode="auto">
        <a:xfrm>
          <a:off x="42545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155546</xdr:rowOff>
    </xdr:from>
    <xdr:ext cx="762000" cy="259045"/>
    <xdr:sp macro="" textlink="">
      <xdr:nvSpPr>
        <xdr:cNvPr id="56" name="テキスト ボックス 55"/>
        <xdr:cNvSpPr txBox="1"/>
      </xdr:nvSpPr>
      <xdr:spPr>
        <a:xfrm>
          <a:off x="3924300" y="22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159697</xdr:rowOff>
    </xdr:from>
    <xdr:to>
      <xdr:col>18</xdr:col>
      <xdr:colOff>177800</xdr:colOff>
      <xdr:row>19</xdr:row>
      <xdr:rowOff>165893</xdr:rowOff>
    </xdr:to>
    <xdr:cxnSp macro="">
      <xdr:nvCxnSpPr>
        <xdr:cNvPr id="57" name="直線コネクタ 56"/>
        <xdr:cNvCxnSpPr/>
      </xdr:nvCxnSpPr>
      <xdr:spPr bwMode="auto">
        <a:xfrm>
          <a:off x="2908300" y="3464872"/>
          <a:ext cx="698500" cy="6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42763</xdr:rowOff>
    </xdr:from>
    <xdr:to>
      <xdr:col>19</xdr:col>
      <xdr:colOff>38100</xdr:colOff>
      <xdr:row>19</xdr:row>
      <xdr:rowOff>144363</xdr:rowOff>
    </xdr:to>
    <xdr:sp macro="" textlink="">
      <xdr:nvSpPr>
        <xdr:cNvPr id="58" name="フローチャート: 判断 57"/>
        <xdr:cNvSpPr/>
      </xdr:nvSpPr>
      <xdr:spPr bwMode="auto">
        <a:xfrm>
          <a:off x="3556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154540</xdr:rowOff>
    </xdr:from>
    <xdr:ext cx="762000" cy="259045"/>
    <xdr:sp macro="" textlink="">
      <xdr:nvSpPr>
        <xdr:cNvPr id="59" name="テキスト ボックス 58"/>
        <xdr:cNvSpPr txBox="1"/>
      </xdr:nvSpPr>
      <xdr:spPr>
        <a:xfrm>
          <a:off x="3225800" y="31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34877</xdr:rowOff>
    </xdr:from>
    <xdr:to>
      <xdr:col>15</xdr:col>
      <xdr:colOff>101600</xdr:colOff>
      <xdr:row>19</xdr:row>
      <xdr:rowOff>136477</xdr:rowOff>
    </xdr:to>
    <xdr:sp macro="" textlink="">
      <xdr:nvSpPr>
        <xdr:cNvPr id="60" name="フローチャート: 判断 59"/>
        <xdr:cNvSpPr/>
      </xdr:nvSpPr>
      <xdr:spPr bwMode="auto">
        <a:xfrm>
          <a:off x="2857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146654</xdr:rowOff>
    </xdr:from>
    <xdr:ext cx="762000" cy="259045"/>
    <xdr:sp macro="" textlink="">
      <xdr:nvSpPr>
        <xdr:cNvPr id="61" name="テキスト ボックス 60"/>
        <xdr:cNvSpPr txBox="1"/>
      </xdr:nvSpPr>
      <xdr:spPr>
        <a:xfrm>
          <a:off x="2527300" y="31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153040</xdr:rowOff>
    </xdr:from>
    <xdr:to>
      <xdr:col>29</xdr:col>
      <xdr:colOff>177800</xdr:colOff>
      <xdr:row>15</xdr:row>
      <xdr:rowOff>83190</xdr:rowOff>
    </xdr:to>
    <xdr:sp macro="" textlink="">
      <xdr:nvSpPr>
        <xdr:cNvPr id="67" name="楕円 66"/>
        <xdr:cNvSpPr/>
      </xdr:nvSpPr>
      <xdr:spPr bwMode="auto">
        <a:xfrm>
          <a:off x="5600700" y="260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125117</xdr:rowOff>
    </xdr:from>
    <xdr:ext cx="762000" cy="259045"/>
    <xdr:sp macro="" textlink="">
      <xdr:nvSpPr>
        <xdr:cNvPr id="68" name="人口1人当たり決算額の推移該当値テキスト130"/>
        <xdr:cNvSpPr txBox="1"/>
      </xdr:nvSpPr>
      <xdr:spPr>
        <a:xfrm>
          <a:off x="5740400" y="257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20155</xdr:rowOff>
    </xdr:from>
    <xdr:to>
      <xdr:col>26</xdr:col>
      <xdr:colOff>101600</xdr:colOff>
      <xdr:row>15</xdr:row>
      <xdr:rowOff>121755</xdr:rowOff>
    </xdr:to>
    <xdr:sp macro="" textlink="">
      <xdr:nvSpPr>
        <xdr:cNvPr id="69" name="楕円 68"/>
        <xdr:cNvSpPr/>
      </xdr:nvSpPr>
      <xdr:spPr bwMode="auto">
        <a:xfrm>
          <a:off x="4953000" y="263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106532</xdr:rowOff>
    </xdr:from>
    <xdr:ext cx="736600" cy="259045"/>
    <xdr:sp macro="" textlink="">
      <xdr:nvSpPr>
        <xdr:cNvPr id="70" name="テキスト ボックス 69"/>
        <xdr:cNvSpPr txBox="1"/>
      </xdr:nvSpPr>
      <xdr:spPr>
        <a:xfrm>
          <a:off x="4622800" y="272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9434</xdr:rowOff>
    </xdr:from>
    <xdr:to>
      <xdr:col>22</xdr:col>
      <xdr:colOff>165100</xdr:colOff>
      <xdr:row>15</xdr:row>
      <xdr:rowOff>111034</xdr:rowOff>
    </xdr:to>
    <xdr:sp macro="" textlink="">
      <xdr:nvSpPr>
        <xdr:cNvPr id="71" name="楕円 70"/>
        <xdr:cNvSpPr/>
      </xdr:nvSpPr>
      <xdr:spPr bwMode="auto">
        <a:xfrm>
          <a:off x="4254500" y="262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95811</xdr:rowOff>
    </xdr:from>
    <xdr:ext cx="762000" cy="259045"/>
    <xdr:sp macro="" textlink="">
      <xdr:nvSpPr>
        <xdr:cNvPr id="72" name="テキスト ボックス 71"/>
        <xdr:cNvSpPr txBox="1"/>
      </xdr:nvSpPr>
      <xdr:spPr>
        <a:xfrm>
          <a:off x="3924300" y="271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115093</xdr:rowOff>
    </xdr:from>
    <xdr:to>
      <xdr:col>19</xdr:col>
      <xdr:colOff>38100</xdr:colOff>
      <xdr:row>20</xdr:row>
      <xdr:rowOff>45243</xdr:rowOff>
    </xdr:to>
    <xdr:sp macro="" textlink="">
      <xdr:nvSpPr>
        <xdr:cNvPr id="73" name="楕円 72"/>
        <xdr:cNvSpPr/>
      </xdr:nvSpPr>
      <xdr:spPr bwMode="auto">
        <a:xfrm>
          <a:off x="3556000" y="342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30020</xdr:rowOff>
    </xdr:from>
    <xdr:ext cx="762000" cy="259045"/>
    <xdr:sp macro="" textlink="">
      <xdr:nvSpPr>
        <xdr:cNvPr id="74" name="テキスト ボックス 73"/>
        <xdr:cNvSpPr txBox="1"/>
      </xdr:nvSpPr>
      <xdr:spPr>
        <a:xfrm>
          <a:off x="3225800" y="350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108897</xdr:rowOff>
    </xdr:from>
    <xdr:to>
      <xdr:col>15</xdr:col>
      <xdr:colOff>101600</xdr:colOff>
      <xdr:row>20</xdr:row>
      <xdr:rowOff>39047</xdr:rowOff>
    </xdr:to>
    <xdr:sp macro="" textlink="">
      <xdr:nvSpPr>
        <xdr:cNvPr id="75" name="楕円 74"/>
        <xdr:cNvSpPr/>
      </xdr:nvSpPr>
      <xdr:spPr bwMode="auto">
        <a:xfrm>
          <a:off x="2857500" y="341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23824</xdr:rowOff>
    </xdr:from>
    <xdr:ext cx="762000" cy="259045"/>
    <xdr:sp macro="" textlink="">
      <xdr:nvSpPr>
        <xdr:cNvPr id="76" name="テキスト ボックス 75"/>
        <xdr:cNvSpPr txBox="1"/>
      </xdr:nvSpPr>
      <xdr:spPr>
        <a:xfrm>
          <a:off x="2527300" y="350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3" name="直線コネクタ 102"/>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79342</xdr:rowOff>
    </xdr:from>
    <xdr:ext cx="762000" cy="259045"/>
    <xdr:sp macro="" textlink="">
      <xdr:nvSpPr>
        <xdr:cNvPr id="104" name="人口1人当たり決算額の推移最小値テキスト445"/>
        <xdr:cNvSpPr txBox="1"/>
      </xdr:nvSpPr>
      <xdr:spPr>
        <a:xfrm>
          <a:off x="5740400" y="720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5" name="直線コネクタ 104"/>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6" name="人口1人当たり決算額の推移最大値テキスト445"/>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7" name="直線コネクタ 106"/>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69164</xdr:rowOff>
    </xdr:from>
    <xdr:to>
      <xdr:col>29</xdr:col>
      <xdr:colOff>127000</xdr:colOff>
      <xdr:row>37</xdr:row>
      <xdr:rowOff>114702</xdr:rowOff>
    </xdr:to>
    <xdr:cxnSp macro="">
      <xdr:nvCxnSpPr>
        <xdr:cNvPr id="108" name="直線コネクタ 107"/>
        <xdr:cNvCxnSpPr/>
      </xdr:nvCxnSpPr>
      <xdr:spPr bwMode="auto">
        <a:xfrm flipV="1">
          <a:off x="5003800" y="7193864"/>
          <a:ext cx="647700" cy="45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218046</xdr:rowOff>
    </xdr:from>
    <xdr:ext cx="762000" cy="259045"/>
    <xdr:sp macro="" textlink="">
      <xdr:nvSpPr>
        <xdr:cNvPr id="109" name="人口1人当たり決算額の推移平均値テキスト445"/>
        <xdr:cNvSpPr txBox="1"/>
      </xdr:nvSpPr>
      <xdr:spPr>
        <a:xfrm>
          <a:off x="5740400" y="6485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0" name="フローチャート: 判断 109"/>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88321</xdr:rowOff>
    </xdr:from>
    <xdr:to>
      <xdr:col>26</xdr:col>
      <xdr:colOff>50800</xdr:colOff>
      <xdr:row>37</xdr:row>
      <xdr:rowOff>114702</xdr:rowOff>
    </xdr:to>
    <xdr:cxnSp macro="">
      <xdr:nvCxnSpPr>
        <xdr:cNvPr id="111" name="直線コネクタ 110"/>
        <xdr:cNvCxnSpPr/>
      </xdr:nvCxnSpPr>
      <xdr:spPr bwMode="auto">
        <a:xfrm>
          <a:off x="4305300" y="7213021"/>
          <a:ext cx="6985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2" name="フローチャート: 判断 111"/>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128495</xdr:rowOff>
    </xdr:from>
    <xdr:ext cx="736600" cy="259045"/>
    <xdr:sp macro="" textlink="">
      <xdr:nvSpPr>
        <xdr:cNvPr id="113" name="テキスト ボックス 112"/>
        <xdr:cNvSpPr txBox="1"/>
      </xdr:nvSpPr>
      <xdr:spPr>
        <a:xfrm>
          <a:off x="4622800" y="639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88321</xdr:rowOff>
    </xdr:from>
    <xdr:to>
      <xdr:col>22</xdr:col>
      <xdr:colOff>114300</xdr:colOff>
      <xdr:row>37</xdr:row>
      <xdr:rowOff>119502</xdr:rowOff>
    </xdr:to>
    <xdr:cxnSp macro="">
      <xdr:nvCxnSpPr>
        <xdr:cNvPr id="114" name="直線コネクタ 113"/>
        <xdr:cNvCxnSpPr/>
      </xdr:nvCxnSpPr>
      <xdr:spPr bwMode="auto">
        <a:xfrm flipV="1">
          <a:off x="3606800" y="7213021"/>
          <a:ext cx="698500" cy="3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5" name="フローチャート: 判断 114"/>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159859</xdr:rowOff>
    </xdr:from>
    <xdr:ext cx="762000" cy="259045"/>
    <xdr:sp macro="" textlink="">
      <xdr:nvSpPr>
        <xdr:cNvPr id="116" name="テキスト ボックス 115"/>
        <xdr:cNvSpPr txBox="1"/>
      </xdr:nvSpPr>
      <xdr:spPr>
        <a:xfrm>
          <a:off x="3924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119502</xdr:rowOff>
    </xdr:from>
    <xdr:to>
      <xdr:col>18</xdr:col>
      <xdr:colOff>177800</xdr:colOff>
      <xdr:row>37</xdr:row>
      <xdr:rowOff>119868</xdr:rowOff>
    </xdr:to>
    <xdr:cxnSp macro="">
      <xdr:nvCxnSpPr>
        <xdr:cNvPr id="117" name="直線コネクタ 116"/>
        <xdr:cNvCxnSpPr/>
      </xdr:nvCxnSpPr>
      <xdr:spPr bwMode="auto">
        <a:xfrm flipV="1">
          <a:off x="2908300" y="7244202"/>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18" name="フローチャート: 判断 117"/>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61196</xdr:rowOff>
    </xdr:from>
    <xdr:ext cx="762000" cy="259045"/>
    <xdr:sp macro="" textlink="">
      <xdr:nvSpPr>
        <xdr:cNvPr id="119" name="テキスト ボックス 118"/>
        <xdr:cNvSpPr txBox="1"/>
      </xdr:nvSpPr>
      <xdr:spPr>
        <a:xfrm>
          <a:off x="32258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0" name="フローチャート: 判断 119"/>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326646</xdr:rowOff>
    </xdr:from>
    <xdr:ext cx="762000" cy="259045"/>
    <xdr:sp macro="" textlink="">
      <xdr:nvSpPr>
        <xdr:cNvPr id="121" name="テキスト ボックス 120"/>
        <xdr:cNvSpPr txBox="1"/>
      </xdr:nvSpPr>
      <xdr:spPr>
        <a:xfrm>
          <a:off x="2527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18364</xdr:rowOff>
    </xdr:from>
    <xdr:to>
      <xdr:col>29</xdr:col>
      <xdr:colOff>177800</xdr:colOff>
      <xdr:row>37</xdr:row>
      <xdr:rowOff>119964</xdr:rowOff>
    </xdr:to>
    <xdr:sp macro="" textlink="">
      <xdr:nvSpPr>
        <xdr:cNvPr id="127" name="楕円 126"/>
        <xdr:cNvSpPr/>
      </xdr:nvSpPr>
      <xdr:spPr bwMode="auto">
        <a:xfrm>
          <a:off x="5600700" y="714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98391</xdr:rowOff>
    </xdr:from>
    <xdr:ext cx="762000" cy="259045"/>
    <xdr:sp macro="" textlink="">
      <xdr:nvSpPr>
        <xdr:cNvPr id="128" name="人口1人当たり決算額の推移該当値テキスト445"/>
        <xdr:cNvSpPr txBox="1"/>
      </xdr:nvSpPr>
      <xdr:spPr>
        <a:xfrm>
          <a:off x="5740400" y="705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63902</xdr:rowOff>
    </xdr:from>
    <xdr:to>
      <xdr:col>26</xdr:col>
      <xdr:colOff>101600</xdr:colOff>
      <xdr:row>37</xdr:row>
      <xdr:rowOff>165502</xdr:rowOff>
    </xdr:to>
    <xdr:sp macro="" textlink="">
      <xdr:nvSpPr>
        <xdr:cNvPr id="129" name="楕円 128"/>
        <xdr:cNvSpPr/>
      </xdr:nvSpPr>
      <xdr:spPr bwMode="auto">
        <a:xfrm>
          <a:off x="4953000" y="718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150279</xdr:rowOff>
    </xdr:from>
    <xdr:ext cx="736600" cy="259045"/>
    <xdr:sp macro="" textlink="">
      <xdr:nvSpPr>
        <xdr:cNvPr id="130" name="テキスト ボックス 129"/>
        <xdr:cNvSpPr txBox="1"/>
      </xdr:nvSpPr>
      <xdr:spPr>
        <a:xfrm>
          <a:off x="4622800" y="7274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37521</xdr:rowOff>
    </xdr:from>
    <xdr:to>
      <xdr:col>22</xdr:col>
      <xdr:colOff>165100</xdr:colOff>
      <xdr:row>37</xdr:row>
      <xdr:rowOff>139121</xdr:rowOff>
    </xdr:to>
    <xdr:sp macro="" textlink="">
      <xdr:nvSpPr>
        <xdr:cNvPr id="131" name="楕円 130"/>
        <xdr:cNvSpPr/>
      </xdr:nvSpPr>
      <xdr:spPr bwMode="auto">
        <a:xfrm>
          <a:off x="4254500" y="716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123898</xdr:rowOff>
    </xdr:from>
    <xdr:ext cx="762000" cy="259045"/>
    <xdr:sp macro="" textlink="">
      <xdr:nvSpPr>
        <xdr:cNvPr id="132" name="テキスト ボックス 131"/>
        <xdr:cNvSpPr txBox="1"/>
      </xdr:nvSpPr>
      <xdr:spPr>
        <a:xfrm>
          <a:off x="3924300" y="724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68702</xdr:rowOff>
    </xdr:from>
    <xdr:to>
      <xdr:col>19</xdr:col>
      <xdr:colOff>38100</xdr:colOff>
      <xdr:row>37</xdr:row>
      <xdr:rowOff>170302</xdr:rowOff>
    </xdr:to>
    <xdr:sp macro="" textlink="">
      <xdr:nvSpPr>
        <xdr:cNvPr id="133" name="楕円 132"/>
        <xdr:cNvSpPr/>
      </xdr:nvSpPr>
      <xdr:spPr bwMode="auto">
        <a:xfrm>
          <a:off x="35560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155079</xdr:rowOff>
    </xdr:from>
    <xdr:ext cx="762000" cy="259045"/>
    <xdr:sp macro="" textlink="">
      <xdr:nvSpPr>
        <xdr:cNvPr id="134" name="テキスト ボックス 133"/>
        <xdr:cNvSpPr txBox="1"/>
      </xdr:nvSpPr>
      <xdr:spPr>
        <a:xfrm>
          <a:off x="3225800" y="72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69068</xdr:rowOff>
    </xdr:from>
    <xdr:to>
      <xdr:col>15</xdr:col>
      <xdr:colOff>101600</xdr:colOff>
      <xdr:row>37</xdr:row>
      <xdr:rowOff>170668</xdr:rowOff>
    </xdr:to>
    <xdr:sp macro="" textlink="">
      <xdr:nvSpPr>
        <xdr:cNvPr id="135" name="楕円 134"/>
        <xdr:cNvSpPr/>
      </xdr:nvSpPr>
      <xdr:spPr bwMode="auto">
        <a:xfrm>
          <a:off x="2857500" y="719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155445</xdr:rowOff>
    </xdr:from>
    <xdr:ext cx="762000" cy="259045"/>
    <xdr:sp macro="" textlink="">
      <xdr:nvSpPr>
        <xdr:cNvPr id="136" name="テキスト ボックス 135"/>
        <xdr:cNvSpPr txBox="1"/>
      </xdr:nvSpPr>
      <xdr:spPr>
        <a:xfrm>
          <a:off x="2527300" y="728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718,300
702,489
328.91
306,646,910
296,379,255
9,103,076
172,010,103
272,240,093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122258</xdr:rowOff>
    </xdr:from>
    <xdr:to>
      <xdr:col>24</xdr:col>
      <xdr:colOff>62865</xdr:colOff>
      <xdr:row>35</xdr:row>
      <xdr:rowOff>117434</xdr:rowOff>
    </xdr:to>
    <xdr:cxnSp macro="">
      <xdr:nvCxnSpPr>
        <xdr:cNvPr id="54" name="直線コネクタ 53"/>
        <xdr:cNvCxnSpPr/>
      </xdr:nvCxnSpPr>
      <xdr:spPr>
        <a:xfrm flipV="1">
          <a:off x="4633595" y="5265758"/>
          <a:ext cx="1270" cy="8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121261</xdr:rowOff>
    </xdr:from>
    <xdr:ext cx="534377" cy="259045"/>
    <xdr:sp macro="" textlink="">
      <xdr:nvSpPr>
        <xdr:cNvPr id="55" name="人件費最小値テキスト"/>
        <xdr:cNvSpPr txBox="1"/>
      </xdr:nvSpPr>
      <xdr:spPr>
        <a:xfrm>
          <a:off x="4686300" y="612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117434</xdr:rowOff>
    </xdr:from>
    <xdr:to>
      <xdr:col>24</xdr:col>
      <xdr:colOff>152400</xdr:colOff>
      <xdr:row>35</xdr:row>
      <xdr:rowOff>117434</xdr:rowOff>
    </xdr:to>
    <xdr:cxnSp macro="">
      <xdr:nvCxnSpPr>
        <xdr:cNvPr id="56" name="直線コネクタ 55"/>
        <xdr:cNvCxnSpPr/>
      </xdr:nvCxnSpPr>
      <xdr:spPr>
        <a:xfrm>
          <a:off x="4546600" y="611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68935</xdr:rowOff>
    </xdr:from>
    <xdr:ext cx="599010" cy="259045"/>
    <xdr:sp macro="" textlink="">
      <xdr:nvSpPr>
        <xdr:cNvPr id="57" name="人件費最大値テキスト"/>
        <xdr:cNvSpPr txBox="1"/>
      </xdr:nvSpPr>
      <xdr:spPr>
        <a:xfrm>
          <a:off x="4686300" y="50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122258</xdr:rowOff>
    </xdr:from>
    <xdr:to>
      <xdr:col>24</xdr:col>
      <xdr:colOff>152400</xdr:colOff>
      <xdr:row>30</xdr:row>
      <xdr:rowOff>122258</xdr:rowOff>
    </xdr:to>
    <xdr:cxnSp macro="">
      <xdr:nvCxnSpPr>
        <xdr:cNvPr id="58" name="直線コネクタ 57"/>
        <xdr:cNvCxnSpPr/>
      </xdr:nvCxnSpPr>
      <xdr:spPr>
        <a:xfrm>
          <a:off x="4546600" y="526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157119</xdr:rowOff>
    </xdr:from>
    <xdr:to>
      <xdr:col>24</xdr:col>
      <xdr:colOff>63500</xdr:colOff>
      <xdr:row>34</xdr:row>
      <xdr:rowOff>2311</xdr:rowOff>
    </xdr:to>
    <xdr:cxnSp macro="">
      <xdr:nvCxnSpPr>
        <xdr:cNvPr id="59" name="直線コネクタ 58"/>
        <xdr:cNvCxnSpPr/>
      </xdr:nvCxnSpPr>
      <xdr:spPr>
        <a:xfrm flipV="1">
          <a:off x="3797300" y="5814969"/>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151485</xdr:rowOff>
    </xdr:from>
    <xdr:ext cx="599010" cy="259045"/>
    <xdr:sp macro="" textlink="">
      <xdr:nvSpPr>
        <xdr:cNvPr id="60" name="人件費平均値テキスト"/>
        <xdr:cNvSpPr txBox="1"/>
      </xdr:nvSpPr>
      <xdr:spPr>
        <a:xfrm>
          <a:off x="4686300" y="5466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128608</xdr:rowOff>
    </xdr:from>
    <xdr:to>
      <xdr:col>24</xdr:col>
      <xdr:colOff>114300</xdr:colOff>
      <xdr:row>33</xdr:row>
      <xdr:rowOff>58758</xdr:rowOff>
    </xdr:to>
    <xdr:sp macro="" textlink="">
      <xdr:nvSpPr>
        <xdr:cNvPr id="61" name="フローチャート: 判断 60"/>
        <xdr:cNvSpPr/>
      </xdr:nvSpPr>
      <xdr:spPr>
        <a:xfrm>
          <a:off x="45847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148547</xdr:rowOff>
    </xdr:from>
    <xdr:to>
      <xdr:col>19</xdr:col>
      <xdr:colOff>177800</xdr:colOff>
      <xdr:row>34</xdr:row>
      <xdr:rowOff>2311</xdr:rowOff>
    </xdr:to>
    <xdr:cxnSp macro="">
      <xdr:nvCxnSpPr>
        <xdr:cNvPr id="62" name="直線コネクタ 61"/>
        <xdr:cNvCxnSpPr/>
      </xdr:nvCxnSpPr>
      <xdr:spPr>
        <a:xfrm>
          <a:off x="2908300" y="5806397"/>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131808</xdr:rowOff>
    </xdr:from>
    <xdr:to>
      <xdr:col>20</xdr:col>
      <xdr:colOff>38100</xdr:colOff>
      <xdr:row>33</xdr:row>
      <xdr:rowOff>61958</xdr:rowOff>
    </xdr:to>
    <xdr:sp macro="" textlink="">
      <xdr:nvSpPr>
        <xdr:cNvPr id="63" name="フローチャート: 判断 62"/>
        <xdr:cNvSpPr/>
      </xdr:nvSpPr>
      <xdr:spPr>
        <a:xfrm>
          <a:off x="3746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78485</xdr:rowOff>
    </xdr:from>
    <xdr:ext cx="599010" cy="259045"/>
    <xdr:sp macro="" textlink="">
      <xdr:nvSpPr>
        <xdr:cNvPr id="64" name="テキスト ボックス 63"/>
        <xdr:cNvSpPr txBox="1"/>
      </xdr:nvSpPr>
      <xdr:spPr>
        <a:xfrm>
          <a:off x="3497795" y="53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148547</xdr:rowOff>
    </xdr:from>
    <xdr:to>
      <xdr:col>15</xdr:col>
      <xdr:colOff>50800</xdr:colOff>
      <xdr:row>38</xdr:row>
      <xdr:rowOff>148753</xdr:rowOff>
    </xdr:to>
    <xdr:cxnSp macro="">
      <xdr:nvCxnSpPr>
        <xdr:cNvPr id="65" name="直線コネクタ 64"/>
        <xdr:cNvCxnSpPr/>
      </xdr:nvCxnSpPr>
      <xdr:spPr>
        <a:xfrm flipV="1">
          <a:off x="2019300" y="5806397"/>
          <a:ext cx="889000" cy="8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129156</xdr:rowOff>
    </xdr:from>
    <xdr:to>
      <xdr:col>15</xdr:col>
      <xdr:colOff>101600</xdr:colOff>
      <xdr:row>33</xdr:row>
      <xdr:rowOff>59306</xdr:rowOff>
    </xdr:to>
    <xdr:sp macro="" textlink="">
      <xdr:nvSpPr>
        <xdr:cNvPr id="66" name="フローチャート: 判断 65"/>
        <xdr:cNvSpPr/>
      </xdr:nvSpPr>
      <xdr:spPr>
        <a:xfrm>
          <a:off x="2857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75833</xdr:rowOff>
    </xdr:from>
    <xdr:ext cx="599010" cy="259045"/>
    <xdr:sp macro="" textlink="">
      <xdr:nvSpPr>
        <xdr:cNvPr id="67" name="テキスト ボックス 66"/>
        <xdr:cNvSpPr txBox="1"/>
      </xdr:nvSpPr>
      <xdr:spPr>
        <a:xfrm>
          <a:off x="2608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147998</xdr:rowOff>
    </xdr:from>
    <xdr:to>
      <xdr:col>10</xdr:col>
      <xdr:colOff>114300</xdr:colOff>
      <xdr:row>38</xdr:row>
      <xdr:rowOff>148753</xdr:rowOff>
    </xdr:to>
    <xdr:cxnSp macro="">
      <xdr:nvCxnSpPr>
        <xdr:cNvPr id="68" name="直線コネクタ 67"/>
        <xdr:cNvCxnSpPr/>
      </xdr:nvCxnSpPr>
      <xdr:spPr>
        <a:xfrm>
          <a:off x="1130300" y="6663098"/>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32848</xdr:rowOff>
    </xdr:from>
    <xdr:to>
      <xdr:col>10</xdr:col>
      <xdr:colOff>165100</xdr:colOff>
      <xdr:row>38</xdr:row>
      <xdr:rowOff>134448</xdr:rowOff>
    </xdr:to>
    <xdr:sp macro="" textlink="">
      <xdr:nvSpPr>
        <xdr:cNvPr id="69" name="フローチャート: 判断 68"/>
        <xdr:cNvSpPr/>
      </xdr:nvSpPr>
      <xdr:spPr>
        <a:xfrm>
          <a:off x="1968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150974</xdr:rowOff>
    </xdr:from>
    <xdr:ext cx="534377" cy="259045"/>
    <xdr:sp macro="" textlink="">
      <xdr:nvSpPr>
        <xdr:cNvPr id="70" name="テキスト ボックス 69"/>
        <xdr:cNvSpPr txBox="1"/>
      </xdr:nvSpPr>
      <xdr:spPr>
        <a:xfrm>
          <a:off x="1752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14560</xdr:rowOff>
    </xdr:from>
    <xdr:to>
      <xdr:col>6</xdr:col>
      <xdr:colOff>38100</xdr:colOff>
      <xdr:row>38</xdr:row>
      <xdr:rowOff>116160</xdr:rowOff>
    </xdr:to>
    <xdr:sp macro="" textlink="">
      <xdr:nvSpPr>
        <xdr:cNvPr id="71" name="フローチャート: 判断 70"/>
        <xdr:cNvSpPr/>
      </xdr:nvSpPr>
      <xdr:spPr>
        <a:xfrm>
          <a:off x="1079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132686</xdr:rowOff>
    </xdr:from>
    <xdr:ext cx="534377" cy="259045"/>
    <xdr:sp macro="" textlink="">
      <xdr:nvSpPr>
        <xdr:cNvPr id="72" name="テキスト ボックス 71"/>
        <xdr:cNvSpPr txBox="1"/>
      </xdr:nvSpPr>
      <xdr:spPr>
        <a:xfrm>
          <a:off x="863111" y="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106319</xdr:rowOff>
    </xdr:from>
    <xdr:to>
      <xdr:col>24</xdr:col>
      <xdr:colOff>114300</xdr:colOff>
      <xdr:row>34</xdr:row>
      <xdr:rowOff>36469</xdr:rowOff>
    </xdr:to>
    <xdr:sp macro="" textlink="">
      <xdr:nvSpPr>
        <xdr:cNvPr id="78" name="楕円 77"/>
        <xdr:cNvSpPr/>
      </xdr:nvSpPr>
      <xdr:spPr>
        <a:xfrm>
          <a:off x="4584700" y="57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84746</xdr:rowOff>
    </xdr:from>
    <xdr:ext cx="534377" cy="259045"/>
    <xdr:sp macro="" textlink="">
      <xdr:nvSpPr>
        <xdr:cNvPr id="79" name="人件費該当値テキスト"/>
        <xdr:cNvSpPr txBox="1"/>
      </xdr:nvSpPr>
      <xdr:spPr>
        <a:xfrm>
          <a:off x="4686300" y="57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122961</xdr:rowOff>
    </xdr:from>
    <xdr:to>
      <xdr:col>20</xdr:col>
      <xdr:colOff>38100</xdr:colOff>
      <xdr:row>34</xdr:row>
      <xdr:rowOff>53111</xdr:rowOff>
    </xdr:to>
    <xdr:sp macro="" textlink="">
      <xdr:nvSpPr>
        <xdr:cNvPr id="80" name="楕円 79"/>
        <xdr:cNvSpPr/>
      </xdr:nvSpPr>
      <xdr:spPr>
        <a:xfrm>
          <a:off x="3746500" y="57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44238</xdr:rowOff>
    </xdr:from>
    <xdr:ext cx="534377" cy="259045"/>
    <xdr:sp macro="" textlink="">
      <xdr:nvSpPr>
        <xdr:cNvPr id="81" name="テキスト ボックス 80"/>
        <xdr:cNvSpPr txBox="1"/>
      </xdr:nvSpPr>
      <xdr:spPr>
        <a:xfrm>
          <a:off x="3530111" y="58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97747</xdr:rowOff>
    </xdr:from>
    <xdr:to>
      <xdr:col>15</xdr:col>
      <xdr:colOff>101600</xdr:colOff>
      <xdr:row>34</xdr:row>
      <xdr:rowOff>27897</xdr:rowOff>
    </xdr:to>
    <xdr:sp macro="" textlink="">
      <xdr:nvSpPr>
        <xdr:cNvPr id="82" name="楕円 81"/>
        <xdr:cNvSpPr/>
      </xdr:nvSpPr>
      <xdr:spPr>
        <a:xfrm>
          <a:off x="28575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19024</xdr:rowOff>
    </xdr:from>
    <xdr:ext cx="534377" cy="259045"/>
    <xdr:sp macro="" textlink="">
      <xdr:nvSpPr>
        <xdr:cNvPr id="83" name="テキスト ボックス 82"/>
        <xdr:cNvSpPr txBox="1"/>
      </xdr:nvSpPr>
      <xdr:spPr>
        <a:xfrm>
          <a:off x="2641111" y="58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97953</xdr:rowOff>
    </xdr:from>
    <xdr:to>
      <xdr:col>10</xdr:col>
      <xdr:colOff>165100</xdr:colOff>
      <xdr:row>39</xdr:row>
      <xdr:rowOff>28103</xdr:rowOff>
    </xdr:to>
    <xdr:sp macro="" textlink="">
      <xdr:nvSpPr>
        <xdr:cNvPr id="84" name="楕円 83"/>
        <xdr:cNvSpPr/>
      </xdr:nvSpPr>
      <xdr:spPr>
        <a:xfrm>
          <a:off x="1968500" y="66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19230</xdr:rowOff>
    </xdr:from>
    <xdr:ext cx="534377" cy="259045"/>
    <xdr:sp macro="" textlink="">
      <xdr:nvSpPr>
        <xdr:cNvPr id="85" name="テキスト ボックス 84"/>
        <xdr:cNvSpPr txBox="1"/>
      </xdr:nvSpPr>
      <xdr:spPr>
        <a:xfrm>
          <a:off x="1752111" y="67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97198</xdr:rowOff>
    </xdr:from>
    <xdr:to>
      <xdr:col>6</xdr:col>
      <xdr:colOff>38100</xdr:colOff>
      <xdr:row>39</xdr:row>
      <xdr:rowOff>27348</xdr:rowOff>
    </xdr:to>
    <xdr:sp macro="" textlink="">
      <xdr:nvSpPr>
        <xdr:cNvPr id="86" name="楕円 85"/>
        <xdr:cNvSpPr/>
      </xdr:nvSpPr>
      <xdr:spPr>
        <a:xfrm>
          <a:off x="1079500" y="66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18475</xdr:rowOff>
    </xdr:from>
    <xdr:ext cx="534377" cy="259045"/>
    <xdr:sp macro="" textlink="">
      <xdr:nvSpPr>
        <xdr:cNvPr id="87" name="テキスト ボックス 86"/>
        <xdr:cNvSpPr txBox="1"/>
      </xdr:nvSpPr>
      <xdr:spPr>
        <a:xfrm>
          <a:off x="863111" y="67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34239</xdr:rowOff>
    </xdr:from>
    <xdr:to>
      <xdr:col>24</xdr:col>
      <xdr:colOff>62865</xdr:colOff>
      <xdr:row>58</xdr:row>
      <xdr:rowOff>171018</xdr:rowOff>
    </xdr:to>
    <xdr:cxnSp macro="">
      <xdr:nvCxnSpPr>
        <xdr:cNvPr id="112" name="直線コネクタ 111"/>
        <xdr:cNvCxnSpPr/>
      </xdr:nvCxnSpPr>
      <xdr:spPr>
        <a:xfrm flipV="1">
          <a:off x="4633595" y="8606739"/>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3395</xdr:rowOff>
    </xdr:from>
    <xdr:ext cx="534377" cy="259045"/>
    <xdr:sp macro="" textlink="">
      <xdr:nvSpPr>
        <xdr:cNvPr id="113" name="物件費最小値テキスト"/>
        <xdr:cNvSpPr txBox="1"/>
      </xdr:nvSpPr>
      <xdr:spPr>
        <a:xfrm>
          <a:off x="4686300"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171018</xdr:rowOff>
    </xdr:from>
    <xdr:to>
      <xdr:col>24</xdr:col>
      <xdr:colOff>152400</xdr:colOff>
      <xdr:row>58</xdr:row>
      <xdr:rowOff>171018</xdr:rowOff>
    </xdr:to>
    <xdr:cxnSp macro="">
      <xdr:nvCxnSpPr>
        <xdr:cNvPr id="114" name="直線コネクタ 113"/>
        <xdr:cNvCxnSpPr/>
      </xdr:nvCxnSpPr>
      <xdr:spPr>
        <a:xfrm>
          <a:off x="4546600" y="1011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152366</xdr:rowOff>
    </xdr:from>
    <xdr:ext cx="534377" cy="259045"/>
    <xdr:sp macro="" textlink="">
      <xdr:nvSpPr>
        <xdr:cNvPr id="115" name="物件費最大値テキスト"/>
        <xdr:cNvSpPr txBox="1"/>
      </xdr:nvSpPr>
      <xdr:spPr>
        <a:xfrm>
          <a:off x="4686300" y="83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34239</xdr:rowOff>
    </xdr:from>
    <xdr:to>
      <xdr:col>24</xdr:col>
      <xdr:colOff>152400</xdr:colOff>
      <xdr:row>50</xdr:row>
      <xdr:rowOff>34239</xdr:rowOff>
    </xdr:to>
    <xdr:cxnSp macro="">
      <xdr:nvCxnSpPr>
        <xdr:cNvPr id="116" name="直線コネクタ 115"/>
        <xdr:cNvCxnSpPr/>
      </xdr:nvCxnSpPr>
      <xdr:spPr>
        <a:xfrm>
          <a:off x="4546600" y="86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56261</xdr:rowOff>
    </xdr:from>
    <xdr:to>
      <xdr:col>24</xdr:col>
      <xdr:colOff>63500</xdr:colOff>
      <xdr:row>54</xdr:row>
      <xdr:rowOff>136652</xdr:rowOff>
    </xdr:to>
    <xdr:cxnSp macro="">
      <xdr:nvCxnSpPr>
        <xdr:cNvPr id="117" name="直線コネクタ 116"/>
        <xdr:cNvCxnSpPr/>
      </xdr:nvCxnSpPr>
      <xdr:spPr>
        <a:xfrm flipV="1">
          <a:off x="3797300" y="9143111"/>
          <a:ext cx="8382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118533</xdr:rowOff>
    </xdr:from>
    <xdr:ext cx="534377" cy="259045"/>
    <xdr:sp macro="" textlink="">
      <xdr:nvSpPr>
        <xdr:cNvPr id="118" name="物件費平均値テキスト"/>
        <xdr:cNvSpPr txBox="1"/>
      </xdr:nvSpPr>
      <xdr:spPr>
        <a:xfrm>
          <a:off x="4686300" y="9376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140106</xdr:rowOff>
    </xdr:from>
    <xdr:to>
      <xdr:col>24</xdr:col>
      <xdr:colOff>114300</xdr:colOff>
      <xdr:row>55</xdr:row>
      <xdr:rowOff>70256</xdr:rowOff>
    </xdr:to>
    <xdr:sp macro="" textlink="">
      <xdr:nvSpPr>
        <xdr:cNvPr id="119" name="フローチャート: 判断 118"/>
        <xdr:cNvSpPr/>
      </xdr:nvSpPr>
      <xdr:spPr>
        <a:xfrm>
          <a:off x="4584700" y="93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136652</xdr:rowOff>
    </xdr:from>
    <xdr:to>
      <xdr:col>19</xdr:col>
      <xdr:colOff>177800</xdr:colOff>
      <xdr:row>55</xdr:row>
      <xdr:rowOff>69062</xdr:rowOff>
    </xdr:to>
    <xdr:cxnSp macro="">
      <xdr:nvCxnSpPr>
        <xdr:cNvPr id="120" name="直線コネクタ 119"/>
        <xdr:cNvCxnSpPr/>
      </xdr:nvCxnSpPr>
      <xdr:spPr>
        <a:xfrm flipV="1">
          <a:off x="2908300" y="9394952"/>
          <a:ext cx="889000" cy="1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135992</xdr:rowOff>
    </xdr:from>
    <xdr:to>
      <xdr:col>20</xdr:col>
      <xdr:colOff>38100</xdr:colOff>
      <xdr:row>56</xdr:row>
      <xdr:rowOff>66142</xdr:rowOff>
    </xdr:to>
    <xdr:sp macro="" textlink="">
      <xdr:nvSpPr>
        <xdr:cNvPr id="121" name="フローチャート: 判断 120"/>
        <xdr:cNvSpPr/>
      </xdr:nvSpPr>
      <xdr:spPr>
        <a:xfrm>
          <a:off x="3746500" y="95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57269</xdr:rowOff>
    </xdr:from>
    <xdr:ext cx="534377" cy="259045"/>
    <xdr:sp macro="" textlink="">
      <xdr:nvSpPr>
        <xdr:cNvPr id="122" name="テキスト ボックス 121"/>
        <xdr:cNvSpPr txBox="1"/>
      </xdr:nvSpPr>
      <xdr:spPr>
        <a:xfrm>
          <a:off x="3530111" y="96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69062</xdr:rowOff>
    </xdr:from>
    <xdr:to>
      <xdr:col>15</xdr:col>
      <xdr:colOff>50800</xdr:colOff>
      <xdr:row>55</xdr:row>
      <xdr:rowOff>121869</xdr:rowOff>
    </xdr:to>
    <xdr:cxnSp macro="">
      <xdr:nvCxnSpPr>
        <xdr:cNvPr id="123" name="直線コネクタ 122"/>
        <xdr:cNvCxnSpPr/>
      </xdr:nvCxnSpPr>
      <xdr:spPr>
        <a:xfrm flipV="1">
          <a:off x="2019300" y="9498812"/>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89967</xdr:rowOff>
    </xdr:from>
    <xdr:to>
      <xdr:col>15</xdr:col>
      <xdr:colOff>101600</xdr:colOff>
      <xdr:row>56</xdr:row>
      <xdr:rowOff>20117</xdr:rowOff>
    </xdr:to>
    <xdr:sp macro="" textlink="">
      <xdr:nvSpPr>
        <xdr:cNvPr id="124" name="フローチャート: 判断 123"/>
        <xdr:cNvSpPr/>
      </xdr:nvSpPr>
      <xdr:spPr>
        <a:xfrm>
          <a:off x="2857500" y="951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11244</xdr:rowOff>
    </xdr:from>
    <xdr:ext cx="534377" cy="259045"/>
    <xdr:sp macro="" textlink="">
      <xdr:nvSpPr>
        <xdr:cNvPr id="125" name="テキスト ボックス 124"/>
        <xdr:cNvSpPr txBox="1"/>
      </xdr:nvSpPr>
      <xdr:spPr>
        <a:xfrm>
          <a:off x="2641111"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121183</xdr:rowOff>
    </xdr:from>
    <xdr:to>
      <xdr:col>10</xdr:col>
      <xdr:colOff>114300</xdr:colOff>
      <xdr:row>55</xdr:row>
      <xdr:rowOff>121869</xdr:rowOff>
    </xdr:to>
    <xdr:cxnSp macro="">
      <xdr:nvCxnSpPr>
        <xdr:cNvPr id="126" name="直線コネクタ 125"/>
        <xdr:cNvCxnSpPr/>
      </xdr:nvCxnSpPr>
      <xdr:spPr>
        <a:xfrm>
          <a:off x="1130300" y="955093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111227</xdr:rowOff>
    </xdr:from>
    <xdr:to>
      <xdr:col>10</xdr:col>
      <xdr:colOff>165100</xdr:colOff>
      <xdr:row>56</xdr:row>
      <xdr:rowOff>41377</xdr:rowOff>
    </xdr:to>
    <xdr:sp macro="" textlink="">
      <xdr:nvSpPr>
        <xdr:cNvPr id="127" name="フローチャート: 判断 126"/>
        <xdr:cNvSpPr/>
      </xdr:nvSpPr>
      <xdr:spPr>
        <a:xfrm>
          <a:off x="1968500" y="95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32504</xdr:rowOff>
    </xdr:from>
    <xdr:ext cx="534377" cy="259045"/>
    <xdr:sp macro="" textlink="">
      <xdr:nvSpPr>
        <xdr:cNvPr id="128" name="テキスト ボックス 127"/>
        <xdr:cNvSpPr txBox="1"/>
      </xdr:nvSpPr>
      <xdr:spPr>
        <a:xfrm>
          <a:off x="1752111" y="963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65507</xdr:rowOff>
    </xdr:from>
    <xdr:to>
      <xdr:col>6</xdr:col>
      <xdr:colOff>38100</xdr:colOff>
      <xdr:row>56</xdr:row>
      <xdr:rowOff>167107</xdr:rowOff>
    </xdr:to>
    <xdr:sp macro="" textlink="">
      <xdr:nvSpPr>
        <xdr:cNvPr id="129" name="フローチャート: 判断 128"/>
        <xdr:cNvSpPr/>
      </xdr:nvSpPr>
      <xdr:spPr>
        <a:xfrm>
          <a:off x="1079500" y="96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158234</xdr:rowOff>
    </xdr:from>
    <xdr:ext cx="534377" cy="259045"/>
    <xdr:sp macro="" textlink="">
      <xdr:nvSpPr>
        <xdr:cNvPr id="130" name="テキスト ボックス 129"/>
        <xdr:cNvSpPr txBox="1"/>
      </xdr:nvSpPr>
      <xdr:spPr>
        <a:xfrm>
          <a:off x="863111" y="97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5461</xdr:rowOff>
    </xdr:from>
    <xdr:to>
      <xdr:col>24</xdr:col>
      <xdr:colOff>114300</xdr:colOff>
      <xdr:row>53</xdr:row>
      <xdr:rowOff>107061</xdr:rowOff>
    </xdr:to>
    <xdr:sp macro="" textlink="">
      <xdr:nvSpPr>
        <xdr:cNvPr id="136" name="楕円 135"/>
        <xdr:cNvSpPr/>
      </xdr:nvSpPr>
      <xdr:spPr>
        <a:xfrm>
          <a:off x="4584700" y="90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28338</xdr:rowOff>
    </xdr:from>
    <xdr:ext cx="534377" cy="259045"/>
    <xdr:sp macro="" textlink="">
      <xdr:nvSpPr>
        <xdr:cNvPr id="137" name="物件費該当値テキスト"/>
        <xdr:cNvSpPr txBox="1"/>
      </xdr:nvSpPr>
      <xdr:spPr>
        <a:xfrm>
          <a:off x="4686300" y="89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85852</xdr:rowOff>
    </xdr:from>
    <xdr:to>
      <xdr:col>20</xdr:col>
      <xdr:colOff>38100</xdr:colOff>
      <xdr:row>55</xdr:row>
      <xdr:rowOff>16002</xdr:rowOff>
    </xdr:to>
    <xdr:sp macro="" textlink="">
      <xdr:nvSpPr>
        <xdr:cNvPr id="138" name="楕円 137"/>
        <xdr:cNvSpPr/>
      </xdr:nvSpPr>
      <xdr:spPr>
        <a:xfrm>
          <a:off x="3746500" y="93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32529</xdr:rowOff>
    </xdr:from>
    <xdr:ext cx="534377" cy="259045"/>
    <xdr:sp macro="" textlink="">
      <xdr:nvSpPr>
        <xdr:cNvPr id="139" name="テキスト ボックス 138"/>
        <xdr:cNvSpPr txBox="1"/>
      </xdr:nvSpPr>
      <xdr:spPr>
        <a:xfrm>
          <a:off x="3530111" y="91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18262</xdr:rowOff>
    </xdr:from>
    <xdr:to>
      <xdr:col>15</xdr:col>
      <xdr:colOff>101600</xdr:colOff>
      <xdr:row>55</xdr:row>
      <xdr:rowOff>119862</xdr:rowOff>
    </xdr:to>
    <xdr:sp macro="" textlink="">
      <xdr:nvSpPr>
        <xdr:cNvPr id="140" name="楕円 139"/>
        <xdr:cNvSpPr/>
      </xdr:nvSpPr>
      <xdr:spPr>
        <a:xfrm>
          <a:off x="2857500" y="94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136389</xdr:rowOff>
    </xdr:from>
    <xdr:ext cx="534377" cy="259045"/>
    <xdr:sp macro="" textlink="">
      <xdr:nvSpPr>
        <xdr:cNvPr id="141" name="テキスト ボックス 140"/>
        <xdr:cNvSpPr txBox="1"/>
      </xdr:nvSpPr>
      <xdr:spPr>
        <a:xfrm>
          <a:off x="2641111" y="92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71069</xdr:rowOff>
    </xdr:from>
    <xdr:to>
      <xdr:col>10</xdr:col>
      <xdr:colOff>165100</xdr:colOff>
      <xdr:row>56</xdr:row>
      <xdr:rowOff>1219</xdr:rowOff>
    </xdr:to>
    <xdr:sp macro="" textlink="">
      <xdr:nvSpPr>
        <xdr:cNvPr id="142" name="楕円 141"/>
        <xdr:cNvSpPr/>
      </xdr:nvSpPr>
      <xdr:spPr>
        <a:xfrm>
          <a:off x="1968500" y="95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17746</xdr:rowOff>
    </xdr:from>
    <xdr:ext cx="534377" cy="259045"/>
    <xdr:sp macro="" textlink="">
      <xdr:nvSpPr>
        <xdr:cNvPr id="143" name="テキスト ボックス 142"/>
        <xdr:cNvSpPr txBox="1"/>
      </xdr:nvSpPr>
      <xdr:spPr>
        <a:xfrm>
          <a:off x="1752111" y="92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70383</xdr:rowOff>
    </xdr:from>
    <xdr:to>
      <xdr:col>6</xdr:col>
      <xdr:colOff>38100</xdr:colOff>
      <xdr:row>56</xdr:row>
      <xdr:rowOff>533</xdr:rowOff>
    </xdr:to>
    <xdr:sp macro="" textlink="">
      <xdr:nvSpPr>
        <xdr:cNvPr id="144" name="楕円 143"/>
        <xdr:cNvSpPr/>
      </xdr:nvSpPr>
      <xdr:spPr>
        <a:xfrm>
          <a:off x="1079500" y="9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17060</xdr:rowOff>
    </xdr:from>
    <xdr:ext cx="534377" cy="259045"/>
    <xdr:sp macro="" textlink="">
      <xdr:nvSpPr>
        <xdr:cNvPr id="145" name="テキスト ボックス 144"/>
        <xdr:cNvSpPr txBox="1"/>
      </xdr:nvSpPr>
      <xdr:spPr>
        <a:xfrm>
          <a:off x="863111" y="927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99822</xdr:rowOff>
    </xdr:from>
    <xdr:to>
      <xdr:col>24</xdr:col>
      <xdr:colOff>62865</xdr:colOff>
      <xdr:row>79</xdr:row>
      <xdr:rowOff>98679</xdr:rowOff>
    </xdr:to>
    <xdr:cxnSp macro="">
      <xdr:nvCxnSpPr>
        <xdr:cNvPr id="170" name="直線コネクタ 169"/>
        <xdr:cNvCxnSpPr/>
      </xdr:nvCxnSpPr>
      <xdr:spPr>
        <a:xfrm flipV="1">
          <a:off x="4633595" y="12101322"/>
          <a:ext cx="1270" cy="15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102506</xdr:rowOff>
    </xdr:from>
    <xdr:ext cx="469744" cy="259045"/>
    <xdr:sp macro="" textlink="">
      <xdr:nvSpPr>
        <xdr:cNvPr id="171" name="維持補修費最小値テキスト"/>
        <xdr:cNvSpPr txBox="1"/>
      </xdr:nvSpPr>
      <xdr:spPr>
        <a:xfrm>
          <a:off x="4686300" y="136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98679</xdr:rowOff>
    </xdr:from>
    <xdr:to>
      <xdr:col>24</xdr:col>
      <xdr:colOff>152400</xdr:colOff>
      <xdr:row>79</xdr:row>
      <xdr:rowOff>98679</xdr:rowOff>
    </xdr:to>
    <xdr:cxnSp macro="">
      <xdr:nvCxnSpPr>
        <xdr:cNvPr id="172" name="直線コネクタ 171"/>
        <xdr:cNvCxnSpPr/>
      </xdr:nvCxnSpPr>
      <xdr:spPr>
        <a:xfrm>
          <a:off x="4546600" y="1364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46499</xdr:rowOff>
    </xdr:from>
    <xdr:ext cx="534377" cy="259045"/>
    <xdr:sp macro="" textlink="">
      <xdr:nvSpPr>
        <xdr:cNvPr id="173" name="維持補修費最大値テキスト"/>
        <xdr:cNvSpPr txBox="1"/>
      </xdr:nvSpPr>
      <xdr:spPr>
        <a:xfrm>
          <a:off x="4686300" y="118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99822</xdr:rowOff>
    </xdr:from>
    <xdr:to>
      <xdr:col>24</xdr:col>
      <xdr:colOff>152400</xdr:colOff>
      <xdr:row>70</xdr:row>
      <xdr:rowOff>99822</xdr:rowOff>
    </xdr:to>
    <xdr:cxnSp macro="">
      <xdr:nvCxnSpPr>
        <xdr:cNvPr id="174" name="直線コネクタ 173"/>
        <xdr:cNvCxnSpPr/>
      </xdr:nvCxnSpPr>
      <xdr:spPr>
        <a:xfrm>
          <a:off x="4546600" y="121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21337</xdr:rowOff>
    </xdr:from>
    <xdr:to>
      <xdr:col>24</xdr:col>
      <xdr:colOff>63500</xdr:colOff>
      <xdr:row>77</xdr:row>
      <xdr:rowOff>79629</xdr:rowOff>
    </xdr:to>
    <xdr:cxnSp macro="">
      <xdr:nvCxnSpPr>
        <xdr:cNvPr id="175" name="直線コネクタ 174"/>
        <xdr:cNvCxnSpPr/>
      </xdr:nvCxnSpPr>
      <xdr:spPr>
        <a:xfrm flipV="1">
          <a:off x="3797300" y="13222987"/>
          <a:ext cx="8382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26433</xdr:rowOff>
    </xdr:from>
    <xdr:ext cx="469744" cy="259045"/>
    <xdr:sp macro="" textlink="">
      <xdr:nvSpPr>
        <xdr:cNvPr id="176" name="維持補修費平均値テキスト"/>
        <xdr:cNvSpPr txBox="1"/>
      </xdr:nvSpPr>
      <xdr:spPr>
        <a:xfrm>
          <a:off x="4686300" y="1288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3556</xdr:rowOff>
    </xdr:from>
    <xdr:to>
      <xdr:col>24</xdr:col>
      <xdr:colOff>114300</xdr:colOff>
      <xdr:row>76</xdr:row>
      <xdr:rowOff>105156</xdr:rowOff>
    </xdr:to>
    <xdr:sp macro="" textlink="">
      <xdr:nvSpPr>
        <xdr:cNvPr id="177" name="フローチャート: 判断 176"/>
        <xdr:cNvSpPr/>
      </xdr:nvSpPr>
      <xdr:spPr>
        <a:xfrm>
          <a:off x="4584700" y="1303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79629</xdr:rowOff>
    </xdr:from>
    <xdr:to>
      <xdr:col>19</xdr:col>
      <xdr:colOff>177800</xdr:colOff>
      <xdr:row>77</xdr:row>
      <xdr:rowOff>170053</xdr:rowOff>
    </xdr:to>
    <xdr:cxnSp macro="">
      <xdr:nvCxnSpPr>
        <xdr:cNvPr id="178" name="直線コネクタ 177"/>
        <xdr:cNvCxnSpPr/>
      </xdr:nvCxnSpPr>
      <xdr:spPr>
        <a:xfrm flipV="1">
          <a:off x="2908300" y="13281279"/>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160782</xdr:rowOff>
    </xdr:from>
    <xdr:to>
      <xdr:col>20</xdr:col>
      <xdr:colOff>38100</xdr:colOff>
      <xdr:row>76</xdr:row>
      <xdr:rowOff>90932</xdr:rowOff>
    </xdr:to>
    <xdr:sp macro="" textlink="">
      <xdr:nvSpPr>
        <xdr:cNvPr id="179" name="フローチャート: 判断 178"/>
        <xdr:cNvSpPr/>
      </xdr:nvSpPr>
      <xdr:spPr>
        <a:xfrm>
          <a:off x="37465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107459</xdr:rowOff>
    </xdr:from>
    <xdr:ext cx="469744" cy="259045"/>
    <xdr:sp macro="" textlink="">
      <xdr:nvSpPr>
        <xdr:cNvPr id="180" name="テキスト ボックス 179"/>
        <xdr:cNvSpPr txBox="1"/>
      </xdr:nvSpPr>
      <xdr:spPr>
        <a:xfrm>
          <a:off x="3562428" y="1279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34037</xdr:rowOff>
    </xdr:from>
    <xdr:to>
      <xdr:col>15</xdr:col>
      <xdr:colOff>50800</xdr:colOff>
      <xdr:row>77</xdr:row>
      <xdr:rowOff>170053</xdr:rowOff>
    </xdr:to>
    <xdr:cxnSp macro="">
      <xdr:nvCxnSpPr>
        <xdr:cNvPr id="181" name="直線コネクタ 180"/>
        <xdr:cNvCxnSpPr/>
      </xdr:nvCxnSpPr>
      <xdr:spPr>
        <a:xfrm>
          <a:off x="2019300" y="13235687"/>
          <a:ext cx="8890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36449</xdr:rowOff>
    </xdr:from>
    <xdr:to>
      <xdr:col>15</xdr:col>
      <xdr:colOff>101600</xdr:colOff>
      <xdr:row>76</xdr:row>
      <xdr:rowOff>138049</xdr:rowOff>
    </xdr:to>
    <xdr:sp macro="" textlink="">
      <xdr:nvSpPr>
        <xdr:cNvPr id="182" name="フローチャート: 判断 181"/>
        <xdr:cNvSpPr/>
      </xdr:nvSpPr>
      <xdr:spPr>
        <a:xfrm>
          <a:off x="2857500" y="130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154576</xdr:rowOff>
    </xdr:from>
    <xdr:ext cx="469744" cy="259045"/>
    <xdr:sp macro="" textlink="">
      <xdr:nvSpPr>
        <xdr:cNvPr id="183" name="テキスト ボックス 182"/>
        <xdr:cNvSpPr txBox="1"/>
      </xdr:nvSpPr>
      <xdr:spPr>
        <a:xfrm>
          <a:off x="2673428" y="128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34037</xdr:rowOff>
    </xdr:from>
    <xdr:to>
      <xdr:col>10</xdr:col>
      <xdr:colOff>114300</xdr:colOff>
      <xdr:row>77</xdr:row>
      <xdr:rowOff>53975</xdr:rowOff>
    </xdr:to>
    <xdr:cxnSp macro="">
      <xdr:nvCxnSpPr>
        <xdr:cNvPr id="184" name="直線コネクタ 183"/>
        <xdr:cNvCxnSpPr/>
      </xdr:nvCxnSpPr>
      <xdr:spPr>
        <a:xfrm flipV="1">
          <a:off x="1130300" y="13235687"/>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71247</xdr:rowOff>
    </xdr:from>
    <xdr:to>
      <xdr:col>10</xdr:col>
      <xdr:colOff>165100</xdr:colOff>
      <xdr:row>77</xdr:row>
      <xdr:rowOff>1397</xdr:rowOff>
    </xdr:to>
    <xdr:sp macro="" textlink="">
      <xdr:nvSpPr>
        <xdr:cNvPr id="185" name="フローチャート: 判断 184"/>
        <xdr:cNvSpPr/>
      </xdr:nvSpPr>
      <xdr:spPr>
        <a:xfrm>
          <a:off x="1968500" y="1310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17924</xdr:rowOff>
    </xdr:from>
    <xdr:ext cx="469744" cy="259045"/>
    <xdr:sp macro="" textlink="">
      <xdr:nvSpPr>
        <xdr:cNvPr id="186" name="テキスト ボックス 185"/>
        <xdr:cNvSpPr txBox="1"/>
      </xdr:nvSpPr>
      <xdr:spPr>
        <a:xfrm>
          <a:off x="1784428" y="128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89663</xdr:rowOff>
    </xdr:from>
    <xdr:to>
      <xdr:col>6</xdr:col>
      <xdr:colOff>38100</xdr:colOff>
      <xdr:row>77</xdr:row>
      <xdr:rowOff>19813</xdr:rowOff>
    </xdr:to>
    <xdr:sp macro="" textlink="">
      <xdr:nvSpPr>
        <xdr:cNvPr id="187" name="フローチャート: 判断 186"/>
        <xdr:cNvSpPr/>
      </xdr:nvSpPr>
      <xdr:spPr>
        <a:xfrm>
          <a:off x="1079500" y="131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36339</xdr:rowOff>
    </xdr:from>
    <xdr:ext cx="469744" cy="259045"/>
    <xdr:sp macro="" textlink="">
      <xdr:nvSpPr>
        <xdr:cNvPr id="188" name="テキスト ボックス 187"/>
        <xdr:cNvSpPr txBox="1"/>
      </xdr:nvSpPr>
      <xdr:spPr>
        <a:xfrm>
          <a:off x="895428" y="128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141987</xdr:rowOff>
    </xdr:from>
    <xdr:to>
      <xdr:col>24</xdr:col>
      <xdr:colOff>114300</xdr:colOff>
      <xdr:row>77</xdr:row>
      <xdr:rowOff>72137</xdr:rowOff>
    </xdr:to>
    <xdr:sp macro="" textlink="">
      <xdr:nvSpPr>
        <xdr:cNvPr id="194" name="楕円 193"/>
        <xdr:cNvSpPr/>
      </xdr:nvSpPr>
      <xdr:spPr>
        <a:xfrm>
          <a:off x="4584700" y="131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120414</xdr:rowOff>
    </xdr:from>
    <xdr:ext cx="469744" cy="259045"/>
    <xdr:sp macro="" textlink="">
      <xdr:nvSpPr>
        <xdr:cNvPr id="195" name="維持補修費該当値テキスト"/>
        <xdr:cNvSpPr txBox="1"/>
      </xdr:nvSpPr>
      <xdr:spPr>
        <a:xfrm>
          <a:off x="4686300" y="1315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28829</xdr:rowOff>
    </xdr:from>
    <xdr:to>
      <xdr:col>20</xdr:col>
      <xdr:colOff>38100</xdr:colOff>
      <xdr:row>77</xdr:row>
      <xdr:rowOff>130429</xdr:rowOff>
    </xdr:to>
    <xdr:sp macro="" textlink="">
      <xdr:nvSpPr>
        <xdr:cNvPr id="196" name="楕円 195"/>
        <xdr:cNvSpPr/>
      </xdr:nvSpPr>
      <xdr:spPr>
        <a:xfrm>
          <a:off x="3746500" y="132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121556</xdr:rowOff>
    </xdr:from>
    <xdr:ext cx="469744" cy="259045"/>
    <xdr:sp macro="" textlink="">
      <xdr:nvSpPr>
        <xdr:cNvPr id="197" name="テキスト ボックス 196"/>
        <xdr:cNvSpPr txBox="1"/>
      </xdr:nvSpPr>
      <xdr:spPr>
        <a:xfrm>
          <a:off x="3562428" y="1332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119253</xdr:rowOff>
    </xdr:from>
    <xdr:to>
      <xdr:col>15</xdr:col>
      <xdr:colOff>101600</xdr:colOff>
      <xdr:row>78</xdr:row>
      <xdr:rowOff>49403</xdr:rowOff>
    </xdr:to>
    <xdr:sp macro="" textlink="">
      <xdr:nvSpPr>
        <xdr:cNvPr id="198" name="楕円 197"/>
        <xdr:cNvSpPr/>
      </xdr:nvSpPr>
      <xdr:spPr>
        <a:xfrm>
          <a:off x="2857500" y="1332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40530</xdr:rowOff>
    </xdr:from>
    <xdr:ext cx="469744" cy="259045"/>
    <xdr:sp macro="" textlink="">
      <xdr:nvSpPr>
        <xdr:cNvPr id="199" name="テキスト ボックス 198"/>
        <xdr:cNvSpPr txBox="1"/>
      </xdr:nvSpPr>
      <xdr:spPr>
        <a:xfrm>
          <a:off x="2673428" y="134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154687</xdr:rowOff>
    </xdr:from>
    <xdr:to>
      <xdr:col>10</xdr:col>
      <xdr:colOff>165100</xdr:colOff>
      <xdr:row>77</xdr:row>
      <xdr:rowOff>84837</xdr:rowOff>
    </xdr:to>
    <xdr:sp macro="" textlink="">
      <xdr:nvSpPr>
        <xdr:cNvPr id="200" name="楕円 199"/>
        <xdr:cNvSpPr/>
      </xdr:nvSpPr>
      <xdr:spPr>
        <a:xfrm>
          <a:off x="1968500" y="131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75964</xdr:rowOff>
    </xdr:from>
    <xdr:ext cx="469744" cy="259045"/>
    <xdr:sp macro="" textlink="">
      <xdr:nvSpPr>
        <xdr:cNvPr id="201" name="テキスト ボックス 200"/>
        <xdr:cNvSpPr txBox="1"/>
      </xdr:nvSpPr>
      <xdr:spPr>
        <a:xfrm>
          <a:off x="1784428" y="1327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3175</xdr:rowOff>
    </xdr:from>
    <xdr:to>
      <xdr:col>6</xdr:col>
      <xdr:colOff>38100</xdr:colOff>
      <xdr:row>77</xdr:row>
      <xdr:rowOff>104775</xdr:rowOff>
    </xdr:to>
    <xdr:sp macro="" textlink="">
      <xdr:nvSpPr>
        <xdr:cNvPr id="202" name="楕円 201"/>
        <xdr:cNvSpPr/>
      </xdr:nvSpPr>
      <xdr:spPr>
        <a:xfrm>
          <a:off x="1079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95902</xdr:rowOff>
    </xdr:from>
    <xdr:ext cx="469744" cy="259045"/>
    <xdr:sp macro="" textlink="">
      <xdr:nvSpPr>
        <xdr:cNvPr id="203" name="テキスト ボックス 202"/>
        <xdr:cNvSpPr txBox="1"/>
      </xdr:nvSpPr>
      <xdr:spPr>
        <a:xfrm>
          <a:off x="895428" y="1329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69710</xdr:rowOff>
    </xdr:from>
    <xdr:to>
      <xdr:col>24</xdr:col>
      <xdr:colOff>62865</xdr:colOff>
      <xdr:row>99</xdr:row>
      <xdr:rowOff>58001</xdr:rowOff>
    </xdr:to>
    <xdr:cxnSp macro="">
      <xdr:nvCxnSpPr>
        <xdr:cNvPr id="228" name="直線コネクタ 227"/>
        <xdr:cNvCxnSpPr/>
      </xdr:nvCxnSpPr>
      <xdr:spPr>
        <a:xfrm flipV="1">
          <a:off x="4633595" y="15500210"/>
          <a:ext cx="1270" cy="153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61828</xdr:rowOff>
    </xdr:from>
    <xdr:ext cx="534377" cy="259045"/>
    <xdr:sp macro="" textlink="">
      <xdr:nvSpPr>
        <xdr:cNvPr id="229" name="扶助費最小値テキスト"/>
        <xdr:cNvSpPr txBox="1"/>
      </xdr:nvSpPr>
      <xdr:spPr>
        <a:xfrm>
          <a:off x="4686300"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58001</xdr:rowOff>
    </xdr:from>
    <xdr:to>
      <xdr:col>24</xdr:col>
      <xdr:colOff>152400</xdr:colOff>
      <xdr:row>99</xdr:row>
      <xdr:rowOff>58001</xdr:rowOff>
    </xdr:to>
    <xdr:cxnSp macro="">
      <xdr:nvCxnSpPr>
        <xdr:cNvPr id="230" name="直線コネクタ 229"/>
        <xdr:cNvCxnSpPr/>
      </xdr:nvCxnSpPr>
      <xdr:spPr>
        <a:xfrm>
          <a:off x="4546600" y="1703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16387</xdr:rowOff>
    </xdr:from>
    <xdr:ext cx="599010" cy="259045"/>
    <xdr:sp macro="" textlink="">
      <xdr:nvSpPr>
        <xdr:cNvPr id="231" name="扶助費最大値テキスト"/>
        <xdr:cNvSpPr txBox="1"/>
      </xdr:nvSpPr>
      <xdr:spPr>
        <a:xfrm>
          <a:off x="4686300" y="152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69710</xdr:rowOff>
    </xdr:from>
    <xdr:to>
      <xdr:col>24</xdr:col>
      <xdr:colOff>152400</xdr:colOff>
      <xdr:row>90</xdr:row>
      <xdr:rowOff>69710</xdr:rowOff>
    </xdr:to>
    <xdr:cxnSp macro="">
      <xdr:nvCxnSpPr>
        <xdr:cNvPr id="232" name="直線コネクタ 231"/>
        <xdr:cNvCxnSpPr/>
      </xdr:nvCxnSpPr>
      <xdr:spPr>
        <a:xfrm>
          <a:off x="4546600" y="1550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152806</xdr:rowOff>
    </xdr:from>
    <xdr:to>
      <xdr:col>24</xdr:col>
      <xdr:colOff>63500</xdr:colOff>
      <xdr:row>97</xdr:row>
      <xdr:rowOff>70816</xdr:rowOff>
    </xdr:to>
    <xdr:cxnSp macro="">
      <xdr:nvCxnSpPr>
        <xdr:cNvPr id="233" name="直線コネクタ 232"/>
        <xdr:cNvCxnSpPr/>
      </xdr:nvCxnSpPr>
      <xdr:spPr>
        <a:xfrm flipV="1">
          <a:off x="3797300" y="16612006"/>
          <a:ext cx="838200" cy="8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83583</xdr:rowOff>
    </xdr:from>
    <xdr:ext cx="599010" cy="259045"/>
    <xdr:sp macro="" textlink="">
      <xdr:nvSpPr>
        <xdr:cNvPr id="234" name="扶助費平均値テキスト"/>
        <xdr:cNvSpPr txBox="1"/>
      </xdr:nvSpPr>
      <xdr:spPr>
        <a:xfrm>
          <a:off x="4686300" y="1619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60706</xdr:rowOff>
    </xdr:from>
    <xdr:to>
      <xdr:col>24</xdr:col>
      <xdr:colOff>114300</xdr:colOff>
      <xdr:row>95</xdr:row>
      <xdr:rowOff>162306</xdr:rowOff>
    </xdr:to>
    <xdr:sp macro="" textlink="">
      <xdr:nvSpPr>
        <xdr:cNvPr id="235" name="フローチャート: 判断 234"/>
        <xdr:cNvSpPr/>
      </xdr:nvSpPr>
      <xdr:spPr>
        <a:xfrm>
          <a:off x="45847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70816</xdr:rowOff>
    </xdr:from>
    <xdr:to>
      <xdr:col>19</xdr:col>
      <xdr:colOff>177800</xdr:colOff>
      <xdr:row>97</xdr:row>
      <xdr:rowOff>114909</xdr:rowOff>
    </xdr:to>
    <xdr:cxnSp macro="">
      <xdr:nvCxnSpPr>
        <xdr:cNvPr id="236" name="直線コネクタ 235"/>
        <xdr:cNvCxnSpPr/>
      </xdr:nvCxnSpPr>
      <xdr:spPr>
        <a:xfrm flipV="1">
          <a:off x="2908300" y="16701466"/>
          <a:ext cx="889000" cy="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134671</xdr:rowOff>
    </xdr:from>
    <xdr:to>
      <xdr:col>20</xdr:col>
      <xdr:colOff>38100</xdr:colOff>
      <xdr:row>96</xdr:row>
      <xdr:rowOff>64821</xdr:rowOff>
    </xdr:to>
    <xdr:sp macro="" textlink="">
      <xdr:nvSpPr>
        <xdr:cNvPr id="237" name="フローチャート: 判断 236"/>
        <xdr:cNvSpPr/>
      </xdr:nvSpPr>
      <xdr:spPr>
        <a:xfrm>
          <a:off x="3746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81348</xdr:rowOff>
    </xdr:from>
    <xdr:ext cx="599010" cy="259045"/>
    <xdr:sp macro="" textlink="">
      <xdr:nvSpPr>
        <xdr:cNvPr id="238" name="テキスト ボックス 237"/>
        <xdr:cNvSpPr txBox="1"/>
      </xdr:nvSpPr>
      <xdr:spPr>
        <a:xfrm>
          <a:off x="3497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114909</xdr:rowOff>
    </xdr:from>
    <xdr:to>
      <xdr:col>15</xdr:col>
      <xdr:colOff>50800</xdr:colOff>
      <xdr:row>97</xdr:row>
      <xdr:rowOff>166370</xdr:rowOff>
    </xdr:to>
    <xdr:cxnSp macro="">
      <xdr:nvCxnSpPr>
        <xdr:cNvPr id="239" name="直線コネクタ 238"/>
        <xdr:cNvCxnSpPr/>
      </xdr:nvCxnSpPr>
      <xdr:spPr>
        <a:xfrm flipV="1">
          <a:off x="2019300" y="16745559"/>
          <a:ext cx="889000" cy="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154978</xdr:rowOff>
    </xdr:from>
    <xdr:to>
      <xdr:col>15</xdr:col>
      <xdr:colOff>101600</xdr:colOff>
      <xdr:row>96</xdr:row>
      <xdr:rowOff>85128</xdr:rowOff>
    </xdr:to>
    <xdr:sp macro="" textlink="">
      <xdr:nvSpPr>
        <xdr:cNvPr id="240" name="フローチャート: 判断 239"/>
        <xdr:cNvSpPr/>
      </xdr:nvSpPr>
      <xdr:spPr>
        <a:xfrm>
          <a:off x="2857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101655</xdr:rowOff>
    </xdr:from>
    <xdr:ext cx="599010" cy="259045"/>
    <xdr:sp macro="" textlink="">
      <xdr:nvSpPr>
        <xdr:cNvPr id="241" name="テキスト ボックス 240"/>
        <xdr:cNvSpPr txBox="1"/>
      </xdr:nvSpPr>
      <xdr:spPr>
        <a:xfrm>
          <a:off x="2608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166370</xdr:rowOff>
    </xdr:from>
    <xdr:to>
      <xdr:col>10</xdr:col>
      <xdr:colOff>114300</xdr:colOff>
      <xdr:row>98</xdr:row>
      <xdr:rowOff>39852</xdr:rowOff>
    </xdr:to>
    <xdr:cxnSp macro="">
      <xdr:nvCxnSpPr>
        <xdr:cNvPr id="242" name="直線コネクタ 241"/>
        <xdr:cNvCxnSpPr/>
      </xdr:nvCxnSpPr>
      <xdr:spPr>
        <a:xfrm flipV="1">
          <a:off x="1130300" y="16797020"/>
          <a:ext cx="889000" cy="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15811</xdr:rowOff>
    </xdr:from>
    <xdr:to>
      <xdr:col>10</xdr:col>
      <xdr:colOff>165100</xdr:colOff>
      <xdr:row>96</xdr:row>
      <xdr:rowOff>117411</xdr:rowOff>
    </xdr:to>
    <xdr:sp macro="" textlink="">
      <xdr:nvSpPr>
        <xdr:cNvPr id="243" name="フローチャート: 判断 242"/>
        <xdr:cNvSpPr/>
      </xdr:nvSpPr>
      <xdr:spPr>
        <a:xfrm>
          <a:off x="1968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133938</xdr:rowOff>
    </xdr:from>
    <xdr:ext cx="599010" cy="259045"/>
    <xdr:sp macro="" textlink="">
      <xdr:nvSpPr>
        <xdr:cNvPr id="244" name="テキスト ボックス 243"/>
        <xdr:cNvSpPr txBox="1"/>
      </xdr:nvSpPr>
      <xdr:spPr>
        <a:xfrm>
          <a:off x="1719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82677</xdr:rowOff>
    </xdr:from>
    <xdr:to>
      <xdr:col>6</xdr:col>
      <xdr:colOff>38100</xdr:colOff>
      <xdr:row>97</xdr:row>
      <xdr:rowOff>12827</xdr:rowOff>
    </xdr:to>
    <xdr:sp macro="" textlink="">
      <xdr:nvSpPr>
        <xdr:cNvPr id="245" name="フローチャート: 判断 244"/>
        <xdr:cNvSpPr/>
      </xdr:nvSpPr>
      <xdr:spPr>
        <a:xfrm>
          <a:off x="1079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29354</xdr:rowOff>
    </xdr:from>
    <xdr:ext cx="599010" cy="259045"/>
    <xdr:sp macro="" textlink="">
      <xdr:nvSpPr>
        <xdr:cNvPr id="246" name="テキスト ボックス 245"/>
        <xdr:cNvSpPr txBox="1"/>
      </xdr:nvSpPr>
      <xdr:spPr>
        <a:xfrm>
          <a:off x="830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102006</xdr:rowOff>
    </xdr:from>
    <xdr:to>
      <xdr:col>24</xdr:col>
      <xdr:colOff>114300</xdr:colOff>
      <xdr:row>97</xdr:row>
      <xdr:rowOff>32156</xdr:rowOff>
    </xdr:to>
    <xdr:sp macro="" textlink="">
      <xdr:nvSpPr>
        <xdr:cNvPr id="252" name="楕円 251"/>
        <xdr:cNvSpPr/>
      </xdr:nvSpPr>
      <xdr:spPr>
        <a:xfrm>
          <a:off x="4584700" y="165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80433</xdr:rowOff>
    </xdr:from>
    <xdr:ext cx="599010" cy="259045"/>
    <xdr:sp macro="" textlink="">
      <xdr:nvSpPr>
        <xdr:cNvPr id="253" name="扶助費該当値テキスト"/>
        <xdr:cNvSpPr txBox="1"/>
      </xdr:nvSpPr>
      <xdr:spPr>
        <a:xfrm>
          <a:off x="4686300" y="1653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20016</xdr:rowOff>
    </xdr:from>
    <xdr:to>
      <xdr:col>20</xdr:col>
      <xdr:colOff>38100</xdr:colOff>
      <xdr:row>97</xdr:row>
      <xdr:rowOff>121616</xdr:rowOff>
    </xdr:to>
    <xdr:sp macro="" textlink="">
      <xdr:nvSpPr>
        <xdr:cNvPr id="254" name="楕円 253"/>
        <xdr:cNvSpPr/>
      </xdr:nvSpPr>
      <xdr:spPr>
        <a:xfrm>
          <a:off x="3746500" y="166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112743</xdr:rowOff>
    </xdr:from>
    <xdr:ext cx="599010" cy="259045"/>
    <xdr:sp macro="" textlink="">
      <xdr:nvSpPr>
        <xdr:cNvPr id="255" name="テキスト ボックス 254"/>
        <xdr:cNvSpPr txBox="1"/>
      </xdr:nvSpPr>
      <xdr:spPr>
        <a:xfrm>
          <a:off x="3497795" y="167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64109</xdr:rowOff>
    </xdr:from>
    <xdr:to>
      <xdr:col>15</xdr:col>
      <xdr:colOff>101600</xdr:colOff>
      <xdr:row>97</xdr:row>
      <xdr:rowOff>165709</xdr:rowOff>
    </xdr:to>
    <xdr:sp macro="" textlink="">
      <xdr:nvSpPr>
        <xdr:cNvPr id="256" name="楕円 255"/>
        <xdr:cNvSpPr/>
      </xdr:nvSpPr>
      <xdr:spPr>
        <a:xfrm>
          <a:off x="2857500" y="16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156836</xdr:rowOff>
    </xdr:from>
    <xdr:ext cx="599010" cy="259045"/>
    <xdr:sp macro="" textlink="">
      <xdr:nvSpPr>
        <xdr:cNvPr id="257" name="テキスト ボックス 256"/>
        <xdr:cNvSpPr txBox="1"/>
      </xdr:nvSpPr>
      <xdr:spPr>
        <a:xfrm>
          <a:off x="2608795" y="1678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115570</xdr:rowOff>
    </xdr:from>
    <xdr:to>
      <xdr:col>10</xdr:col>
      <xdr:colOff>165100</xdr:colOff>
      <xdr:row>98</xdr:row>
      <xdr:rowOff>45720</xdr:rowOff>
    </xdr:to>
    <xdr:sp macro="" textlink="">
      <xdr:nvSpPr>
        <xdr:cNvPr id="258" name="楕円 257"/>
        <xdr:cNvSpPr/>
      </xdr:nvSpPr>
      <xdr:spPr>
        <a:xfrm>
          <a:off x="1968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36847</xdr:rowOff>
    </xdr:from>
    <xdr:ext cx="599010" cy="259045"/>
    <xdr:sp macro="" textlink="">
      <xdr:nvSpPr>
        <xdr:cNvPr id="259" name="テキスト ボックス 258"/>
        <xdr:cNvSpPr txBox="1"/>
      </xdr:nvSpPr>
      <xdr:spPr>
        <a:xfrm>
          <a:off x="1719795" y="1683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160502</xdr:rowOff>
    </xdr:from>
    <xdr:to>
      <xdr:col>6</xdr:col>
      <xdr:colOff>38100</xdr:colOff>
      <xdr:row>98</xdr:row>
      <xdr:rowOff>90652</xdr:rowOff>
    </xdr:to>
    <xdr:sp macro="" textlink="">
      <xdr:nvSpPr>
        <xdr:cNvPr id="260" name="楕円 259"/>
        <xdr:cNvSpPr/>
      </xdr:nvSpPr>
      <xdr:spPr>
        <a:xfrm>
          <a:off x="1079500" y="167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81779</xdr:rowOff>
    </xdr:from>
    <xdr:ext cx="599010" cy="259045"/>
    <xdr:sp macro="" textlink="">
      <xdr:nvSpPr>
        <xdr:cNvPr id="261" name="テキスト ボックス 260"/>
        <xdr:cNvSpPr txBox="1"/>
      </xdr:nvSpPr>
      <xdr:spPr>
        <a:xfrm>
          <a:off x="830795" y="1688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95542</xdr:rowOff>
    </xdr:from>
    <xdr:to>
      <xdr:col>54</xdr:col>
      <xdr:colOff>189865</xdr:colOff>
      <xdr:row>39</xdr:row>
      <xdr:rowOff>70815</xdr:rowOff>
    </xdr:to>
    <xdr:cxnSp macro="">
      <xdr:nvCxnSpPr>
        <xdr:cNvPr id="286" name="直線コネクタ 285"/>
        <xdr:cNvCxnSpPr/>
      </xdr:nvCxnSpPr>
      <xdr:spPr>
        <a:xfrm flipV="1">
          <a:off x="10475595" y="5410492"/>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74642</xdr:rowOff>
    </xdr:from>
    <xdr:ext cx="534377" cy="259045"/>
    <xdr:sp macro="" textlink="">
      <xdr:nvSpPr>
        <xdr:cNvPr id="287" name="補助費等最小値テキスト"/>
        <xdr:cNvSpPr txBox="1"/>
      </xdr:nvSpPr>
      <xdr:spPr>
        <a:xfrm>
          <a:off x="10528300"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70815</xdr:rowOff>
    </xdr:from>
    <xdr:to>
      <xdr:col>55</xdr:col>
      <xdr:colOff>88900</xdr:colOff>
      <xdr:row>39</xdr:row>
      <xdr:rowOff>70815</xdr:rowOff>
    </xdr:to>
    <xdr:cxnSp macro="">
      <xdr:nvCxnSpPr>
        <xdr:cNvPr id="288" name="直線コネクタ 287"/>
        <xdr:cNvCxnSpPr/>
      </xdr:nvCxnSpPr>
      <xdr:spPr>
        <a:xfrm>
          <a:off x="10388600" y="675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42219</xdr:rowOff>
    </xdr:from>
    <xdr:ext cx="534377" cy="259045"/>
    <xdr:sp macro="" textlink="">
      <xdr:nvSpPr>
        <xdr:cNvPr id="289" name="補助費等最大値テキスト"/>
        <xdr:cNvSpPr txBox="1"/>
      </xdr:nvSpPr>
      <xdr:spPr>
        <a:xfrm>
          <a:off x="10528300" y="51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95542</xdr:rowOff>
    </xdr:from>
    <xdr:to>
      <xdr:col>55</xdr:col>
      <xdr:colOff>88900</xdr:colOff>
      <xdr:row>31</xdr:row>
      <xdr:rowOff>95542</xdr:rowOff>
    </xdr:to>
    <xdr:cxnSp macro="">
      <xdr:nvCxnSpPr>
        <xdr:cNvPr id="290" name="直線コネクタ 289"/>
        <xdr:cNvCxnSpPr/>
      </xdr:nvCxnSpPr>
      <xdr:spPr>
        <a:xfrm>
          <a:off x="10388600" y="54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44945</xdr:rowOff>
    </xdr:from>
    <xdr:to>
      <xdr:col>55</xdr:col>
      <xdr:colOff>0</xdr:colOff>
      <xdr:row>39</xdr:row>
      <xdr:rowOff>70815</xdr:rowOff>
    </xdr:to>
    <xdr:cxnSp macro="">
      <xdr:nvCxnSpPr>
        <xdr:cNvPr id="291" name="直線コネクタ 290"/>
        <xdr:cNvCxnSpPr/>
      </xdr:nvCxnSpPr>
      <xdr:spPr>
        <a:xfrm>
          <a:off x="9639300" y="6731495"/>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99242</xdr:rowOff>
    </xdr:from>
    <xdr:ext cx="534377" cy="259045"/>
    <xdr:sp macro="" textlink="">
      <xdr:nvSpPr>
        <xdr:cNvPr id="292" name="補助費等平均値テキスト"/>
        <xdr:cNvSpPr txBox="1"/>
      </xdr:nvSpPr>
      <xdr:spPr>
        <a:xfrm>
          <a:off x="10528300" y="5928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76365</xdr:rowOff>
    </xdr:from>
    <xdr:to>
      <xdr:col>55</xdr:col>
      <xdr:colOff>50800</xdr:colOff>
      <xdr:row>36</xdr:row>
      <xdr:rowOff>6515</xdr:rowOff>
    </xdr:to>
    <xdr:sp macro="" textlink="">
      <xdr:nvSpPr>
        <xdr:cNvPr id="293" name="フローチャート: 判断 292"/>
        <xdr:cNvSpPr/>
      </xdr:nvSpPr>
      <xdr:spPr>
        <a:xfrm>
          <a:off x="10426700" y="607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138785</xdr:rowOff>
    </xdr:from>
    <xdr:to>
      <xdr:col>50</xdr:col>
      <xdr:colOff>114300</xdr:colOff>
      <xdr:row>39</xdr:row>
      <xdr:rowOff>44945</xdr:rowOff>
    </xdr:to>
    <xdr:cxnSp macro="">
      <xdr:nvCxnSpPr>
        <xdr:cNvPr id="294" name="直線コネクタ 293"/>
        <xdr:cNvCxnSpPr/>
      </xdr:nvCxnSpPr>
      <xdr:spPr>
        <a:xfrm>
          <a:off x="8750300" y="6653885"/>
          <a:ext cx="889000" cy="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94196</xdr:rowOff>
    </xdr:from>
    <xdr:to>
      <xdr:col>50</xdr:col>
      <xdr:colOff>165100</xdr:colOff>
      <xdr:row>36</xdr:row>
      <xdr:rowOff>24346</xdr:rowOff>
    </xdr:to>
    <xdr:sp macro="" textlink="">
      <xdr:nvSpPr>
        <xdr:cNvPr id="295" name="フローチャート: 判断 294"/>
        <xdr:cNvSpPr/>
      </xdr:nvSpPr>
      <xdr:spPr>
        <a:xfrm>
          <a:off x="9588500" y="60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40873</xdr:rowOff>
    </xdr:from>
    <xdr:ext cx="534377" cy="259045"/>
    <xdr:sp macro="" textlink="">
      <xdr:nvSpPr>
        <xdr:cNvPr id="296" name="テキスト ボックス 295"/>
        <xdr:cNvSpPr txBox="1"/>
      </xdr:nvSpPr>
      <xdr:spPr>
        <a:xfrm>
          <a:off x="9372111" y="58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70053</xdr:rowOff>
    </xdr:from>
    <xdr:to>
      <xdr:col>45</xdr:col>
      <xdr:colOff>177800</xdr:colOff>
      <xdr:row>38</xdr:row>
      <xdr:rowOff>138785</xdr:rowOff>
    </xdr:to>
    <xdr:cxnSp macro="">
      <xdr:nvCxnSpPr>
        <xdr:cNvPr id="297" name="直線コネクタ 296"/>
        <xdr:cNvCxnSpPr/>
      </xdr:nvCxnSpPr>
      <xdr:spPr>
        <a:xfrm>
          <a:off x="7861300" y="6585153"/>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109055</xdr:rowOff>
    </xdr:from>
    <xdr:to>
      <xdr:col>46</xdr:col>
      <xdr:colOff>38100</xdr:colOff>
      <xdr:row>36</xdr:row>
      <xdr:rowOff>39205</xdr:rowOff>
    </xdr:to>
    <xdr:sp macro="" textlink="">
      <xdr:nvSpPr>
        <xdr:cNvPr id="298" name="フローチャート: 判断 297"/>
        <xdr:cNvSpPr/>
      </xdr:nvSpPr>
      <xdr:spPr>
        <a:xfrm>
          <a:off x="8699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55732</xdr:rowOff>
    </xdr:from>
    <xdr:ext cx="534377" cy="259045"/>
    <xdr:sp macro="" textlink="">
      <xdr:nvSpPr>
        <xdr:cNvPr id="299" name="テキスト ボックス 298"/>
        <xdr:cNvSpPr txBox="1"/>
      </xdr:nvSpPr>
      <xdr:spPr>
        <a:xfrm>
          <a:off x="8483111" y="58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70053</xdr:rowOff>
    </xdr:from>
    <xdr:to>
      <xdr:col>41</xdr:col>
      <xdr:colOff>50800</xdr:colOff>
      <xdr:row>38</xdr:row>
      <xdr:rowOff>139929</xdr:rowOff>
    </xdr:to>
    <xdr:cxnSp macro="">
      <xdr:nvCxnSpPr>
        <xdr:cNvPr id="300" name="直線コネクタ 299"/>
        <xdr:cNvCxnSpPr/>
      </xdr:nvCxnSpPr>
      <xdr:spPr>
        <a:xfrm flipV="1">
          <a:off x="6972300" y="6585153"/>
          <a:ext cx="8890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97168</xdr:rowOff>
    </xdr:from>
    <xdr:to>
      <xdr:col>41</xdr:col>
      <xdr:colOff>101600</xdr:colOff>
      <xdr:row>36</xdr:row>
      <xdr:rowOff>27318</xdr:rowOff>
    </xdr:to>
    <xdr:sp macro="" textlink="">
      <xdr:nvSpPr>
        <xdr:cNvPr id="301" name="フローチャート: 判断 300"/>
        <xdr:cNvSpPr/>
      </xdr:nvSpPr>
      <xdr:spPr>
        <a:xfrm>
          <a:off x="781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43845</xdr:rowOff>
    </xdr:from>
    <xdr:ext cx="534377" cy="259045"/>
    <xdr:sp macro="" textlink="">
      <xdr:nvSpPr>
        <xdr:cNvPr id="302" name="テキスト ボックス 301"/>
        <xdr:cNvSpPr txBox="1"/>
      </xdr:nvSpPr>
      <xdr:spPr>
        <a:xfrm>
          <a:off x="759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74269</xdr:rowOff>
    </xdr:from>
    <xdr:to>
      <xdr:col>36</xdr:col>
      <xdr:colOff>165100</xdr:colOff>
      <xdr:row>36</xdr:row>
      <xdr:rowOff>4419</xdr:rowOff>
    </xdr:to>
    <xdr:sp macro="" textlink="">
      <xdr:nvSpPr>
        <xdr:cNvPr id="303" name="フローチャート: 判断 302"/>
        <xdr:cNvSpPr/>
      </xdr:nvSpPr>
      <xdr:spPr>
        <a:xfrm>
          <a:off x="6921500" y="60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20946</xdr:rowOff>
    </xdr:from>
    <xdr:ext cx="534377" cy="259045"/>
    <xdr:sp macro="" textlink="">
      <xdr:nvSpPr>
        <xdr:cNvPr id="304" name="テキスト ボックス 303"/>
        <xdr:cNvSpPr txBox="1"/>
      </xdr:nvSpPr>
      <xdr:spPr>
        <a:xfrm>
          <a:off x="6705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20015</xdr:rowOff>
    </xdr:from>
    <xdr:to>
      <xdr:col>55</xdr:col>
      <xdr:colOff>50800</xdr:colOff>
      <xdr:row>39</xdr:row>
      <xdr:rowOff>121615</xdr:rowOff>
    </xdr:to>
    <xdr:sp macro="" textlink="">
      <xdr:nvSpPr>
        <xdr:cNvPr id="310" name="楕円 309"/>
        <xdr:cNvSpPr/>
      </xdr:nvSpPr>
      <xdr:spPr>
        <a:xfrm>
          <a:off x="10426700" y="6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106392</xdr:rowOff>
    </xdr:from>
    <xdr:ext cx="534377" cy="259045"/>
    <xdr:sp macro="" textlink="">
      <xdr:nvSpPr>
        <xdr:cNvPr id="311" name="補助費等該当値テキスト"/>
        <xdr:cNvSpPr txBox="1"/>
      </xdr:nvSpPr>
      <xdr:spPr>
        <a:xfrm>
          <a:off x="10528300" y="66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165595</xdr:rowOff>
    </xdr:from>
    <xdr:to>
      <xdr:col>50</xdr:col>
      <xdr:colOff>165100</xdr:colOff>
      <xdr:row>39</xdr:row>
      <xdr:rowOff>95745</xdr:rowOff>
    </xdr:to>
    <xdr:sp macro="" textlink="">
      <xdr:nvSpPr>
        <xdr:cNvPr id="312" name="楕円 311"/>
        <xdr:cNvSpPr/>
      </xdr:nvSpPr>
      <xdr:spPr>
        <a:xfrm>
          <a:off x="9588500" y="66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86872</xdr:rowOff>
    </xdr:from>
    <xdr:ext cx="534377" cy="259045"/>
    <xdr:sp macro="" textlink="">
      <xdr:nvSpPr>
        <xdr:cNvPr id="313" name="テキスト ボックス 312"/>
        <xdr:cNvSpPr txBox="1"/>
      </xdr:nvSpPr>
      <xdr:spPr>
        <a:xfrm>
          <a:off x="9372111" y="67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87985</xdr:rowOff>
    </xdr:from>
    <xdr:to>
      <xdr:col>46</xdr:col>
      <xdr:colOff>38100</xdr:colOff>
      <xdr:row>39</xdr:row>
      <xdr:rowOff>18135</xdr:rowOff>
    </xdr:to>
    <xdr:sp macro="" textlink="">
      <xdr:nvSpPr>
        <xdr:cNvPr id="314" name="楕円 313"/>
        <xdr:cNvSpPr/>
      </xdr:nvSpPr>
      <xdr:spPr>
        <a:xfrm>
          <a:off x="8699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9262</xdr:rowOff>
    </xdr:from>
    <xdr:ext cx="534377" cy="259045"/>
    <xdr:sp macro="" textlink="">
      <xdr:nvSpPr>
        <xdr:cNvPr id="315" name="テキスト ボックス 314"/>
        <xdr:cNvSpPr txBox="1"/>
      </xdr:nvSpPr>
      <xdr:spPr>
        <a:xfrm>
          <a:off x="8483111" y="66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19253</xdr:rowOff>
    </xdr:from>
    <xdr:to>
      <xdr:col>41</xdr:col>
      <xdr:colOff>101600</xdr:colOff>
      <xdr:row>38</xdr:row>
      <xdr:rowOff>120853</xdr:rowOff>
    </xdr:to>
    <xdr:sp macro="" textlink="">
      <xdr:nvSpPr>
        <xdr:cNvPr id="316" name="楕円 315"/>
        <xdr:cNvSpPr/>
      </xdr:nvSpPr>
      <xdr:spPr>
        <a:xfrm>
          <a:off x="7810500" y="653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111980</xdr:rowOff>
    </xdr:from>
    <xdr:ext cx="534377" cy="259045"/>
    <xdr:sp macro="" textlink="">
      <xdr:nvSpPr>
        <xdr:cNvPr id="317" name="テキスト ボックス 316"/>
        <xdr:cNvSpPr txBox="1"/>
      </xdr:nvSpPr>
      <xdr:spPr>
        <a:xfrm>
          <a:off x="7594111" y="662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89129</xdr:rowOff>
    </xdr:from>
    <xdr:to>
      <xdr:col>36</xdr:col>
      <xdr:colOff>165100</xdr:colOff>
      <xdr:row>39</xdr:row>
      <xdr:rowOff>19279</xdr:rowOff>
    </xdr:to>
    <xdr:sp macro="" textlink="">
      <xdr:nvSpPr>
        <xdr:cNvPr id="318" name="楕円 317"/>
        <xdr:cNvSpPr/>
      </xdr:nvSpPr>
      <xdr:spPr>
        <a:xfrm>
          <a:off x="6921500" y="66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10406</xdr:rowOff>
    </xdr:from>
    <xdr:ext cx="534377" cy="259045"/>
    <xdr:sp macro="" textlink="">
      <xdr:nvSpPr>
        <xdr:cNvPr id="319" name="テキスト ボックス 318"/>
        <xdr:cNvSpPr txBox="1"/>
      </xdr:nvSpPr>
      <xdr:spPr>
        <a:xfrm>
          <a:off x="6705111" y="66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4" name="直線コネクタ 343"/>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5" name="普通建設事業費最小値テキスト"/>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46" name="直線コネクタ 345"/>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47" name="普通建設事業費最大値テキスト"/>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48" name="直線コネクタ 347"/>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164523</xdr:rowOff>
    </xdr:from>
    <xdr:to>
      <xdr:col>55</xdr:col>
      <xdr:colOff>0</xdr:colOff>
      <xdr:row>58</xdr:row>
      <xdr:rowOff>13818</xdr:rowOff>
    </xdr:to>
    <xdr:cxnSp macro="">
      <xdr:nvCxnSpPr>
        <xdr:cNvPr id="349" name="直線コネクタ 348"/>
        <xdr:cNvCxnSpPr/>
      </xdr:nvCxnSpPr>
      <xdr:spPr>
        <a:xfrm>
          <a:off x="9639300" y="9937173"/>
          <a:ext cx="8382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166412</xdr:rowOff>
    </xdr:from>
    <xdr:ext cx="534377" cy="259045"/>
    <xdr:sp macro="" textlink="">
      <xdr:nvSpPr>
        <xdr:cNvPr id="350" name="普通建設事業費平均値テキスト"/>
        <xdr:cNvSpPr txBox="1"/>
      </xdr:nvSpPr>
      <xdr:spPr>
        <a:xfrm>
          <a:off x="10528300" y="92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51" name="フローチャート: 判断 350"/>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164523</xdr:rowOff>
    </xdr:from>
    <xdr:to>
      <xdr:col>50</xdr:col>
      <xdr:colOff>114300</xdr:colOff>
      <xdr:row>58</xdr:row>
      <xdr:rowOff>85807</xdr:rowOff>
    </xdr:to>
    <xdr:cxnSp macro="">
      <xdr:nvCxnSpPr>
        <xdr:cNvPr id="352" name="直線コネクタ 351"/>
        <xdr:cNvCxnSpPr/>
      </xdr:nvCxnSpPr>
      <xdr:spPr>
        <a:xfrm flipV="1">
          <a:off x="8750300" y="9937173"/>
          <a:ext cx="889000" cy="9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53" name="フローチャート: 判断 352"/>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131875</xdr:rowOff>
    </xdr:from>
    <xdr:ext cx="534377" cy="259045"/>
    <xdr:sp macro="" textlink="">
      <xdr:nvSpPr>
        <xdr:cNvPr id="354" name="テキスト ボックス 353"/>
        <xdr:cNvSpPr txBox="1"/>
      </xdr:nvSpPr>
      <xdr:spPr>
        <a:xfrm>
          <a:off x="9372111" y="92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85807</xdr:rowOff>
    </xdr:from>
    <xdr:to>
      <xdr:col>45</xdr:col>
      <xdr:colOff>177800</xdr:colOff>
      <xdr:row>58</xdr:row>
      <xdr:rowOff>137452</xdr:rowOff>
    </xdr:to>
    <xdr:cxnSp macro="">
      <xdr:nvCxnSpPr>
        <xdr:cNvPr id="355" name="直線コネクタ 354"/>
        <xdr:cNvCxnSpPr/>
      </xdr:nvCxnSpPr>
      <xdr:spPr>
        <a:xfrm flipV="1">
          <a:off x="7861300" y="10029907"/>
          <a:ext cx="889000" cy="5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56" name="フローチャート: 判断 355"/>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170889</xdr:rowOff>
    </xdr:from>
    <xdr:ext cx="534377" cy="259045"/>
    <xdr:sp macro="" textlink="">
      <xdr:nvSpPr>
        <xdr:cNvPr id="357" name="テキスト ボックス 356"/>
        <xdr:cNvSpPr txBox="1"/>
      </xdr:nvSpPr>
      <xdr:spPr>
        <a:xfrm>
          <a:off x="8483111" y="92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128041</xdr:rowOff>
    </xdr:from>
    <xdr:to>
      <xdr:col>41</xdr:col>
      <xdr:colOff>50800</xdr:colOff>
      <xdr:row>58</xdr:row>
      <xdr:rowOff>137452</xdr:rowOff>
    </xdr:to>
    <xdr:cxnSp macro="">
      <xdr:nvCxnSpPr>
        <xdr:cNvPr id="358" name="直線コネクタ 357"/>
        <xdr:cNvCxnSpPr/>
      </xdr:nvCxnSpPr>
      <xdr:spPr>
        <a:xfrm>
          <a:off x="6972300" y="9900691"/>
          <a:ext cx="889000" cy="18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59" name="フローチャート: 判断 358"/>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22547</xdr:rowOff>
    </xdr:from>
    <xdr:ext cx="534377" cy="259045"/>
    <xdr:sp macro="" textlink="">
      <xdr:nvSpPr>
        <xdr:cNvPr id="360" name="テキスト ボックス 359"/>
        <xdr:cNvSpPr txBox="1"/>
      </xdr:nvSpPr>
      <xdr:spPr>
        <a:xfrm>
          <a:off x="7594111" y="92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61" name="フローチャート: 判断 360"/>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18470</xdr:rowOff>
    </xdr:from>
    <xdr:ext cx="534377" cy="259045"/>
    <xdr:sp macro="" textlink="">
      <xdr:nvSpPr>
        <xdr:cNvPr id="362" name="テキスト ボックス 361"/>
        <xdr:cNvSpPr txBox="1"/>
      </xdr:nvSpPr>
      <xdr:spPr>
        <a:xfrm>
          <a:off x="6705111" y="927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134468</xdr:rowOff>
    </xdr:from>
    <xdr:to>
      <xdr:col>55</xdr:col>
      <xdr:colOff>50800</xdr:colOff>
      <xdr:row>58</xdr:row>
      <xdr:rowOff>64618</xdr:rowOff>
    </xdr:to>
    <xdr:sp macro="" textlink="">
      <xdr:nvSpPr>
        <xdr:cNvPr id="368" name="楕円 367"/>
        <xdr:cNvSpPr/>
      </xdr:nvSpPr>
      <xdr:spPr>
        <a:xfrm>
          <a:off x="10426700" y="99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49395</xdr:rowOff>
    </xdr:from>
    <xdr:ext cx="534377" cy="259045"/>
    <xdr:sp macro="" textlink="">
      <xdr:nvSpPr>
        <xdr:cNvPr id="369" name="普通建設事業費該当値テキスト"/>
        <xdr:cNvSpPr txBox="1"/>
      </xdr:nvSpPr>
      <xdr:spPr>
        <a:xfrm>
          <a:off x="10528300" y="98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113723</xdr:rowOff>
    </xdr:from>
    <xdr:to>
      <xdr:col>50</xdr:col>
      <xdr:colOff>165100</xdr:colOff>
      <xdr:row>58</xdr:row>
      <xdr:rowOff>43873</xdr:rowOff>
    </xdr:to>
    <xdr:sp macro="" textlink="">
      <xdr:nvSpPr>
        <xdr:cNvPr id="370" name="楕円 369"/>
        <xdr:cNvSpPr/>
      </xdr:nvSpPr>
      <xdr:spPr>
        <a:xfrm>
          <a:off x="9588500" y="98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35000</xdr:rowOff>
    </xdr:from>
    <xdr:ext cx="534377" cy="259045"/>
    <xdr:sp macro="" textlink="">
      <xdr:nvSpPr>
        <xdr:cNvPr id="371" name="テキスト ボックス 370"/>
        <xdr:cNvSpPr txBox="1"/>
      </xdr:nvSpPr>
      <xdr:spPr>
        <a:xfrm>
          <a:off x="9372111" y="99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35007</xdr:rowOff>
    </xdr:from>
    <xdr:to>
      <xdr:col>46</xdr:col>
      <xdr:colOff>38100</xdr:colOff>
      <xdr:row>58</xdr:row>
      <xdr:rowOff>136607</xdr:rowOff>
    </xdr:to>
    <xdr:sp macro="" textlink="">
      <xdr:nvSpPr>
        <xdr:cNvPr id="372" name="楕円 371"/>
        <xdr:cNvSpPr/>
      </xdr:nvSpPr>
      <xdr:spPr>
        <a:xfrm>
          <a:off x="8699500" y="99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127734</xdr:rowOff>
    </xdr:from>
    <xdr:ext cx="534377" cy="259045"/>
    <xdr:sp macro="" textlink="">
      <xdr:nvSpPr>
        <xdr:cNvPr id="373" name="テキスト ボックス 372"/>
        <xdr:cNvSpPr txBox="1"/>
      </xdr:nvSpPr>
      <xdr:spPr>
        <a:xfrm>
          <a:off x="8483111" y="100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86652</xdr:rowOff>
    </xdr:from>
    <xdr:to>
      <xdr:col>41</xdr:col>
      <xdr:colOff>101600</xdr:colOff>
      <xdr:row>59</xdr:row>
      <xdr:rowOff>16802</xdr:rowOff>
    </xdr:to>
    <xdr:sp macro="" textlink="">
      <xdr:nvSpPr>
        <xdr:cNvPr id="374" name="楕円 373"/>
        <xdr:cNvSpPr/>
      </xdr:nvSpPr>
      <xdr:spPr>
        <a:xfrm>
          <a:off x="7810500" y="100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7929</xdr:rowOff>
    </xdr:from>
    <xdr:ext cx="534377" cy="259045"/>
    <xdr:sp macro="" textlink="">
      <xdr:nvSpPr>
        <xdr:cNvPr id="375" name="テキスト ボックス 374"/>
        <xdr:cNvSpPr txBox="1"/>
      </xdr:nvSpPr>
      <xdr:spPr>
        <a:xfrm>
          <a:off x="7594111" y="101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77241</xdr:rowOff>
    </xdr:from>
    <xdr:to>
      <xdr:col>36</xdr:col>
      <xdr:colOff>165100</xdr:colOff>
      <xdr:row>58</xdr:row>
      <xdr:rowOff>7391</xdr:rowOff>
    </xdr:to>
    <xdr:sp macro="" textlink="">
      <xdr:nvSpPr>
        <xdr:cNvPr id="376" name="楕円 375"/>
        <xdr:cNvSpPr/>
      </xdr:nvSpPr>
      <xdr:spPr>
        <a:xfrm>
          <a:off x="6921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169968</xdr:rowOff>
    </xdr:from>
    <xdr:ext cx="534377" cy="259045"/>
    <xdr:sp macro="" textlink="">
      <xdr:nvSpPr>
        <xdr:cNvPr id="377" name="テキスト ボックス 376"/>
        <xdr:cNvSpPr txBox="1"/>
      </xdr:nvSpPr>
      <xdr:spPr>
        <a:xfrm>
          <a:off x="6705111" y="99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403" name="直線コネクタ 402"/>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06" name="普通建設事業費 （ うち新規整備　）最大値テキスト"/>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07" name="直線コネクタ 406"/>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108348</xdr:rowOff>
    </xdr:from>
    <xdr:to>
      <xdr:col>55</xdr:col>
      <xdr:colOff>0</xdr:colOff>
      <xdr:row>79</xdr:row>
      <xdr:rowOff>679</xdr:rowOff>
    </xdr:to>
    <xdr:cxnSp macro="">
      <xdr:nvCxnSpPr>
        <xdr:cNvPr id="408" name="直線コネクタ 407"/>
        <xdr:cNvCxnSpPr/>
      </xdr:nvCxnSpPr>
      <xdr:spPr>
        <a:xfrm>
          <a:off x="9639300" y="13481448"/>
          <a:ext cx="838200" cy="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20925</xdr:rowOff>
    </xdr:from>
    <xdr:ext cx="534377" cy="259045"/>
    <xdr:sp macro="" textlink="">
      <xdr:nvSpPr>
        <xdr:cNvPr id="409" name="普通建設事業費 （ うち新規整備　）平均値テキスト"/>
        <xdr:cNvSpPr txBox="1"/>
      </xdr:nvSpPr>
      <xdr:spPr>
        <a:xfrm>
          <a:off x="10528300" y="1287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10" name="フローチャート: 判断 409"/>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33238</xdr:rowOff>
    </xdr:from>
    <xdr:to>
      <xdr:col>50</xdr:col>
      <xdr:colOff>114300</xdr:colOff>
      <xdr:row>78</xdr:row>
      <xdr:rowOff>108348</xdr:rowOff>
    </xdr:to>
    <xdr:cxnSp macro="">
      <xdr:nvCxnSpPr>
        <xdr:cNvPr id="411" name="直線コネクタ 410"/>
        <xdr:cNvCxnSpPr/>
      </xdr:nvCxnSpPr>
      <xdr:spPr>
        <a:xfrm>
          <a:off x="8750300" y="13406338"/>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12" name="フローチャート: 判断 411"/>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83126</xdr:rowOff>
    </xdr:from>
    <xdr:ext cx="534377" cy="259045"/>
    <xdr:sp macro="" textlink="">
      <xdr:nvSpPr>
        <xdr:cNvPr id="413" name="テキスト ボックス 412"/>
        <xdr:cNvSpPr txBox="1"/>
      </xdr:nvSpPr>
      <xdr:spPr>
        <a:xfrm>
          <a:off x="9372111" y="127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33238</xdr:rowOff>
    </xdr:from>
    <xdr:to>
      <xdr:col>45</xdr:col>
      <xdr:colOff>177800</xdr:colOff>
      <xdr:row>79</xdr:row>
      <xdr:rowOff>28567</xdr:rowOff>
    </xdr:to>
    <xdr:cxnSp macro="">
      <xdr:nvCxnSpPr>
        <xdr:cNvPr id="414" name="直線コネクタ 413"/>
        <xdr:cNvCxnSpPr/>
      </xdr:nvCxnSpPr>
      <xdr:spPr>
        <a:xfrm flipV="1">
          <a:off x="7861300" y="13406338"/>
          <a:ext cx="889000" cy="16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5" name="フローチャート: 判断 414"/>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123588</xdr:rowOff>
    </xdr:from>
    <xdr:ext cx="534377" cy="259045"/>
    <xdr:sp macro="" textlink="">
      <xdr:nvSpPr>
        <xdr:cNvPr id="416" name="テキスト ボックス 415"/>
        <xdr:cNvSpPr txBox="1"/>
      </xdr:nvSpPr>
      <xdr:spPr>
        <a:xfrm>
          <a:off x="8483111" y="128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103777</xdr:rowOff>
    </xdr:from>
    <xdr:to>
      <xdr:col>41</xdr:col>
      <xdr:colOff>50800</xdr:colOff>
      <xdr:row>79</xdr:row>
      <xdr:rowOff>28567</xdr:rowOff>
    </xdr:to>
    <xdr:cxnSp macro="">
      <xdr:nvCxnSpPr>
        <xdr:cNvPr id="417" name="直線コネクタ 416"/>
        <xdr:cNvCxnSpPr/>
      </xdr:nvCxnSpPr>
      <xdr:spPr>
        <a:xfrm>
          <a:off x="6972300" y="13305427"/>
          <a:ext cx="889000" cy="2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18" name="フローチャート: 判断 417"/>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170908</xdr:rowOff>
    </xdr:from>
    <xdr:ext cx="534377" cy="259045"/>
    <xdr:sp macro="" textlink="">
      <xdr:nvSpPr>
        <xdr:cNvPr id="419" name="テキスト ボックス 418"/>
        <xdr:cNvSpPr txBox="1"/>
      </xdr:nvSpPr>
      <xdr:spPr>
        <a:xfrm>
          <a:off x="7594111" y="128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20" name="フローチャート: 判断 419"/>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1908</xdr:rowOff>
    </xdr:from>
    <xdr:ext cx="534377" cy="259045"/>
    <xdr:sp macro="" textlink="">
      <xdr:nvSpPr>
        <xdr:cNvPr id="421" name="テキスト ボックス 420"/>
        <xdr:cNvSpPr txBox="1"/>
      </xdr:nvSpPr>
      <xdr:spPr>
        <a:xfrm>
          <a:off x="6705111" y="126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121329</xdr:rowOff>
    </xdr:from>
    <xdr:to>
      <xdr:col>55</xdr:col>
      <xdr:colOff>50800</xdr:colOff>
      <xdr:row>79</xdr:row>
      <xdr:rowOff>51479</xdr:rowOff>
    </xdr:to>
    <xdr:sp macro="" textlink="">
      <xdr:nvSpPr>
        <xdr:cNvPr id="427" name="楕円 426"/>
        <xdr:cNvSpPr/>
      </xdr:nvSpPr>
      <xdr:spPr>
        <a:xfrm>
          <a:off x="10426700" y="134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36256</xdr:rowOff>
    </xdr:from>
    <xdr:ext cx="469744" cy="259045"/>
    <xdr:sp macro="" textlink="">
      <xdr:nvSpPr>
        <xdr:cNvPr id="428" name="普通建設事業費 （ うち新規整備　）該当値テキスト"/>
        <xdr:cNvSpPr txBox="1"/>
      </xdr:nvSpPr>
      <xdr:spPr>
        <a:xfrm>
          <a:off x="10528300" y="1340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57548</xdr:rowOff>
    </xdr:from>
    <xdr:to>
      <xdr:col>50</xdr:col>
      <xdr:colOff>165100</xdr:colOff>
      <xdr:row>78</xdr:row>
      <xdr:rowOff>159148</xdr:rowOff>
    </xdr:to>
    <xdr:sp macro="" textlink="">
      <xdr:nvSpPr>
        <xdr:cNvPr id="429" name="楕円 428"/>
        <xdr:cNvSpPr/>
      </xdr:nvSpPr>
      <xdr:spPr>
        <a:xfrm>
          <a:off x="9588500" y="1343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150275</xdr:rowOff>
    </xdr:from>
    <xdr:ext cx="469744" cy="259045"/>
    <xdr:sp macro="" textlink="">
      <xdr:nvSpPr>
        <xdr:cNvPr id="430" name="テキスト ボックス 429"/>
        <xdr:cNvSpPr txBox="1"/>
      </xdr:nvSpPr>
      <xdr:spPr>
        <a:xfrm>
          <a:off x="9404428" y="1352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153888</xdr:rowOff>
    </xdr:from>
    <xdr:to>
      <xdr:col>46</xdr:col>
      <xdr:colOff>38100</xdr:colOff>
      <xdr:row>78</xdr:row>
      <xdr:rowOff>84038</xdr:rowOff>
    </xdr:to>
    <xdr:sp macro="" textlink="">
      <xdr:nvSpPr>
        <xdr:cNvPr id="431" name="楕円 430"/>
        <xdr:cNvSpPr/>
      </xdr:nvSpPr>
      <xdr:spPr>
        <a:xfrm>
          <a:off x="8699500" y="133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75165</xdr:rowOff>
    </xdr:from>
    <xdr:ext cx="469744" cy="259045"/>
    <xdr:sp macro="" textlink="">
      <xdr:nvSpPr>
        <xdr:cNvPr id="432" name="テキスト ボックス 431"/>
        <xdr:cNvSpPr txBox="1"/>
      </xdr:nvSpPr>
      <xdr:spPr>
        <a:xfrm>
          <a:off x="8515428" y="134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149217</xdr:rowOff>
    </xdr:from>
    <xdr:to>
      <xdr:col>41</xdr:col>
      <xdr:colOff>101600</xdr:colOff>
      <xdr:row>79</xdr:row>
      <xdr:rowOff>79367</xdr:rowOff>
    </xdr:to>
    <xdr:sp macro="" textlink="">
      <xdr:nvSpPr>
        <xdr:cNvPr id="433" name="楕円 432"/>
        <xdr:cNvSpPr/>
      </xdr:nvSpPr>
      <xdr:spPr>
        <a:xfrm>
          <a:off x="7810500" y="135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70494</xdr:rowOff>
    </xdr:from>
    <xdr:ext cx="469744" cy="259045"/>
    <xdr:sp macro="" textlink="">
      <xdr:nvSpPr>
        <xdr:cNvPr id="434" name="テキスト ボックス 433"/>
        <xdr:cNvSpPr txBox="1"/>
      </xdr:nvSpPr>
      <xdr:spPr>
        <a:xfrm>
          <a:off x="7626428" y="136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52977</xdr:rowOff>
    </xdr:from>
    <xdr:to>
      <xdr:col>36</xdr:col>
      <xdr:colOff>165100</xdr:colOff>
      <xdr:row>77</xdr:row>
      <xdr:rowOff>154577</xdr:rowOff>
    </xdr:to>
    <xdr:sp macro="" textlink="">
      <xdr:nvSpPr>
        <xdr:cNvPr id="435" name="楕円 434"/>
        <xdr:cNvSpPr/>
      </xdr:nvSpPr>
      <xdr:spPr>
        <a:xfrm>
          <a:off x="6921500" y="132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145704</xdr:rowOff>
    </xdr:from>
    <xdr:ext cx="534377" cy="259045"/>
    <xdr:sp macro="" textlink="">
      <xdr:nvSpPr>
        <xdr:cNvPr id="436" name="テキスト ボックス 435"/>
        <xdr:cNvSpPr txBox="1"/>
      </xdr:nvSpPr>
      <xdr:spPr>
        <a:xfrm>
          <a:off x="6705111" y="133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101327</xdr:rowOff>
    </xdr:from>
    <xdr:to>
      <xdr:col>54</xdr:col>
      <xdr:colOff>189865</xdr:colOff>
      <xdr:row>97</xdr:row>
      <xdr:rowOff>1822</xdr:rowOff>
    </xdr:to>
    <xdr:cxnSp macro="">
      <xdr:nvCxnSpPr>
        <xdr:cNvPr id="462" name="直線コネクタ 461"/>
        <xdr:cNvCxnSpPr/>
      </xdr:nvCxnSpPr>
      <xdr:spPr>
        <a:xfrm flipV="1">
          <a:off x="10475595" y="15531827"/>
          <a:ext cx="1270" cy="110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5649</xdr:rowOff>
    </xdr:from>
    <xdr:ext cx="534377" cy="259045"/>
    <xdr:sp macro="" textlink="">
      <xdr:nvSpPr>
        <xdr:cNvPr id="463" name="普通建設事業費 （ うち更新整備　）最小値テキスト"/>
        <xdr:cNvSpPr txBox="1"/>
      </xdr:nvSpPr>
      <xdr:spPr>
        <a:xfrm>
          <a:off x="10528300" y="1663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1822</xdr:rowOff>
    </xdr:from>
    <xdr:to>
      <xdr:col>55</xdr:col>
      <xdr:colOff>88900</xdr:colOff>
      <xdr:row>97</xdr:row>
      <xdr:rowOff>1822</xdr:rowOff>
    </xdr:to>
    <xdr:cxnSp macro="">
      <xdr:nvCxnSpPr>
        <xdr:cNvPr id="464" name="直線コネクタ 463"/>
        <xdr:cNvCxnSpPr/>
      </xdr:nvCxnSpPr>
      <xdr:spPr>
        <a:xfrm>
          <a:off x="10388600" y="166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48004</xdr:rowOff>
    </xdr:from>
    <xdr:ext cx="534377" cy="259045"/>
    <xdr:sp macro="" textlink="">
      <xdr:nvSpPr>
        <xdr:cNvPr id="465" name="普通建設事業費 （ うち更新整備　）最大値テキスト"/>
        <xdr:cNvSpPr txBox="1"/>
      </xdr:nvSpPr>
      <xdr:spPr>
        <a:xfrm>
          <a:off x="10528300" y="1530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101327</xdr:rowOff>
    </xdr:from>
    <xdr:to>
      <xdr:col>55</xdr:col>
      <xdr:colOff>88900</xdr:colOff>
      <xdr:row>90</xdr:row>
      <xdr:rowOff>101327</xdr:rowOff>
    </xdr:to>
    <xdr:cxnSp macro="">
      <xdr:nvCxnSpPr>
        <xdr:cNvPr id="466" name="直線コネクタ 465"/>
        <xdr:cNvCxnSpPr/>
      </xdr:nvCxnSpPr>
      <xdr:spPr>
        <a:xfrm>
          <a:off x="10388600" y="155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63316</xdr:rowOff>
    </xdr:from>
    <xdr:to>
      <xdr:col>55</xdr:col>
      <xdr:colOff>0</xdr:colOff>
      <xdr:row>96</xdr:row>
      <xdr:rowOff>106324</xdr:rowOff>
    </xdr:to>
    <xdr:cxnSp macro="">
      <xdr:nvCxnSpPr>
        <xdr:cNvPr id="467" name="直線コネクタ 466"/>
        <xdr:cNvCxnSpPr/>
      </xdr:nvCxnSpPr>
      <xdr:spPr>
        <a:xfrm flipV="1">
          <a:off x="9639300" y="16522516"/>
          <a:ext cx="838200" cy="4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6360</xdr:rowOff>
    </xdr:from>
    <xdr:ext cx="534377" cy="259045"/>
    <xdr:sp macro="" textlink="">
      <xdr:nvSpPr>
        <xdr:cNvPr id="468" name="普通建設事業費 （ うち更新整備　）平均値テキスト"/>
        <xdr:cNvSpPr txBox="1"/>
      </xdr:nvSpPr>
      <xdr:spPr>
        <a:xfrm>
          <a:off x="10528300" y="15951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154933</xdr:rowOff>
    </xdr:from>
    <xdr:to>
      <xdr:col>55</xdr:col>
      <xdr:colOff>50800</xdr:colOff>
      <xdr:row>94</xdr:row>
      <xdr:rowOff>85083</xdr:rowOff>
    </xdr:to>
    <xdr:sp macro="" textlink="">
      <xdr:nvSpPr>
        <xdr:cNvPr id="469" name="フローチャート: 判断 468"/>
        <xdr:cNvSpPr/>
      </xdr:nvSpPr>
      <xdr:spPr>
        <a:xfrm>
          <a:off x="10426700" y="160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106324</xdr:rowOff>
    </xdr:from>
    <xdr:to>
      <xdr:col>50</xdr:col>
      <xdr:colOff>114300</xdr:colOff>
      <xdr:row>98</xdr:row>
      <xdr:rowOff>35818</xdr:rowOff>
    </xdr:to>
    <xdr:cxnSp macro="">
      <xdr:nvCxnSpPr>
        <xdr:cNvPr id="470" name="直線コネクタ 469"/>
        <xdr:cNvCxnSpPr/>
      </xdr:nvCxnSpPr>
      <xdr:spPr>
        <a:xfrm flipV="1">
          <a:off x="8750300" y="16565524"/>
          <a:ext cx="889000" cy="27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81324</xdr:rowOff>
    </xdr:from>
    <xdr:to>
      <xdr:col>50</xdr:col>
      <xdr:colOff>165100</xdr:colOff>
      <xdr:row>95</xdr:row>
      <xdr:rowOff>11474</xdr:rowOff>
    </xdr:to>
    <xdr:sp macro="" textlink="">
      <xdr:nvSpPr>
        <xdr:cNvPr id="471" name="フローチャート: 判断 470"/>
        <xdr:cNvSpPr/>
      </xdr:nvSpPr>
      <xdr:spPr>
        <a:xfrm>
          <a:off x="9588500" y="161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28001</xdr:rowOff>
    </xdr:from>
    <xdr:ext cx="534377" cy="259045"/>
    <xdr:sp macro="" textlink="">
      <xdr:nvSpPr>
        <xdr:cNvPr id="472" name="テキスト ボックス 471"/>
        <xdr:cNvSpPr txBox="1"/>
      </xdr:nvSpPr>
      <xdr:spPr>
        <a:xfrm>
          <a:off x="9372111" y="159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114162</xdr:rowOff>
    </xdr:from>
    <xdr:to>
      <xdr:col>45</xdr:col>
      <xdr:colOff>177800</xdr:colOff>
      <xdr:row>98</xdr:row>
      <xdr:rowOff>35818</xdr:rowOff>
    </xdr:to>
    <xdr:cxnSp macro="">
      <xdr:nvCxnSpPr>
        <xdr:cNvPr id="473" name="直線コネクタ 472"/>
        <xdr:cNvCxnSpPr/>
      </xdr:nvCxnSpPr>
      <xdr:spPr>
        <a:xfrm>
          <a:off x="7861300" y="16744812"/>
          <a:ext cx="889000" cy="9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138801</xdr:rowOff>
    </xdr:from>
    <xdr:to>
      <xdr:col>46</xdr:col>
      <xdr:colOff>38100</xdr:colOff>
      <xdr:row>95</xdr:row>
      <xdr:rowOff>68951</xdr:rowOff>
    </xdr:to>
    <xdr:sp macro="" textlink="">
      <xdr:nvSpPr>
        <xdr:cNvPr id="474" name="フローチャート: 判断 473"/>
        <xdr:cNvSpPr/>
      </xdr:nvSpPr>
      <xdr:spPr>
        <a:xfrm>
          <a:off x="8699500" y="1625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85478</xdr:rowOff>
    </xdr:from>
    <xdr:ext cx="534377" cy="259045"/>
    <xdr:sp macro="" textlink="">
      <xdr:nvSpPr>
        <xdr:cNvPr id="475" name="テキスト ボックス 474"/>
        <xdr:cNvSpPr txBox="1"/>
      </xdr:nvSpPr>
      <xdr:spPr>
        <a:xfrm>
          <a:off x="8483111" y="16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114162</xdr:rowOff>
    </xdr:from>
    <xdr:to>
      <xdr:col>41</xdr:col>
      <xdr:colOff>50800</xdr:colOff>
      <xdr:row>97</xdr:row>
      <xdr:rowOff>143227</xdr:rowOff>
    </xdr:to>
    <xdr:cxnSp macro="">
      <xdr:nvCxnSpPr>
        <xdr:cNvPr id="476" name="直線コネクタ 475"/>
        <xdr:cNvCxnSpPr/>
      </xdr:nvCxnSpPr>
      <xdr:spPr>
        <a:xfrm flipV="1">
          <a:off x="6972300" y="16744812"/>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167049</xdr:rowOff>
    </xdr:from>
    <xdr:to>
      <xdr:col>41</xdr:col>
      <xdr:colOff>101600</xdr:colOff>
      <xdr:row>95</xdr:row>
      <xdr:rowOff>97199</xdr:rowOff>
    </xdr:to>
    <xdr:sp macro="" textlink="">
      <xdr:nvSpPr>
        <xdr:cNvPr id="477" name="フローチャート: 判断 476"/>
        <xdr:cNvSpPr/>
      </xdr:nvSpPr>
      <xdr:spPr>
        <a:xfrm>
          <a:off x="7810500" y="1628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113726</xdr:rowOff>
    </xdr:from>
    <xdr:ext cx="534377" cy="259045"/>
    <xdr:sp macro="" textlink="">
      <xdr:nvSpPr>
        <xdr:cNvPr id="478" name="テキスト ボックス 477"/>
        <xdr:cNvSpPr txBox="1"/>
      </xdr:nvSpPr>
      <xdr:spPr>
        <a:xfrm>
          <a:off x="7594111" y="16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126358</xdr:rowOff>
    </xdr:from>
    <xdr:to>
      <xdr:col>36</xdr:col>
      <xdr:colOff>165100</xdr:colOff>
      <xdr:row>96</xdr:row>
      <xdr:rowOff>56508</xdr:rowOff>
    </xdr:to>
    <xdr:sp macro="" textlink="">
      <xdr:nvSpPr>
        <xdr:cNvPr id="479" name="フローチャート: 判断 478"/>
        <xdr:cNvSpPr/>
      </xdr:nvSpPr>
      <xdr:spPr>
        <a:xfrm>
          <a:off x="6921500" y="16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73035</xdr:rowOff>
    </xdr:from>
    <xdr:ext cx="534377" cy="259045"/>
    <xdr:sp macro="" textlink="">
      <xdr:nvSpPr>
        <xdr:cNvPr id="480" name="テキスト ボックス 479"/>
        <xdr:cNvSpPr txBox="1"/>
      </xdr:nvSpPr>
      <xdr:spPr>
        <a:xfrm>
          <a:off x="6705111" y="1618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12516</xdr:rowOff>
    </xdr:from>
    <xdr:to>
      <xdr:col>55</xdr:col>
      <xdr:colOff>50800</xdr:colOff>
      <xdr:row>96</xdr:row>
      <xdr:rowOff>114116</xdr:rowOff>
    </xdr:to>
    <xdr:sp macro="" textlink="">
      <xdr:nvSpPr>
        <xdr:cNvPr id="486" name="楕円 485"/>
        <xdr:cNvSpPr/>
      </xdr:nvSpPr>
      <xdr:spPr>
        <a:xfrm>
          <a:off x="10426700" y="16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98893</xdr:rowOff>
    </xdr:from>
    <xdr:ext cx="534377" cy="259045"/>
    <xdr:sp macro="" textlink="">
      <xdr:nvSpPr>
        <xdr:cNvPr id="487" name="普通建設事業費 （ うち更新整備　）該当値テキスト"/>
        <xdr:cNvSpPr txBox="1"/>
      </xdr:nvSpPr>
      <xdr:spPr>
        <a:xfrm>
          <a:off x="10528300" y="1638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55524</xdr:rowOff>
    </xdr:from>
    <xdr:to>
      <xdr:col>50</xdr:col>
      <xdr:colOff>165100</xdr:colOff>
      <xdr:row>96</xdr:row>
      <xdr:rowOff>157124</xdr:rowOff>
    </xdr:to>
    <xdr:sp macro="" textlink="">
      <xdr:nvSpPr>
        <xdr:cNvPr id="488" name="楕円 487"/>
        <xdr:cNvSpPr/>
      </xdr:nvSpPr>
      <xdr:spPr>
        <a:xfrm>
          <a:off x="95885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148251</xdr:rowOff>
    </xdr:from>
    <xdr:ext cx="534377" cy="259045"/>
    <xdr:sp macro="" textlink="">
      <xdr:nvSpPr>
        <xdr:cNvPr id="489" name="テキスト ボックス 488"/>
        <xdr:cNvSpPr txBox="1"/>
      </xdr:nvSpPr>
      <xdr:spPr>
        <a:xfrm>
          <a:off x="9372111" y="166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156468</xdr:rowOff>
    </xdr:from>
    <xdr:to>
      <xdr:col>46</xdr:col>
      <xdr:colOff>38100</xdr:colOff>
      <xdr:row>98</xdr:row>
      <xdr:rowOff>86618</xdr:rowOff>
    </xdr:to>
    <xdr:sp macro="" textlink="">
      <xdr:nvSpPr>
        <xdr:cNvPr id="490" name="楕円 489"/>
        <xdr:cNvSpPr/>
      </xdr:nvSpPr>
      <xdr:spPr>
        <a:xfrm>
          <a:off x="8699500" y="167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77745</xdr:rowOff>
    </xdr:from>
    <xdr:ext cx="469744" cy="259045"/>
    <xdr:sp macro="" textlink="">
      <xdr:nvSpPr>
        <xdr:cNvPr id="491" name="テキスト ボックス 490"/>
        <xdr:cNvSpPr txBox="1"/>
      </xdr:nvSpPr>
      <xdr:spPr>
        <a:xfrm>
          <a:off x="8515428" y="1687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63362</xdr:rowOff>
    </xdr:from>
    <xdr:to>
      <xdr:col>41</xdr:col>
      <xdr:colOff>101600</xdr:colOff>
      <xdr:row>97</xdr:row>
      <xdr:rowOff>164962</xdr:rowOff>
    </xdr:to>
    <xdr:sp macro="" textlink="">
      <xdr:nvSpPr>
        <xdr:cNvPr id="492" name="楕円 491"/>
        <xdr:cNvSpPr/>
      </xdr:nvSpPr>
      <xdr:spPr>
        <a:xfrm>
          <a:off x="7810500" y="166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156089</xdr:rowOff>
    </xdr:from>
    <xdr:ext cx="534377" cy="259045"/>
    <xdr:sp macro="" textlink="">
      <xdr:nvSpPr>
        <xdr:cNvPr id="493" name="テキスト ボックス 492"/>
        <xdr:cNvSpPr txBox="1"/>
      </xdr:nvSpPr>
      <xdr:spPr>
        <a:xfrm>
          <a:off x="7594111" y="167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92427</xdr:rowOff>
    </xdr:from>
    <xdr:to>
      <xdr:col>36</xdr:col>
      <xdr:colOff>165100</xdr:colOff>
      <xdr:row>98</xdr:row>
      <xdr:rowOff>22577</xdr:rowOff>
    </xdr:to>
    <xdr:sp macro="" textlink="">
      <xdr:nvSpPr>
        <xdr:cNvPr id="494" name="楕円 493"/>
        <xdr:cNvSpPr/>
      </xdr:nvSpPr>
      <xdr:spPr>
        <a:xfrm>
          <a:off x="6921500" y="167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13704</xdr:rowOff>
    </xdr:from>
    <xdr:ext cx="469744" cy="259045"/>
    <xdr:sp macro="" textlink="">
      <xdr:nvSpPr>
        <xdr:cNvPr id="495" name="テキスト ボックス 494"/>
        <xdr:cNvSpPr txBox="1"/>
      </xdr:nvSpPr>
      <xdr:spPr>
        <a:xfrm>
          <a:off x="6737428" y="168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19" name="直線コネクタ 518"/>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22" name="災害復旧事業費最大値テキスト"/>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23" name="直線コネクタ 522"/>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67945</xdr:rowOff>
    </xdr:from>
    <xdr:to>
      <xdr:col>85</xdr:col>
      <xdr:colOff>127000</xdr:colOff>
      <xdr:row>38</xdr:row>
      <xdr:rowOff>132715</xdr:rowOff>
    </xdr:to>
    <xdr:cxnSp macro="">
      <xdr:nvCxnSpPr>
        <xdr:cNvPr id="524" name="直線コネクタ 523"/>
        <xdr:cNvCxnSpPr/>
      </xdr:nvCxnSpPr>
      <xdr:spPr>
        <a:xfrm flipV="1">
          <a:off x="15481300" y="6411595"/>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103014</xdr:rowOff>
    </xdr:from>
    <xdr:ext cx="469744" cy="259045"/>
    <xdr:sp macro="" textlink="">
      <xdr:nvSpPr>
        <xdr:cNvPr id="525" name="災害復旧事業費平均値テキスト"/>
        <xdr:cNvSpPr txBox="1"/>
      </xdr:nvSpPr>
      <xdr:spPr>
        <a:xfrm>
          <a:off x="16370300" y="6446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6" name="フローチャート: 判断 525"/>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132715</xdr:rowOff>
    </xdr:from>
    <xdr:to>
      <xdr:col>81</xdr:col>
      <xdr:colOff>50800</xdr:colOff>
      <xdr:row>39</xdr:row>
      <xdr:rowOff>17907</xdr:rowOff>
    </xdr:to>
    <xdr:cxnSp macro="">
      <xdr:nvCxnSpPr>
        <xdr:cNvPr id="527" name="直線コネクタ 526"/>
        <xdr:cNvCxnSpPr/>
      </xdr:nvCxnSpPr>
      <xdr:spPr>
        <a:xfrm flipV="1">
          <a:off x="14592300" y="6647815"/>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28" name="フローチャート: 判断 527"/>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99331</xdr:rowOff>
    </xdr:from>
    <xdr:ext cx="469744" cy="259045"/>
    <xdr:sp macro="" textlink="">
      <xdr:nvSpPr>
        <xdr:cNvPr id="529" name="テキスト ボックス 528"/>
        <xdr:cNvSpPr txBox="1"/>
      </xdr:nvSpPr>
      <xdr:spPr>
        <a:xfrm>
          <a:off x="15246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17907</xdr:rowOff>
    </xdr:from>
    <xdr:to>
      <xdr:col>76</xdr:col>
      <xdr:colOff>114300</xdr:colOff>
      <xdr:row>39</xdr:row>
      <xdr:rowOff>39624</xdr:rowOff>
    </xdr:to>
    <xdr:cxnSp macro="">
      <xdr:nvCxnSpPr>
        <xdr:cNvPr id="530" name="直線コネクタ 529"/>
        <xdr:cNvCxnSpPr/>
      </xdr:nvCxnSpPr>
      <xdr:spPr>
        <a:xfrm flipV="1">
          <a:off x="13703300" y="670445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31" name="フローチャート: 判断 530"/>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8526</xdr:rowOff>
    </xdr:from>
    <xdr:ext cx="378565" cy="259045"/>
    <xdr:sp macro="" textlink="">
      <xdr:nvSpPr>
        <xdr:cNvPr id="532" name="テキスト ボックス 531"/>
        <xdr:cNvSpPr txBox="1"/>
      </xdr:nvSpPr>
      <xdr:spPr>
        <a:xfrm>
          <a:off x="14403017" y="63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39624</xdr:rowOff>
    </xdr:from>
    <xdr:to>
      <xdr:col>71</xdr:col>
      <xdr:colOff>177800</xdr:colOff>
      <xdr:row>39</xdr:row>
      <xdr:rowOff>44450</xdr:rowOff>
    </xdr:to>
    <xdr:cxnSp macro="">
      <xdr:nvCxnSpPr>
        <xdr:cNvPr id="533" name="直線コネクタ 532"/>
        <xdr:cNvCxnSpPr/>
      </xdr:nvCxnSpPr>
      <xdr:spPr>
        <a:xfrm flipV="1">
          <a:off x="12814300" y="67261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34" name="フローチャート: 判断 533"/>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9034</xdr:rowOff>
    </xdr:from>
    <xdr:ext cx="378565" cy="259045"/>
    <xdr:sp macro="" textlink="">
      <xdr:nvSpPr>
        <xdr:cNvPr id="535" name="テキスト ボックス 534"/>
        <xdr:cNvSpPr txBox="1"/>
      </xdr:nvSpPr>
      <xdr:spPr>
        <a:xfrm>
          <a:off x="13514017" y="635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6" name="フローチャート: 判断 535"/>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36974</xdr:rowOff>
    </xdr:from>
    <xdr:ext cx="378565" cy="259045"/>
    <xdr:sp macro="" textlink="">
      <xdr:nvSpPr>
        <xdr:cNvPr id="537" name="テキスト ボックス 536"/>
        <xdr:cNvSpPr txBox="1"/>
      </xdr:nvSpPr>
      <xdr:spPr>
        <a:xfrm>
          <a:off x="12625017" y="638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17145</xdr:rowOff>
    </xdr:from>
    <xdr:to>
      <xdr:col>85</xdr:col>
      <xdr:colOff>177800</xdr:colOff>
      <xdr:row>37</xdr:row>
      <xdr:rowOff>118745</xdr:rowOff>
    </xdr:to>
    <xdr:sp macro="" textlink="">
      <xdr:nvSpPr>
        <xdr:cNvPr id="543" name="楕円 542"/>
        <xdr:cNvSpPr/>
      </xdr:nvSpPr>
      <xdr:spPr>
        <a:xfrm>
          <a:off x="16268700" y="63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40022</xdr:rowOff>
    </xdr:from>
    <xdr:ext cx="469744" cy="259045"/>
    <xdr:sp macro="" textlink="">
      <xdr:nvSpPr>
        <xdr:cNvPr id="544" name="災害復旧事業費該当値テキスト"/>
        <xdr:cNvSpPr txBox="1"/>
      </xdr:nvSpPr>
      <xdr:spPr>
        <a:xfrm>
          <a:off x="16370300" y="62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81915</xdr:rowOff>
    </xdr:from>
    <xdr:to>
      <xdr:col>81</xdr:col>
      <xdr:colOff>101600</xdr:colOff>
      <xdr:row>39</xdr:row>
      <xdr:rowOff>12065</xdr:rowOff>
    </xdr:to>
    <xdr:sp macro="" textlink="">
      <xdr:nvSpPr>
        <xdr:cNvPr id="545" name="楕円 544"/>
        <xdr:cNvSpPr/>
      </xdr:nvSpPr>
      <xdr:spPr>
        <a:xfrm>
          <a:off x="15430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3192</xdr:rowOff>
    </xdr:from>
    <xdr:ext cx="378565" cy="259045"/>
    <xdr:sp macro="" textlink="">
      <xdr:nvSpPr>
        <xdr:cNvPr id="546" name="テキスト ボックス 545"/>
        <xdr:cNvSpPr txBox="1"/>
      </xdr:nvSpPr>
      <xdr:spPr>
        <a:xfrm>
          <a:off x="15292017" y="6689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138557</xdr:rowOff>
    </xdr:from>
    <xdr:to>
      <xdr:col>76</xdr:col>
      <xdr:colOff>165100</xdr:colOff>
      <xdr:row>39</xdr:row>
      <xdr:rowOff>68707</xdr:rowOff>
    </xdr:to>
    <xdr:sp macro="" textlink="">
      <xdr:nvSpPr>
        <xdr:cNvPr id="547" name="楕円 546"/>
        <xdr:cNvSpPr/>
      </xdr:nvSpPr>
      <xdr:spPr>
        <a:xfrm>
          <a:off x="14541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59834</xdr:rowOff>
    </xdr:from>
    <xdr:ext cx="378565" cy="259045"/>
    <xdr:sp macro="" textlink="">
      <xdr:nvSpPr>
        <xdr:cNvPr id="548" name="テキスト ボックス 547"/>
        <xdr:cNvSpPr txBox="1"/>
      </xdr:nvSpPr>
      <xdr:spPr>
        <a:xfrm>
          <a:off x="14403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160274</xdr:rowOff>
    </xdr:from>
    <xdr:to>
      <xdr:col>72</xdr:col>
      <xdr:colOff>38100</xdr:colOff>
      <xdr:row>39</xdr:row>
      <xdr:rowOff>90424</xdr:rowOff>
    </xdr:to>
    <xdr:sp macro="" textlink="">
      <xdr:nvSpPr>
        <xdr:cNvPr id="549" name="楕円 548"/>
        <xdr:cNvSpPr/>
      </xdr:nvSpPr>
      <xdr:spPr>
        <a:xfrm>
          <a:off x="13652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81551</xdr:rowOff>
    </xdr:from>
    <xdr:ext cx="313932" cy="259045"/>
    <xdr:sp macro="" textlink="">
      <xdr:nvSpPr>
        <xdr:cNvPr id="550" name="テキスト ボックス 549"/>
        <xdr:cNvSpPr txBox="1"/>
      </xdr:nvSpPr>
      <xdr:spPr>
        <a:xfrm>
          <a:off x="13546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2" name="テキスト ボックス 61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100250</xdr:rowOff>
    </xdr:from>
    <xdr:to>
      <xdr:col>85</xdr:col>
      <xdr:colOff>126364</xdr:colOff>
      <xdr:row>78</xdr:row>
      <xdr:rowOff>5871</xdr:rowOff>
    </xdr:to>
    <xdr:cxnSp macro="">
      <xdr:nvCxnSpPr>
        <xdr:cNvPr id="628" name="直線コネクタ 627"/>
        <xdr:cNvCxnSpPr/>
      </xdr:nvCxnSpPr>
      <xdr:spPr>
        <a:xfrm flipV="1">
          <a:off x="16317595" y="11930300"/>
          <a:ext cx="1269" cy="144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9698</xdr:rowOff>
    </xdr:from>
    <xdr:ext cx="534377" cy="259045"/>
    <xdr:sp macro="" textlink="">
      <xdr:nvSpPr>
        <xdr:cNvPr id="629" name="公債費最小値テキスト"/>
        <xdr:cNvSpPr txBox="1"/>
      </xdr:nvSpPr>
      <xdr:spPr>
        <a:xfrm>
          <a:off x="16370300" y="133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5871</xdr:rowOff>
    </xdr:from>
    <xdr:to>
      <xdr:col>86</xdr:col>
      <xdr:colOff>25400</xdr:colOff>
      <xdr:row>78</xdr:row>
      <xdr:rowOff>5871</xdr:rowOff>
    </xdr:to>
    <xdr:cxnSp macro="">
      <xdr:nvCxnSpPr>
        <xdr:cNvPr id="630" name="直線コネクタ 629"/>
        <xdr:cNvCxnSpPr/>
      </xdr:nvCxnSpPr>
      <xdr:spPr>
        <a:xfrm>
          <a:off x="16230600" y="1337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46927</xdr:rowOff>
    </xdr:from>
    <xdr:ext cx="534377" cy="259045"/>
    <xdr:sp macro="" textlink="">
      <xdr:nvSpPr>
        <xdr:cNvPr id="631" name="公債費最大値テキスト"/>
        <xdr:cNvSpPr txBox="1"/>
      </xdr:nvSpPr>
      <xdr:spPr>
        <a:xfrm>
          <a:off x="16370300" y="1170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100250</xdr:rowOff>
    </xdr:from>
    <xdr:to>
      <xdr:col>86</xdr:col>
      <xdr:colOff>25400</xdr:colOff>
      <xdr:row>69</xdr:row>
      <xdr:rowOff>100250</xdr:rowOff>
    </xdr:to>
    <xdr:cxnSp macro="">
      <xdr:nvCxnSpPr>
        <xdr:cNvPr id="632" name="直線コネクタ 631"/>
        <xdr:cNvCxnSpPr/>
      </xdr:nvCxnSpPr>
      <xdr:spPr>
        <a:xfrm>
          <a:off x="16230600" y="119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5871</xdr:rowOff>
    </xdr:from>
    <xdr:to>
      <xdr:col>85</xdr:col>
      <xdr:colOff>127000</xdr:colOff>
      <xdr:row>78</xdr:row>
      <xdr:rowOff>92380</xdr:rowOff>
    </xdr:to>
    <xdr:cxnSp macro="">
      <xdr:nvCxnSpPr>
        <xdr:cNvPr id="633" name="直線コネクタ 632"/>
        <xdr:cNvCxnSpPr/>
      </xdr:nvCxnSpPr>
      <xdr:spPr>
        <a:xfrm flipV="1">
          <a:off x="15481300" y="13378971"/>
          <a:ext cx="8382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43360</xdr:rowOff>
    </xdr:from>
    <xdr:ext cx="534377" cy="259045"/>
    <xdr:sp macro="" textlink="">
      <xdr:nvSpPr>
        <xdr:cNvPr id="634" name="公債費平均値テキスト"/>
        <xdr:cNvSpPr txBox="1"/>
      </xdr:nvSpPr>
      <xdr:spPr>
        <a:xfrm>
          <a:off x="16370300" y="1255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20483</xdr:rowOff>
    </xdr:from>
    <xdr:to>
      <xdr:col>85</xdr:col>
      <xdr:colOff>177800</xdr:colOff>
      <xdr:row>74</xdr:row>
      <xdr:rowOff>122083</xdr:rowOff>
    </xdr:to>
    <xdr:sp macro="" textlink="">
      <xdr:nvSpPr>
        <xdr:cNvPr id="635" name="フローチャート: 判断 634"/>
        <xdr:cNvSpPr/>
      </xdr:nvSpPr>
      <xdr:spPr>
        <a:xfrm>
          <a:off x="162687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92380</xdr:rowOff>
    </xdr:from>
    <xdr:to>
      <xdr:col>81</xdr:col>
      <xdr:colOff>50800</xdr:colOff>
      <xdr:row>78</xdr:row>
      <xdr:rowOff>94535</xdr:rowOff>
    </xdr:to>
    <xdr:cxnSp macro="">
      <xdr:nvCxnSpPr>
        <xdr:cNvPr id="636" name="直線コネクタ 635"/>
        <xdr:cNvCxnSpPr/>
      </xdr:nvCxnSpPr>
      <xdr:spPr>
        <a:xfrm flipV="1">
          <a:off x="14592300" y="1346548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143960</xdr:rowOff>
    </xdr:from>
    <xdr:to>
      <xdr:col>81</xdr:col>
      <xdr:colOff>101600</xdr:colOff>
      <xdr:row>74</xdr:row>
      <xdr:rowOff>74110</xdr:rowOff>
    </xdr:to>
    <xdr:sp macro="" textlink="">
      <xdr:nvSpPr>
        <xdr:cNvPr id="637" name="フローチャート: 判断 636"/>
        <xdr:cNvSpPr/>
      </xdr:nvSpPr>
      <xdr:spPr>
        <a:xfrm>
          <a:off x="15430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90637</xdr:rowOff>
    </xdr:from>
    <xdr:ext cx="534377" cy="259045"/>
    <xdr:sp macro="" textlink="">
      <xdr:nvSpPr>
        <xdr:cNvPr id="638" name="テキスト ボックス 637"/>
        <xdr:cNvSpPr txBox="1"/>
      </xdr:nvSpPr>
      <xdr:spPr>
        <a:xfrm>
          <a:off x="15214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94535</xdr:rowOff>
    </xdr:from>
    <xdr:to>
      <xdr:col>76</xdr:col>
      <xdr:colOff>114300</xdr:colOff>
      <xdr:row>78</xdr:row>
      <xdr:rowOff>132451</xdr:rowOff>
    </xdr:to>
    <xdr:cxnSp macro="">
      <xdr:nvCxnSpPr>
        <xdr:cNvPr id="639" name="直線コネクタ 638"/>
        <xdr:cNvCxnSpPr/>
      </xdr:nvCxnSpPr>
      <xdr:spPr>
        <a:xfrm flipV="1">
          <a:off x="13703300" y="13467635"/>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162771</xdr:rowOff>
    </xdr:from>
    <xdr:to>
      <xdr:col>76</xdr:col>
      <xdr:colOff>165100</xdr:colOff>
      <xdr:row>74</xdr:row>
      <xdr:rowOff>92921</xdr:rowOff>
    </xdr:to>
    <xdr:sp macro="" textlink="">
      <xdr:nvSpPr>
        <xdr:cNvPr id="640" name="フローチャート: 判断 639"/>
        <xdr:cNvSpPr/>
      </xdr:nvSpPr>
      <xdr:spPr>
        <a:xfrm>
          <a:off x="14541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109448</xdr:rowOff>
    </xdr:from>
    <xdr:ext cx="534377" cy="259045"/>
    <xdr:sp macro="" textlink="">
      <xdr:nvSpPr>
        <xdr:cNvPr id="641" name="テキスト ボックス 640"/>
        <xdr:cNvSpPr txBox="1"/>
      </xdr:nvSpPr>
      <xdr:spPr>
        <a:xfrm>
          <a:off x="14325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132451</xdr:rowOff>
    </xdr:from>
    <xdr:to>
      <xdr:col>71</xdr:col>
      <xdr:colOff>177800</xdr:colOff>
      <xdr:row>79</xdr:row>
      <xdr:rowOff>18346</xdr:rowOff>
    </xdr:to>
    <xdr:cxnSp macro="">
      <xdr:nvCxnSpPr>
        <xdr:cNvPr id="642" name="直線コネクタ 641"/>
        <xdr:cNvCxnSpPr/>
      </xdr:nvCxnSpPr>
      <xdr:spPr>
        <a:xfrm flipV="1">
          <a:off x="12814300" y="13505551"/>
          <a:ext cx="889000" cy="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141772</xdr:rowOff>
    </xdr:from>
    <xdr:to>
      <xdr:col>72</xdr:col>
      <xdr:colOff>38100</xdr:colOff>
      <xdr:row>74</xdr:row>
      <xdr:rowOff>71922</xdr:rowOff>
    </xdr:to>
    <xdr:sp macro="" textlink="">
      <xdr:nvSpPr>
        <xdr:cNvPr id="643" name="フローチャート: 判断 642"/>
        <xdr:cNvSpPr/>
      </xdr:nvSpPr>
      <xdr:spPr>
        <a:xfrm>
          <a:off x="13652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88449</xdr:rowOff>
    </xdr:from>
    <xdr:ext cx="534377" cy="259045"/>
    <xdr:sp macro="" textlink="">
      <xdr:nvSpPr>
        <xdr:cNvPr id="644" name="テキスト ボックス 643"/>
        <xdr:cNvSpPr txBox="1"/>
      </xdr:nvSpPr>
      <xdr:spPr>
        <a:xfrm>
          <a:off x="13436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123745</xdr:rowOff>
    </xdr:from>
    <xdr:to>
      <xdr:col>67</xdr:col>
      <xdr:colOff>101600</xdr:colOff>
      <xdr:row>74</xdr:row>
      <xdr:rowOff>53895</xdr:rowOff>
    </xdr:to>
    <xdr:sp macro="" textlink="">
      <xdr:nvSpPr>
        <xdr:cNvPr id="645" name="フローチャート: 判断 644"/>
        <xdr:cNvSpPr/>
      </xdr:nvSpPr>
      <xdr:spPr>
        <a:xfrm>
          <a:off x="12763500" y="126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70422</xdr:rowOff>
    </xdr:from>
    <xdr:ext cx="534377" cy="259045"/>
    <xdr:sp macro="" textlink="">
      <xdr:nvSpPr>
        <xdr:cNvPr id="646" name="テキスト ボックス 645"/>
        <xdr:cNvSpPr txBox="1"/>
      </xdr:nvSpPr>
      <xdr:spPr>
        <a:xfrm>
          <a:off x="12547111" y="1241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126521</xdr:rowOff>
    </xdr:from>
    <xdr:to>
      <xdr:col>85</xdr:col>
      <xdr:colOff>177800</xdr:colOff>
      <xdr:row>78</xdr:row>
      <xdr:rowOff>56671</xdr:rowOff>
    </xdr:to>
    <xdr:sp macro="" textlink="">
      <xdr:nvSpPr>
        <xdr:cNvPr id="652" name="楕円 651"/>
        <xdr:cNvSpPr/>
      </xdr:nvSpPr>
      <xdr:spPr>
        <a:xfrm>
          <a:off x="162687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41448</xdr:rowOff>
    </xdr:from>
    <xdr:ext cx="534377" cy="259045"/>
    <xdr:sp macro="" textlink="">
      <xdr:nvSpPr>
        <xdr:cNvPr id="653" name="公債費該当値テキスト"/>
        <xdr:cNvSpPr txBox="1"/>
      </xdr:nvSpPr>
      <xdr:spPr>
        <a:xfrm>
          <a:off x="16370300" y="132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41580</xdr:rowOff>
    </xdr:from>
    <xdr:to>
      <xdr:col>81</xdr:col>
      <xdr:colOff>101600</xdr:colOff>
      <xdr:row>78</xdr:row>
      <xdr:rowOff>143180</xdr:rowOff>
    </xdr:to>
    <xdr:sp macro="" textlink="">
      <xdr:nvSpPr>
        <xdr:cNvPr id="654" name="楕円 653"/>
        <xdr:cNvSpPr/>
      </xdr:nvSpPr>
      <xdr:spPr>
        <a:xfrm>
          <a:off x="15430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134307</xdr:rowOff>
    </xdr:from>
    <xdr:ext cx="534377" cy="259045"/>
    <xdr:sp macro="" textlink="">
      <xdr:nvSpPr>
        <xdr:cNvPr id="655" name="テキスト ボックス 654"/>
        <xdr:cNvSpPr txBox="1"/>
      </xdr:nvSpPr>
      <xdr:spPr>
        <a:xfrm>
          <a:off x="15214111" y="13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43735</xdr:rowOff>
    </xdr:from>
    <xdr:to>
      <xdr:col>76</xdr:col>
      <xdr:colOff>165100</xdr:colOff>
      <xdr:row>78</xdr:row>
      <xdr:rowOff>145335</xdr:rowOff>
    </xdr:to>
    <xdr:sp macro="" textlink="">
      <xdr:nvSpPr>
        <xdr:cNvPr id="656" name="楕円 655"/>
        <xdr:cNvSpPr/>
      </xdr:nvSpPr>
      <xdr:spPr>
        <a:xfrm>
          <a:off x="14541500" y="134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136462</xdr:rowOff>
    </xdr:from>
    <xdr:ext cx="534377" cy="259045"/>
    <xdr:sp macro="" textlink="">
      <xdr:nvSpPr>
        <xdr:cNvPr id="657" name="テキスト ボックス 656"/>
        <xdr:cNvSpPr txBox="1"/>
      </xdr:nvSpPr>
      <xdr:spPr>
        <a:xfrm>
          <a:off x="14325111" y="135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81651</xdr:rowOff>
    </xdr:from>
    <xdr:to>
      <xdr:col>72</xdr:col>
      <xdr:colOff>38100</xdr:colOff>
      <xdr:row>79</xdr:row>
      <xdr:rowOff>11801</xdr:rowOff>
    </xdr:to>
    <xdr:sp macro="" textlink="">
      <xdr:nvSpPr>
        <xdr:cNvPr id="658" name="楕円 657"/>
        <xdr:cNvSpPr/>
      </xdr:nvSpPr>
      <xdr:spPr>
        <a:xfrm>
          <a:off x="13652500" y="134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2928</xdr:rowOff>
    </xdr:from>
    <xdr:ext cx="534377" cy="259045"/>
    <xdr:sp macro="" textlink="">
      <xdr:nvSpPr>
        <xdr:cNvPr id="659" name="テキスト ボックス 658"/>
        <xdr:cNvSpPr txBox="1"/>
      </xdr:nvSpPr>
      <xdr:spPr>
        <a:xfrm>
          <a:off x="13436111" y="135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138996</xdr:rowOff>
    </xdr:from>
    <xdr:to>
      <xdr:col>67</xdr:col>
      <xdr:colOff>101600</xdr:colOff>
      <xdr:row>79</xdr:row>
      <xdr:rowOff>69146</xdr:rowOff>
    </xdr:to>
    <xdr:sp macro="" textlink="">
      <xdr:nvSpPr>
        <xdr:cNvPr id="660" name="楕円 659"/>
        <xdr:cNvSpPr/>
      </xdr:nvSpPr>
      <xdr:spPr>
        <a:xfrm>
          <a:off x="12763500" y="135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60273</xdr:rowOff>
    </xdr:from>
    <xdr:ext cx="534377" cy="259045"/>
    <xdr:sp macro="" textlink="">
      <xdr:nvSpPr>
        <xdr:cNvPr id="661" name="テキスト ボックス 660"/>
        <xdr:cNvSpPr txBox="1"/>
      </xdr:nvSpPr>
      <xdr:spPr>
        <a:xfrm>
          <a:off x="12547111" y="136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7" name="テキスト ボックス 67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81" name="直線コネクタ 680"/>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82" name="積立金最小値テキスト"/>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83" name="直線コネクタ 682"/>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84" name="積立金最大値テキスト"/>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85" name="直線コネクタ 684"/>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21913</xdr:rowOff>
    </xdr:from>
    <xdr:to>
      <xdr:col>85</xdr:col>
      <xdr:colOff>127000</xdr:colOff>
      <xdr:row>97</xdr:row>
      <xdr:rowOff>118211</xdr:rowOff>
    </xdr:to>
    <xdr:cxnSp macro="">
      <xdr:nvCxnSpPr>
        <xdr:cNvPr id="686" name="直線コネクタ 685"/>
        <xdr:cNvCxnSpPr/>
      </xdr:nvCxnSpPr>
      <xdr:spPr>
        <a:xfrm>
          <a:off x="15481300" y="16652563"/>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46741</xdr:rowOff>
    </xdr:from>
    <xdr:ext cx="469744" cy="259045"/>
    <xdr:sp macro="" textlink="">
      <xdr:nvSpPr>
        <xdr:cNvPr id="687" name="積立金平均値テキスト"/>
        <xdr:cNvSpPr txBox="1"/>
      </xdr:nvSpPr>
      <xdr:spPr>
        <a:xfrm>
          <a:off x="16370300" y="1633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8" name="フローチャート: 判断 687"/>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21913</xdr:rowOff>
    </xdr:from>
    <xdr:to>
      <xdr:col>81</xdr:col>
      <xdr:colOff>50800</xdr:colOff>
      <xdr:row>97</xdr:row>
      <xdr:rowOff>72434</xdr:rowOff>
    </xdr:to>
    <xdr:cxnSp macro="">
      <xdr:nvCxnSpPr>
        <xdr:cNvPr id="689" name="直線コネクタ 688"/>
        <xdr:cNvCxnSpPr/>
      </xdr:nvCxnSpPr>
      <xdr:spPr>
        <a:xfrm flipV="1">
          <a:off x="14592300" y="16652563"/>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90" name="フローチャート: 判断 689"/>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14603</xdr:rowOff>
    </xdr:from>
    <xdr:ext cx="469744" cy="259045"/>
    <xdr:sp macro="" textlink="">
      <xdr:nvSpPr>
        <xdr:cNvPr id="691" name="テキスト ボックス 690"/>
        <xdr:cNvSpPr txBox="1"/>
      </xdr:nvSpPr>
      <xdr:spPr>
        <a:xfrm>
          <a:off x="15246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72434</xdr:rowOff>
    </xdr:from>
    <xdr:to>
      <xdr:col>76</xdr:col>
      <xdr:colOff>114300</xdr:colOff>
      <xdr:row>97</xdr:row>
      <xdr:rowOff>139357</xdr:rowOff>
    </xdr:to>
    <xdr:cxnSp macro="">
      <xdr:nvCxnSpPr>
        <xdr:cNvPr id="692" name="直線コネクタ 691"/>
        <xdr:cNvCxnSpPr/>
      </xdr:nvCxnSpPr>
      <xdr:spPr>
        <a:xfrm flipV="1">
          <a:off x="13703300" y="16703084"/>
          <a:ext cx="889000" cy="6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93" name="フローチャート: 判断 692"/>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106615</xdr:rowOff>
    </xdr:from>
    <xdr:ext cx="469744" cy="259045"/>
    <xdr:sp macro="" textlink="">
      <xdr:nvSpPr>
        <xdr:cNvPr id="694" name="テキスト ボックス 693"/>
        <xdr:cNvSpPr txBox="1"/>
      </xdr:nvSpPr>
      <xdr:spPr>
        <a:xfrm>
          <a:off x="14357428" y="16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139357</xdr:rowOff>
    </xdr:from>
    <xdr:to>
      <xdr:col>71</xdr:col>
      <xdr:colOff>177800</xdr:colOff>
      <xdr:row>98</xdr:row>
      <xdr:rowOff>13399</xdr:rowOff>
    </xdr:to>
    <xdr:cxnSp macro="">
      <xdr:nvCxnSpPr>
        <xdr:cNvPr id="695" name="直線コネクタ 694"/>
        <xdr:cNvCxnSpPr/>
      </xdr:nvCxnSpPr>
      <xdr:spPr>
        <a:xfrm flipV="1">
          <a:off x="12814300" y="16770007"/>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96" name="フローチャート: 判断 695"/>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38206</xdr:rowOff>
    </xdr:from>
    <xdr:ext cx="469744" cy="259045"/>
    <xdr:sp macro="" textlink="">
      <xdr:nvSpPr>
        <xdr:cNvPr id="697" name="テキスト ボックス 696"/>
        <xdr:cNvSpPr txBox="1"/>
      </xdr:nvSpPr>
      <xdr:spPr>
        <a:xfrm>
          <a:off x="13468428" y="163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8" name="フローチャート: 判断 697"/>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162450</xdr:rowOff>
    </xdr:from>
    <xdr:ext cx="469744" cy="259045"/>
    <xdr:sp macro="" textlink="">
      <xdr:nvSpPr>
        <xdr:cNvPr id="699" name="テキスト ボックス 698"/>
        <xdr:cNvSpPr txBox="1"/>
      </xdr:nvSpPr>
      <xdr:spPr>
        <a:xfrm>
          <a:off x="12579428" y="16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67411</xdr:rowOff>
    </xdr:from>
    <xdr:to>
      <xdr:col>85</xdr:col>
      <xdr:colOff>177800</xdr:colOff>
      <xdr:row>97</xdr:row>
      <xdr:rowOff>169011</xdr:rowOff>
    </xdr:to>
    <xdr:sp macro="" textlink="">
      <xdr:nvSpPr>
        <xdr:cNvPr id="705" name="楕円 704"/>
        <xdr:cNvSpPr/>
      </xdr:nvSpPr>
      <xdr:spPr>
        <a:xfrm>
          <a:off x="16268700" y="166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153788</xdr:rowOff>
    </xdr:from>
    <xdr:ext cx="469744" cy="259045"/>
    <xdr:sp macro="" textlink="">
      <xdr:nvSpPr>
        <xdr:cNvPr id="706" name="積立金該当値テキスト"/>
        <xdr:cNvSpPr txBox="1"/>
      </xdr:nvSpPr>
      <xdr:spPr>
        <a:xfrm>
          <a:off x="16370300" y="166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142563</xdr:rowOff>
    </xdr:from>
    <xdr:to>
      <xdr:col>81</xdr:col>
      <xdr:colOff>101600</xdr:colOff>
      <xdr:row>97</xdr:row>
      <xdr:rowOff>72713</xdr:rowOff>
    </xdr:to>
    <xdr:sp macro="" textlink="">
      <xdr:nvSpPr>
        <xdr:cNvPr id="707" name="楕円 706"/>
        <xdr:cNvSpPr/>
      </xdr:nvSpPr>
      <xdr:spPr>
        <a:xfrm>
          <a:off x="15430500" y="166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63840</xdr:rowOff>
    </xdr:from>
    <xdr:ext cx="469744" cy="259045"/>
    <xdr:sp macro="" textlink="">
      <xdr:nvSpPr>
        <xdr:cNvPr id="708" name="テキスト ボックス 707"/>
        <xdr:cNvSpPr txBox="1"/>
      </xdr:nvSpPr>
      <xdr:spPr>
        <a:xfrm>
          <a:off x="15246428" y="166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21634</xdr:rowOff>
    </xdr:from>
    <xdr:to>
      <xdr:col>76</xdr:col>
      <xdr:colOff>165100</xdr:colOff>
      <xdr:row>97</xdr:row>
      <xdr:rowOff>123234</xdr:rowOff>
    </xdr:to>
    <xdr:sp macro="" textlink="">
      <xdr:nvSpPr>
        <xdr:cNvPr id="709" name="楕円 708"/>
        <xdr:cNvSpPr/>
      </xdr:nvSpPr>
      <xdr:spPr>
        <a:xfrm>
          <a:off x="14541500" y="166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114361</xdr:rowOff>
    </xdr:from>
    <xdr:ext cx="469744" cy="259045"/>
    <xdr:sp macro="" textlink="">
      <xdr:nvSpPr>
        <xdr:cNvPr id="710" name="テキスト ボックス 709"/>
        <xdr:cNvSpPr txBox="1"/>
      </xdr:nvSpPr>
      <xdr:spPr>
        <a:xfrm>
          <a:off x="14357428" y="1674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88557</xdr:rowOff>
    </xdr:from>
    <xdr:to>
      <xdr:col>72</xdr:col>
      <xdr:colOff>38100</xdr:colOff>
      <xdr:row>98</xdr:row>
      <xdr:rowOff>18707</xdr:rowOff>
    </xdr:to>
    <xdr:sp macro="" textlink="">
      <xdr:nvSpPr>
        <xdr:cNvPr id="711" name="楕円 710"/>
        <xdr:cNvSpPr/>
      </xdr:nvSpPr>
      <xdr:spPr>
        <a:xfrm>
          <a:off x="13652500" y="167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9834</xdr:rowOff>
    </xdr:from>
    <xdr:ext cx="469744" cy="259045"/>
    <xdr:sp macro="" textlink="">
      <xdr:nvSpPr>
        <xdr:cNvPr id="712" name="テキスト ボックス 711"/>
        <xdr:cNvSpPr txBox="1"/>
      </xdr:nvSpPr>
      <xdr:spPr>
        <a:xfrm>
          <a:off x="13468428" y="1681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134049</xdr:rowOff>
    </xdr:from>
    <xdr:to>
      <xdr:col>67</xdr:col>
      <xdr:colOff>101600</xdr:colOff>
      <xdr:row>98</xdr:row>
      <xdr:rowOff>64199</xdr:rowOff>
    </xdr:to>
    <xdr:sp macro="" textlink="">
      <xdr:nvSpPr>
        <xdr:cNvPr id="713" name="楕円 712"/>
        <xdr:cNvSpPr/>
      </xdr:nvSpPr>
      <xdr:spPr>
        <a:xfrm>
          <a:off x="12763500" y="167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55326</xdr:rowOff>
    </xdr:from>
    <xdr:ext cx="378565" cy="259045"/>
    <xdr:sp macro="" textlink="">
      <xdr:nvSpPr>
        <xdr:cNvPr id="714" name="テキスト ボックス 713"/>
        <xdr:cNvSpPr txBox="1"/>
      </xdr:nvSpPr>
      <xdr:spPr>
        <a:xfrm>
          <a:off x="12625017" y="1685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25400</xdr:rowOff>
    </xdr:from>
    <xdr:to>
      <xdr:col>116</xdr:col>
      <xdr:colOff>62864</xdr:colOff>
      <xdr:row>39</xdr:row>
      <xdr:rowOff>98878</xdr:rowOff>
    </xdr:to>
    <xdr:cxnSp macro="">
      <xdr:nvCxnSpPr>
        <xdr:cNvPr id="740" name="直線コネクタ 739"/>
        <xdr:cNvCxnSpPr/>
      </xdr:nvCxnSpPr>
      <xdr:spPr>
        <a:xfrm flipV="1">
          <a:off x="22159595" y="5340350"/>
          <a:ext cx="1269"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143527</xdr:rowOff>
    </xdr:from>
    <xdr:ext cx="469744" cy="259045"/>
    <xdr:sp macro="" textlink="">
      <xdr:nvSpPr>
        <xdr:cNvPr id="743" name="投資及び出資金最大値テキスト"/>
        <xdr:cNvSpPr txBox="1"/>
      </xdr:nvSpPr>
      <xdr:spPr>
        <a:xfrm>
          <a:off x="22212300" y="51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25400</xdr:rowOff>
    </xdr:from>
    <xdr:to>
      <xdr:col>116</xdr:col>
      <xdr:colOff>152400</xdr:colOff>
      <xdr:row>31</xdr:row>
      <xdr:rowOff>25400</xdr:rowOff>
    </xdr:to>
    <xdr:cxnSp macro="">
      <xdr:nvCxnSpPr>
        <xdr:cNvPr id="744" name="直線コネクタ 743"/>
        <xdr:cNvCxnSpPr/>
      </xdr:nvCxnSpPr>
      <xdr:spPr>
        <a:xfrm>
          <a:off x="22072600" y="53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96755</xdr:rowOff>
    </xdr:from>
    <xdr:ext cx="469744" cy="259045"/>
    <xdr:sp macro="" textlink="">
      <xdr:nvSpPr>
        <xdr:cNvPr id="746" name="投資及び出資金平均値テキスト"/>
        <xdr:cNvSpPr txBox="1"/>
      </xdr:nvSpPr>
      <xdr:spPr>
        <a:xfrm>
          <a:off x="22212300" y="5926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73878</xdr:rowOff>
    </xdr:from>
    <xdr:to>
      <xdr:col>116</xdr:col>
      <xdr:colOff>114300</xdr:colOff>
      <xdr:row>36</xdr:row>
      <xdr:rowOff>4028</xdr:rowOff>
    </xdr:to>
    <xdr:sp macro="" textlink="">
      <xdr:nvSpPr>
        <xdr:cNvPr id="747" name="フローチャート: 判断 746"/>
        <xdr:cNvSpPr/>
      </xdr:nvSpPr>
      <xdr:spPr>
        <a:xfrm>
          <a:off x="221107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96593</xdr:rowOff>
    </xdr:from>
    <xdr:to>
      <xdr:col>111</xdr:col>
      <xdr:colOff>177800</xdr:colOff>
      <xdr:row>39</xdr:row>
      <xdr:rowOff>98878</xdr:rowOff>
    </xdr:to>
    <xdr:cxnSp macro="">
      <xdr:nvCxnSpPr>
        <xdr:cNvPr id="748" name="直線コネクタ 747"/>
        <xdr:cNvCxnSpPr/>
      </xdr:nvCxnSpPr>
      <xdr:spPr>
        <a:xfrm>
          <a:off x="20434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73551</xdr:rowOff>
    </xdr:from>
    <xdr:to>
      <xdr:col>112</xdr:col>
      <xdr:colOff>38100</xdr:colOff>
      <xdr:row>36</xdr:row>
      <xdr:rowOff>3701</xdr:rowOff>
    </xdr:to>
    <xdr:sp macro="" textlink="">
      <xdr:nvSpPr>
        <xdr:cNvPr id="749" name="フローチャート: 判断 748"/>
        <xdr:cNvSpPr/>
      </xdr:nvSpPr>
      <xdr:spPr>
        <a:xfrm>
          <a:off x="21272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20228</xdr:rowOff>
    </xdr:from>
    <xdr:ext cx="469744" cy="259045"/>
    <xdr:sp macro="" textlink="">
      <xdr:nvSpPr>
        <xdr:cNvPr id="750" name="テキスト ボックス 749"/>
        <xdr:cNvSpPr txBox="1"/>
      </xdr:nvSpPr>
      <xdr:spPr>
        <a:xfrm>
          <a:off x="21088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94633</xdr:rowOff>
    </xdr:from>
    <xdr:to>
      <xdr:col>107</xdr:col>
      <xdr:colOff>50800</xdr:colOff>
      <xdr:row>39</xdr:row>
      <xdr:rowOff>96593</xdr:rowOff>
    </xdr:to>
    <xdr:cxnSp macro="">
      <xdr:nvCxnSpPr>
        <xdr:cNvPr id="751" name="直線コネクタ 750"/>
        <xdr:cNvCxnSpPr/>
      </xdr:nvCxnSpPr>
      <xdr:spPr>
        <a:xfrm>
          <a:off x="19545300" y="6781183"/>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5951</xdr:rowOff>
    </xdr:from>
    <xdr:to>
      <xdr:col>107</xdr:col>
      <xdr:colOff>101600</xdr:colOff>
      <xdr:row>35</xdr:row>
      <xdr:rowOff>107551</xdr:rowOff>
    </xdr:to>
    <xdr:sp macro="" textlink="">
      <xdr:nvSpPr>
        <xdr:cNvPr id="752" name="フローチャート: 判断 751"/>
        <xdr:cNvSpPr/>
      </xdr:nvSpPr>
      <xdr:spPr>
        <a:xfrm>
          <a:off x="20383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124078</xdr:rowOff>
    </xdr:from>
    <xdr:ext cx="469744" cy="259045"/>
    <xdr:sp macro="" textlink="">
      <xdr:nvSpPr>
        <xdr:cNvPr id="753" name="テキスト ボックス 752"/>
        <xdr:cNvSpPr txBox="1"/>
      </xdr:nvSpPr>
      <xdr:spPr>
        <a:xfrm>
          <a:off x="20199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94633</xdr:rowOff>
    </xdr:from>
    <xdr:to>
      <xdr:col>102</xdr:col>
      <xdr:colOff>114300</xdr:colOff>
      <xdr:row>39</xdr:row>
      <xdr:rowOff>94633</xdr:rowOff>
    </xdr:to>
    <xdr:cxnSp macro="">
      <xdr:nvCxnSpPr>
        <xdr:cNvPr id="754" name="直線コネクタ 753"/>
        <xdr:cNvCxnSpPr/>
      </xdr:nvCxnSpPr>
      <xdr:spPr>
        <a:xfrm>
          <a:off x="18656300" y="6781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118945</xdr:rowOff>
    </xdr:from>
    <xdr:to>
      <xdr:col>102</xdr:col>
      <xdr:colOff>165100</xdr:colOff>
      <xdr:row>35</xdr:row>
      <xdr:rowOff>49095</xdr:rowOff>
    </xdr:to>
    <xdr:sp macro="" textlink="">
      <xdr:nvSpPr>
        <xdr:cNvPr id="755" name="フローチャート: 判断 754"/>
        <xdr:cNvSpPr/>
      </xdr:nvSpPr>
      <xdr:spPr>
        <a:xfrm>
          <a:off x="19494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65622</xdr:rowOff>
    </xdr:from>
    <xdr:ext cx="469744" cy="259045"/>
    <xdr:sp macro="" textlink="">
      <xdr:nvSpPr>
        <xdr:cNvPr id="756" name="テキスト ボックス 755"/>
        <xdr:cNvSpPr txBox="1"/>
      </xdr:nvSpPr>
      <xdr:spPr>
        <a:xfrm>
          <a:off x="19310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151275</xdr:rowOff>
    </xdr:from>
    <xdr:to>
      <xdr:col>98</xdr:col>
      <xdr:colOff>38100</xdr:colOff>
      <xdr:row>34</xdr:row>
      <xdr:rowOff>81425</xdr:rowOff>
    </xdr:to>
    <xdr:sp macro="" textlink="">
      <xdr:nvSpPr>
        <xdr:cNvPr id="757" name="フローチャート: 判断 756"/>
        <xdr:cNvSpPr/>
      </xdr:nvSpPr>
      <xdr:spPr>
        <a:xfrm>
          <a:off x="18605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97952</xdr:rowOff>
    </xdr:from>
    <xdr:ext cx="469744" cy="259045"/>
    <xdr:sp macro="" textlink="">
      <xdr:nvSpPr>
        <xdr:cNvPr id="758" name="テキスト ボックス 757"/>
        <xdr:cNvSpPr txBox="1"/>
      </xdr:nvSpPr>
      <xdr:spPr>
        <a:xfrm>
          <a:off x="18421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45793</xdr:rowOff>
    </xdr:from>
    <xdr:to>
      <xdr:col>107</xdr:col>
      <xdr:colOff>101600</xdr:colOff>
      <xdr:row>39</xdr:row>
      <xdr:rowOff>147393</xdr:rowOff>
    </xdr:to>
    <xdr:sp macro="" textlink="">
      <xdr:nvSpPr>
        <xdr:cNvPr id="768" name="楕円 767"/>
        <xdr:cNvSpPr/>
      </xdr:nvSpPr>
      <xdr:spPr>
        <a:xfrm>
          <a:off x="20383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138520</xdr:rowOff>
    </xdr:from>
    <xdr:ext cx="249299" cy="259045"/>
    <xdr:sp macro="" textlink="">
      <xdr:nvSpPr>
        <xdr:cNvPr id="769" name="テキスト ボックス 768"/>
        <xdr:cNvSpPr txBox="1"/>
      </xdr:nvSpPr>
      <xdr:spPr>
        <a:xfrm>
          <a:off x="20309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43833</xdr:rowOff>
    </xdr:from>
    <xdr:to>
      <xdr:col>102</xdr:col>
      <xdr:colOff>165100</xdr:colOff>
      <xdr:row>39</xdr:row>
      <xdr:rowOff>145433</xdr:rowOff>
    </xdr:to>
    <xdr:sp macro="" textlink="">
      <xdr:nvSpPr>
        <xdr:cNvPr id="770" name="楕円 769"/>
        <xdr:cNvSpPr/>
      </xdr:nvSpPr>
      <xdr:spPr>
        <a:xfrm>
          <a:off x="19494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136560</xdr:rowOff>
    </xdr:from>
    <xdr:ext cx="313932" cy="259045"/>
    <xdr:sp macro="" textlink="">
      <xdr:nvSpPr>
        <xdr:cNvPr id="771" name="テキスト ボックス 770"/>
        <xdr:cNvSpPr txBox="1"/>
      </xdr:nvSpPr>
      <xdr:spPr>
        <a:xfrm>
          <a:off x="19388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2" name="楕円 771"/>
        <xdr:cNvSpPr/>
      </xdr:nvSpPr>
      <xdr:spPr>
        <a:xfrm>
          <a:off x="18605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136560</xdr:rowOff>
    </xdr:from>
    <xdr:ext cx="313932" cy="259045"/>
    <xdr:sp macro="" textlink="">
      <xdr:nvSpPr>
        <xdr:cNvPr id="773" name="テキスト ボックス 772"/>
        <xdr:cNvSpPr txBox="1"/>
      </xdr:nvSpPr>
      <xdr:spPr>
        <a:xfrm>
          <a:off x="18499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799" name="直線コネクタ 798"/>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800" name="貸付金最小値テキスト"/>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801" name="直線コネクタ 800"/>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802" name="貸付金最大値テキスト"/>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803" name="直線コネクタ 802"/>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143619</xdr:rowOff>
    </xdr:from>
    <xdr:to>
      <xdr:col>116</xdr:col>
      <xdr:colOff>63500</xdr:colOff>
      <xdr:row>56</xdr:row>
      <xdr:rowOff>163637</xdr:rowOff>
    </xdr:to>
    <xdr:cxnSp macro="">
      <xdr:nvCxnSpPr>
        <xdr:cNvPr id="804" name="直線コネクタ 803"/>
        <xdr:cNvCxnSpPr/>
      </xdr:nvCxnSpPr>
      <xdr:spPr>
        <a:xfrm>
          <a:off x="21323300" y="9744819"/>
          <a:ext cx="8382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91497</xdr:rowOff>
    </xdr:from>
    <xdr:ext cx="534377" cy="259045"/>
    <xdr:sp macro="" textlink="">
      <xdr:nvSpPr>
        <xdr:cNvPr id="805" name="貸付金平均値テキスト"/>
        <xdr:cNvSpPr txBox="1"/>
      </xdr:nvSpPr>
      <xdr:spPr>
        <a:xfrm>
          <a:off x="22212300" y="9349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806" name="フローチャート: 判断 805"/>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71022</xdr:rowOff>
    </xdr:from>
    <xdr:to>
      <xdr:col>111</xdr:col>
      <xdr:colOff>177800</xdr:colOff>
      <xdr:row>56</xdr:row>
      <xdr:rowOff>143619</xdr:rowOff>
    </xdr:to>
    <xdr:cxnSp macro="">
      <xdr:nvCxnSpPr>
        <xdr:cNvPr id="807" name="直線コネクタ 806"/>
        <xdr:cNvCxnSpPr/>
      </xdr:nvCxnSpPr>
      <xdr:spPr>
        <a:xfrm>
          <a:off x="20434300" y="9672222"/>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8" name="フローチャート: 判断 807"/>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169667</xdr:rowOff>
    </xdr:from>
    <xdr:ext cx="534377" cy="259045"/>
    <xdr:sp macro="" textlink="">
      <xdr:nvSpPr>
        <xdr:cNvPr id="809" name="テキスト ボックス 808"/>
        <xdr:cNvSpPr txBox="1"/>
      </xdr:nvSpPr>
      <xdr:spPr>
        <a:xfrm>
          <a:off x="21056111" y="9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71022</xdr:rowOff>
    </xdr:from>
    <xdr:to>
      <xdr:col>107</xdr:col>
      <xdr:colOff>50800</xdr:colOff>
      <xdr:row>56</xdr:row>
      <xdr:rowOff>99205</xdr:rowOff>
    </xdr:to>
    <xdr:cxnSp macro="">
      <xdr:nvCxnSpPr>
        <xdr:cNvPr id="810" name="直線コネクタ 809"/>
        <xdr:cNvCxnSpPr/>
      </xdr:nvCxnSpPr>
      <xdr:spPr>
        <a:xfrm flipV="1">
          <a:off x="19545300" y="9672222"/>
          <a:ext cx="8890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11" name="フローチャート: 判断 810"/>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97169</xdr:rowOff>
    </xdr:from>
    <xdr:ext cx="534377" cy="259045"/>
    <xdr:sp macro="" textlink="">
      <xdr:nvSpPr>
        <xdr:cNvPr id="812" name="テキスト ボックス 811"/>
        <xdr:cNvSpPr txBox="1"/>
      </xdr:nvSpPr>
      <xdr:spPr>
        <a:xfrm>
          <a:off x="20167111" y="91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89114</xdr:rowOff>
    </xdr:from>
    <xdr:to>
      <xdr:col>102</xdr:col>
      <xdr:colOff>114300</xdr:colOff>
      <xdr:row>56</xdr:row>
      <xdr:rowOff>99205</xdr:rowOff>
    </xdr:to>
    <xdr:cxnSp macro="">
      <xdr:nvCxnSpPr>
        <xdr:cNvPr id="813" name="直線コネクタ 812"/>
        <xdr:cNvCxnSpPr/>
      </xdr:nvCxnSpPr>
      <xdr:spPr>
        <a:xfrm>
          <a:off x="18656300" y="9690314"/>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14" name="フローチャート: 判断 813"/>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54845</xdr:rowOff>
    </xdr:from>
    <xdr:ext cx="534377" cy="259045"/>
    <xdr:sp macro="" textlink="">
      <xdr:nvSpPr>
        <xdr:cNvPr id="815" name="テキスト ボックス 814"/>
        <xdr:cNvSpPr txBox="1"/>
      </xdr:nvSpPr>
      <xdr:spPr>
        <a:xfrm>
          <a:off x="19278111" y="91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16" name="フローチャート: 判断 815"/>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144</xdr:rowOff>
    </xdr:from>
    <xdr:ext cx="534377" cy="259045"/>
    <xdr:sp macro="" textlink="">
      <xdr:nvSpPr>
        <xdr:cNvPr id="817" name="テキスト ボックス 816"/>
        <xdr:cNvSpPr txBox="1"/>
      </xdr:nvSpPr>
      <xdr:spPr>
        <a:xfrm>
          <a:off x="18389111" y="9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112837</xdr:rowOff>
    </xdr:from>
    <xdr:to>
      <xdr:col>116</xdr:col>
      <xdr:colOff>114300</xdr:colOff>
      <xdr:row>57</xdr:row>
      <xdr:rowOff>42987</xdr:rowOff>
    </xdr:to>
    <xdr:sp macro="" textlink="">
      <xdr:nvSpPr>
        <xdr:cNvPr id="823" name="楕円 822"/>
        <xdr:cNvSpPr/>
      </xdr:nvSpPr>
      <xdr:spPr>
        <a:xfrm>
          <a:off x="22110700" y="97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91264</xdr:rowOff>
    </xdr:from>
    <xdr:ext cx="534377" cy="259045"/>
    <xdr:sp macro="" textlink="">
      <xdr:nvSpPr>
        <xdr:cNvPr id="824" name="貸付金該当値テキスト"/>
        <xdr:cNvSpPr txBox="1"/>
      </xdr:nvSpPr>
      <xdr:spPr>
        <a:xfrm>
          <a:off x="22212300" y="96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92819</xdr:rowOff>
    </xdr:from>
    <xdr:to>
      <xdr:col>112</xdr:col>
      <xdr:colOff>38100</xdr:colOff>
      <xdr:row>57</xdr:row>
      <xdr:rowOff>22969</xdr:rowOff>
    </xdr:to>
    <xdr:sp macro="" textlink="">
      <xdr:nvSpPr>
        <xdr:cNvPr id="825" name="楕円 824"/>
        <xdr:cNvSpPr/>
      </xdr:nvSpPr>
      <xdr:spPr>
        <a:xfrm>
          <a:off x="21272500" y="96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14096</xdr:rowOff>
    </xdr:from>
    <xdr:ext cx="534377" cy="259045"/>
    <xdr:sp macro="" textlink="">
      <xdr:nvSpPr>
        <xdr:cNvPr id="826" name="テキスト ボックス 825"/>
        <xdr:cNvSpPr txBox="1"/>
      </xdr:nvSpPr>
      <xdr:spPr>
        <a:xfrm>
          <a:off x="21056111" y="9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20222</xdr:rowOff>
    </xdr:from>
    <xdr:to>
      <xdr:col>107</xdr:col>
      <xdr:colOff>101600</xdr:colOff>
      <xdr:row>56</xdr:row>
      <xdr:rowOff>121822</xdr:rowOff>
    </xdr:to>
    <xdr:sp macro="" textlink="">
      <xdr:nvSpPr>
        <xdr:cNvPr id="827" name="楕円 826"/>
        <xdr:cNvSpPr/>
      </xdr:nvSpPr>
      <xdr:spPr>
        <a:xfrm>
          <a:off x="20383500" y="962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112949</xdr:rowOff>
    </xdr:from>
    <xdr:ext cx="534377" cy="259045"/>
    <xdr:sp macro="" textlink="">
      <xdr:nvSpPr>
        <xdr:cNvPr id="828" name="テキスト ボックス 827"/>
        <xdr:cNvSpPr txBox="1"/>
      </xdr:nvSpPr>
      <xdr:spPr>
        <a:xfrm>
          <a:off x="20167111" y="971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48405</xdr:rowOff>
    </xdr:from>
    <xdr:to>
      <xdr:col>102</xdr:col>
      <xdr:colOff>165100</xdr:colOff>
      <xdr:row>56</xdr:row>
      <xdr:rowOff>150005</xdr:rowOff>
    </xdr:to>
    <xdr:sp macro="" textlink="">
      <xdr:nvSpPr>
        <xdr:cNvPr id="829" name="楕円 828"/>
        <xdr:cNvSpPr/>
      </xdr:nvSpPr>
      <xdr:spPr>
        <a:xfrm>
          <a:off x="19494500" y="96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141132</xdr:rowOff>
    </xdr:from>
    <xdr:ext cx="534377" cy="259045"/>
    <xdr:sp macro="" textlink="">
      <xdr:nvSpPr>
        <xdr:cNvPr id="830" name="テキスト ボックス 829"/>
        <xdr:cNvSpPr txBox="1"/>
      </xdr:nvSpPr>
      <xdr:spPr>
        <a:xfrm>
          <a:off x="19278111" y="97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38314</xdr:rowOff>
    </xdr:from>
    <xdr:to>
      <xdr:col>98</xdr:col>
      <xdr:colOff>38100</xdr:colOff>
      <xdr:row>56</xdr:row>
      <xdr:rowOff>139914</xdr:rowOff>
    </xdr:to>
    <xdr:sp macro="" textlink="">
      <xdr:nvSpPr>
        <xdr:cNvPr id="831" name="楕円 830"/>
        <xdr:cNvSpPr/>
      </xdr:nvSpPr>
      <xdr:spPr>
        <a:xfrm>
          <a:off x="18605500" y="96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131041</xdr:rowOff>
    </xdr:from>
    <xdr:ext cx="534377" cy="259045"/>
    <xdr:sp macro="" textlink="">
      <xdr:nvSpPr>
        <xdr:cNvPr id="832" name="テキスト ボックス 831"/>
        <xdr:cNvSpPr txBox="1"/>
      </xdr:nvSpPr>
      <xdr:spPr>
        <a:xfrm>
          <a:off x="18389111" y="97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7" name="直線コネクタ 856"/>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8" name="繰出金最小値テキスト"/>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59" name="直線コネクタ 858"/>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60" name="繰出金最大値テキスト"/>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61" name="直線コネクタ 860"/>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31496</xdr:rowOff>
    </xdr:from>
    <xdr:to>
      <xdr:col>116</xdr:col>
      <xdr:colOff>63500</xdr:colOff>
      <xdr:row>77</xdr:row>
      <xdr:rowOff>44259</xdr:rowOff>
    </xdr:to>
    <xdr:cxnSp macro="">
      <xdr:nvCxnSpPr>
        <xdr:cNvPr id="862" name="直線コネクタ 861"/>
        <xdr:cNvCxnSpPr/>
      </xdr:nvCxnSpPr>
      <xdr:spPr>
        <a:xfrm>
          <a:off x="21323300" y="13233146"/>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84612</xdr:rowOff>
    </xdr:from>
    <xdr:ext cx="534377" cy="259045"/>
    <xdr:sp macro="" textlink="">
      <xdr:nvSpPr>
        <xdr:cNvPr id="863" name="繰出金平均値テキスト"/>
        <xdr:cNvSpPr txBox="1"/>
      </xdr:nvSpPr>
      <xdr:spPr>
        <a:xfrm>
          <a:off x="22212300" y="127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64" name="フローチャート: 判断 863"/>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20676</xdr:rowOff>
    </xdr:from>
    <xdr:to>
      <xdr:col>111</xdr:col>
      <xdr:colOff>177800</xdr:colOff>
      <xdr:row>77</xdr:row>
      <xdr:rowOff>31496</xdr:rowOff>
    </xdr:to>
    <xdr:cxnSp macro="">
      <xdr:nvCxnSpPr>
        <xdr:cNvPr id="865" name="直線コネクタ 864"/>
        <xdr:cNvCxnSpPr/>
      </xdr:nvCxnSpPr>
      <xdr:spPr>
        <a:xfrm>
          <a:off x="20434300" y="13222326"/>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66" name="フローチャート: 判断 865"/>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51617</xdr:rowOff>
    </xdr:from>
    <xdr:ext cx="534377" cy="259045"/>
    <xdr:sp macro="" textlink="">
      <xdr:nvSpPr>
        <xdr:cNvPr id="867" name="テキスト ボックス 866"/>
        <xdr:cNvSpPr txBox="1"/>
      </xdr:nvSpPr>
      <xdr:spPr>
        <a:xfrm>
          <a:off x="21056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20676</xdr:rowOff>
    </xdr:from>
    <xdr:to>
      <xdr:col>107</xdr:col>
      <xdr:colOff>50800</xdr:colOff>
      <xdr:row>77</xdr:row>
      <xdr:rowOff>39269</xdr:rowOff>
    </xdr:to>
    <xdr:cxnSp macro="">
      <xdr:nvCxnSpPr>
        <xdr:cNvPr id="868" name="直線コネクタ 867"/>
        <xdr:cNvCxnSpPr/>
      </xdr:nvCxnSpPr>
      <xdr:spPr>
        <a:xfrm flipV="1">
          <a:off x="19545300" y="13222326"/>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69" name="フローチャート: 判断 868"/>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63923</xdr:rowOff>
    </xdr:from>
    <xdr:ext cx="534377" cy="259045"/>
    <xdr:sp macro="" textlink="">
      <xdr:nvSpPr>
        <xdr:cNvPr id="870" name="テキスト ボックス 869"/>
        <xdr:cNvSpPr txBox="1"/>
      </xdr:nvSpPr>
      <xdr:spPr>
        <a:xfrm>
          <a:off x="20167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157302</xdr:rowOff>
    </xdr:from>
    <xdr:to>
      <xdr:col>102</xdr:col>
      <xdr:colOff>114300</xdr:colOff>
      <xdr:row>77</xdr:row>
      <xdr:rowOff>39269</xdr:rowOff>
    </xdr:to>
    <xdr:cxnSp macro="">
      <xdr:nvCxnSpPr>
        <xdr:cNvPr id="871" name="直線コネクタ 870"/>
        <xdr:cNvCxnSpPr/>
      </xdr:nvCxnSpPr>
      <xdr:spPr>
        <a:xfrm>
          <a:off x="18656300" y="13187502"/>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72" name="フローチャート: 判断 871"/>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74058</xdr:rowOff>
    </xdr:from>
    <xdr:ext cx="534377" cy="259045"/>
    <xdr:sp macro="" textlink="">
      <xdr:nvSpPr>
        <xdr:cNvPr id="873" name="テキスト ボックス 872"/>
        <xdr:cNvSpPr txBox="1"/>
      </xdr:nvSpPr>
      <xdr:spPr>
        <a:xfrm>
          <a:off x="19278111"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74" name="フローチャート: 判断 873"/>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139361</xdr:rowOff>
    </xdr:from>
    <xdr:ext cx="534377" cy="259045"/>
    <xdr:sp macro="" textlink="">
      <xdr:nvSpPr>
        <xdr:cNvPr id="875" name="テキスト ボックス 874"/>
        <xdr:cNvSpPr txBox="1"/>
      </xdr:nvSpPr>
      <xdr:spPr>
        <a:xfrm>
          <a:off x="18389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164909</xdr:rowOff>
    </xdr:from>
    <xdr:to>
      <xdr:col>116</xdr:col>
      <xdr:colOff>114300</xdr:colOff>
      <xdr:row>77</xdr:row>
      <xdr:rowOff>95059</xdr:rowOff>
    </xdr:to>
    <xdr:sp macro="" textlink="">
      <xdr:nvSpPr>
        <xdr:cNvPr id="881" name="楕円 880"/>
        <xdr:cNvSpPr/>
      </xdr:nvSpPr>
      <xdr:spPr>
        <a:xfrm>
          <a:off x="221107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143336</xdr:rowOff>
    </xdr:from>
    <xdr:ext cx="534377" cy="259045"/>
    <xdr:sp macro="" textlink="">
      <xdr:nvSpPr>
        <xdr:cNvPr id="882" name="繰出金該当値テキスト"/>
        <xdr:cNvSpPr txBox="1"/>
      </xdr:nvSpPr>
      <xdr:spPr>
        <a:xfrm>
          <a:off x="22212300" y="131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152146</xdr:rowOff>
    </xdr:from>
    <xdr:to>
      <xdr:col>112</xdr:col>
      <xdr:colOff>38100</xdr:colOff>
      <xdr:row>77</xdr:row>
      <xdr:rowOff>82296</xdr:rowOff>
    </xdr:to>
    <xdr:sp macro="" textlink="">
      <xdr:nvSpPr>
        <xdr:cNvPr id="883" name="楕円 882"/>
        <xdr:cNvSpPr/>
      </xdr:nvSpPr>
      <xdr:spPr>
        <a:xfrm>
          <a:off x="21272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73423</xdr:rowOff>
    </xdr:from>
    <xdr:ext cx="534377" cy="259045"/>
    <xdr:sp macro="" textlink="">
      <xdr:nvSpPr>
        <xdr:cNvPr id="884" name="テキスト ボックス 883"/>
        <xdr:cNvSpPr txBox="1"/>
      </xdr:nvSpPr>
      <xdr:spPr>
        <a:xfrm>
          <a:off x="21056111" y="132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141326</xdr:rowOff>
    </xdr:from>
    <xdr:to>
      <xdr:col>107</xdr:col>
      <xdr:colOff>101600</xdr:colOff>
      <xdr:row>77</xdr:row>
      <xdr:rowOff>71476</xdr:rowOff>
    </xdr:to>
    <xdr:sp macro="" textlink="">
      <xdr:nvSpPr>
        <xdr:cNvPr id="885" name="楕円 884"/>
        <xdr:cNvSpPr/>
      </xdr:nvSpPr>
      <xdr:spPr>
        <a:xfrm>
          <a:off x="20383500" y="131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62603</xdr:rowOff>
    </xdr:from>
    <xdr:ext cx="534377" cy="259045"/>
    <xdr:sp macro="" textlink="">
      <xdr:nvSpPr>
        <xdr:cNvPr id="886" name="テキスト ボックス 885"/>
        <xdr:cNvSpPr txBox="1"/>
      </xdr:nvSpPr>
      <xdr:spPr>
        <a:xfrm>
          <a:off x="20167111" y="132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159919</xdr:rowOff>
    </xdr:from>
    <xdr:to>
      <xdr:col>102</xdr:col>
      <xdr:colOff>165100</xdr:colOff>
      <xdr:row>77</xdr:row>
      <xdr:rowOff>90069</xdr:rowOff>
    </xdr:to>
    <xdr:sp macro="" textlink="">
      <xdr:nvSpPr>
        <xdr:cNvPr id="887" name="楕円 886"/>
        <xdr:cNvSpPr/>
      </xdr:nvSpPr>
      <xdr:spPr>
        <a:xfrm>
          <a:off x="19494500" y="131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81196</xdr:rowOff>
    </xdr:from>
    <xdr:ext cx="534377" cy="259045"/>
    <xdr:sp macro="" textlink="">
      <xdr:nvSpPr>
        <xdr:cNvPr id="888" name="テキスト ボックス 887"/>
        <xdr:cNvSpPr txBox="1"/>
      </xdr:nvSpPr>
      <xdr:spPr>
        <a:xfrm>
          <a:off x="19278111" y="132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106502</xdr:rowOff>
    </xdr:from>
    <xdr:to>
      <xdr:col>98</xdr:col>
      <xdr:colOff>38100</xdr:colOff>
      <xdr:row>77</xdr:row>
      <xdr:rowOff>36652</xdr:rowOff>
    </xdr:to>
    <xdr:sp macro="" textlink="">
      <xdr:nvSpPr>
        <xdr:cNvPr id="889" name="楕円 888"/>
        <xdr:cNvSpPr/>
      </xdr:nvSpPr>
      <xdr:spPr>
        <a:xfrm>
          <a:off x="18605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27779</xdr:rowOff>
    </xdr:from>
    <xdr:ext cx="534377" cy="259045"/>
    <xdr:sp macro="" textlink="">
      <xdr:nvSpPr>
        <xdr:cNvPr id="890" name="テキスト ボックス 889"/>
        <xdr:cNvSpPr txBox="1"/>
      </xdr:nvSpPr>
      <xdr:spPr>
        <a:xfrm>
          <a:off x="18389111" y="132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412,612</a:t>
          </a:r>
          <a:r>
            <a:rPr kumimoji="1" lang="ja-JP" altLang="en-US" sz="120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200">
              <a:latin typeface="ＭＳ Ｐゴシック" panose="020B0600070205080204" pitchFamily="50" charset="-128"/>
              <a:ea typeface="ＭＳ Ｐゴシック" panose="020B0600070205080204" pitchFamily="50" charset="-128"/>
            </a:rPr>
            <a:t>96,738</a:t>
          </a:r>
          <a:r>
            <a:rPr kumimoji="1" lang="ja-JP" altLang="en-US" sz="1200">
              <a:latin typeface="ＭＳ Ｐゴシック" panose="020B0600070205080204" pitchFamily="50" charset="-128"/>
              <a:ea typeface="ＭＳ Ｐゴシック" panose="020B0600070205080204" pitchFamily="50" charset="-128"/>
            </a:rPr>
            <a:t>円で、前年度と比べると０．７％増となっている。平成２９年度に県費負担教職員の給与負担等の権限移譲等により総額としては増加しているが、近年、類似団体平均を下回り、低い水準を維持している。物件費は住民一人当たり</a:t>
          </a:r>
          <a:r>
            <a:rPr kumimoji="1" lang="en-US" altLang="ja-JP" sz="1200">
              <a:latin typeface="ＭＳ Ｐゴシック" panose="020B0600070205080204" pitchFamily="50" charset="-128"/>
              <a:ea typeface="ＭＳ Ｐゴシック" panose="020B0600070205080204" pitchFamily="50" charset="-128"/>
            </a:rPr>
            <a:t>53,345</a:t>
          </a:r>
          <a:r>
            <a:rPr kumimoji="1" lang="ja-JP" altLang="en-US" sz="1200">
              <a:latin typeface="ＭＳ Ｐゴシック" panose="020B0600070205080204" pitchFamily="50" charset="-128"/>
              <a:ea typeface="ＭＳ Ｐゴシック" panose="020B0600070205080204" pitchFamily="50" charset="-128"/>
            </a:rPr>
            <a:t>円で、前年度と比べると６．６％増となっており、類似団体と比較して、一人当たりコストが高い状況が続いている。これは、物件費に占める委託料や賃金の割合が高く、最低賃金が高い傾向にあるため、最低賃金が委託事業者や非常勤職員の賃金に反映されることによるものである。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30,608</a:t>
          </a:r>
          <a:r>
            <a:rPr kumimoji="1" lang="ja-JP" altLang="en-US" sz="1200">
              <a:latin typeface="ＭＳ Ｐゴシック" panose="020B0600070205080204" pitchFamily="50" charset="-128"/>
              <a:ea typeface="ＭＳ Ｐゴシック" panose="020B0600070205080204" pitchFamily="50" charset="-128"/>
            </a:rPr>
            <a:t>円で、前年度と比べると３．４％減となっている。これは、土木費における土地区画整理費の減少や教育費において公民館整備事業の完了したことによる減が主な要因となっている。近年、類似団体平均を下回る低い水準で推移しているが、持続可能な都市経営を行っていくために、引き続き、老朽化する公共施設の長寿命化事業の推進や都市基盤整備等に係る経費の確保に努める。扶助費は住民一人当たり</a:t>
          </a:r>
          <a:r>
            <a:rPr kumimoji="1" lang="en-US" altLang="ja-JP" sz="1200">
              <a:latin typeface="ＭＳ Ｐゴシック" panose="020B0600070205080204" pitchFamily="50" charset="-128"/>
              <a:ea typeface="ＭＳ Ｐゴシック" panose="020B0600070205080204" pitchFamily="50" charset="-128"/>
            </a:rPr>
            <a:t>121,968</a:t>
          </a:r>
          <a:r>
            <a:rPr kumimoji="1" lang="ja-JP" altLang="en-US" sz="1200">
              <a:latin typeface="ＭＳ Ｐゴシック" panose="020B0600070205080204" pitchFamily="50" charset="-128"/>
              <a:ea typeface="ＭＳ Ｐゴシック" panose="020B0600070205080204" pitchFamily="50" charset="-128"/>
            </a:rPr>
            <a:t>円で、前年度と比べると６．１％増となっている。これは、幼児教育・保育の無償化の実施及び対象施設の増加に伴い児童福祉費・教育総務費の施設型給付費等が増加したこと等が主な要因である。扶助費などの義務的経費の増大は、柔軟な財政運営に影響を及ぼすため、引き続き、市単独事業の扶助費等の見直しなどに努める。災害復旧事業費は住民一人当たり</a:t>
          </a:r>
          <a:r>
            <a:rPr kumimoji="1" lang="en-US" altLang="ja-JP" sz="1200">
              <a:latin typeface="ＭＳ Ｐゴシック" panose="020B0600070205080204" pitchFamily="50" charset="-128"/>
              <a:ea typeface="ＭＳ Ｐゴシック" panose="020B0600070205080204" pitchFamily="50" charset="-128"/>
            </a:rPr>
            <a:t>2,515</a:t>
          </a:r>
          <a:r>
            <a:rPr kumimoji="1" lang="ja-JP" altLang="en-US" sz="1200">
              <a:latin typeface="ＭＳ Ｐゴシック" panose="020B0600070205080204" pitchFamily="50" charset="-128"/>
              <a:ea typeface="ＭＳ Ｐゴシック" panose="020B0600070205080204" pitchFamily="50" charset="-128"/>
            </a:rPr>
            <a:t>円で、前年度と比べると２８４．０％増となっている。これは令和元年台風第１５号及び令和元年東日本台風の対応による事業費の増加が主な要因となっている。全体的に、各費目の住民一人当たりの金額は類似団体平均を下回るものが多い。こうした中で、類似団体平均を上回る物件費や近年増加傾向にある扶助費については、事務事業の見直し等の取組を進め、経費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718,300
702,489
328.91
306,646,910
296,379,255
9,103,076
172,010,103
272,240,093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108676</xdr:rowOff>
    </xdr:from>
    <xdr:to>
      <xdr:col>24</xdr:col>
      <xdr:colOff>63500</xdr:colOff>
      <xdr:row>34</xdr:row>
      <xdr:rowOff>139700</xdr:rowOff>
    </xdr:to>
    <xdr:cxnSp macro="">
      <xdr:nvCxnSpPr>
        <xdr:cNvPr id="63" name="直線コネクタ 62"/>
        <xdr:cNvCxnSpPr/>
      </xdr:nvCxnSpPr>
      <xdr:spPr>
        <a:xfrm>
          <a:off x="3797300" y="593797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140805</xdr:rowOff>
    </xdr:from>
    <xdr:ext cx="469744" cy="259045"/>
    <xdr:sp macro="" textlink="">
      <xdr:nvSpPr>
        <xdr:cNvPr id="64" name="議会費平均値テキスト"/>
        <xdr:cNvSpPr txBox="1"/>
      </xdr:nvSpPr>
      <xdr:spPr>
        <a:xfrm>
          <a:off x="4686300" y="614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108676</xdr:rowOff>
    </xdr:from>
    <xdr:to>
      <xdr:col>19</xdr:col>
      <xdr:colOff>177800</xdr:colOff>
      <xdr:row>34</xdr:row>
      <xdr:rowOff>134801</xdr:rowOff>
    </xdr:to>
    <xdr:cxnSp macro="">
      <xdr:nvCxnSpPr>
        <xdr:cNvPr id="66" name="直線コネクタ 65"/>
        <xdr:cNvCxnSpPr/>
      </xdr:nvCxnSpPr>
      <xdr:spPr>
        <a:xfrm flipV="1">
          <a:off x="2908300" y="59379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62428</xdr:rowOff>
    </xdr:from>
    <xdr:ext cx="469744" cy="259045"/>
    <xdr:sp macro="" textlink="">
      <xdr:nvSpPr>
        <xdr:cNvPr id="68" name="テキスト ボックス 67"/>
        <xdr:cNvSpPr txBox="1"/>
      </xdr:nvSpPr>
      <xdr:spPr>
        <a:xfrm>
          <a:off x="3562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84183</xdr:rowOff>
    </xdr:from>
    <xdr:to>
      <xdr:col>15</xdr:col>
      <xdr:colOff>50800</xdr:colOff>
      <xdr:row>34</xdr:row>
      <xdr:rowOff>134801</xdr:rowOff>
    </xdr:to>
    <xdr:cxnSp macro="">
      <xdr:nvCxnSpPr>
        <xdr:cNvPr id="69" name="直線コネクタ 68"/>
        <xdr:cNvCxnSpPr/>
      </xdr:nvCxnSpPr>
      <xdr:spPr>
        <a:xfrm>
          <a:off x="2019300" y="59134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49366</xdr:rowOff>
    </xdr:from>
    <xdr:ext cx="469744" cy="259045"/>
    <xdr:sp macro="" textlink="">
      <xdr:nvSpPr>
        <xdr:cNvPr id="71" name="テキスト ボックス 70"/>
        <xdr:cNvSpPr txBox="1"/>
      </xdr:nvSpPr>
      <xdr:spPr>
        <a:xfrm>
          <a:off x="2673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44994</xdr:rowOff>
    </xdr:from>
    <xdr:to>
      <xdr:col>10</xdr:col>
      <xdr:colOff>114300</xdr:colOff>
      <xdr:row>34</xdr:row>
      <xdr:rowOff>84183</xdr:rowOff>
    </xdr:to>
    <xdr:cxnSp macro="">
      <xdr:nvCxnSpPr>
        <xdr:cNvPr id="72" name="直線コネクタ 71"/>
        <xdr:cNvCxnSpPr/>
      </xdr:nvCxnSpPr>
      <xdr:spPr>
        <a:xfrm>
          <a:off x="1130300" y="5702844"/>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39569</xdr:rowOff>
    </xdr:from>
    <xdr:ext cx="469744" cy="259045"/>
    <xdr:sp macro="" textlink="">
      <xdr:nvSpPr>
        <xdr:cNvPr id="74" name="テキスト ボックス 73"/>
        <xdr:cNvSpPr txBox="1"/>
      </xdr:nvSpPr>
      <xdr:spPr>
        <a:xfrm>
          <a:off x="1784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132641</xdr:rowOff>
    </xdr:from>
    <xdr:ext cx="469744" cy="259045"/>
    <xdr:sp macro="" textlink="">
      <xdr:nvSpPr>
        <xdr:cNvPr id="76" name="テキスト ボックス 75"/>
        <xdr:cNvSpPr txBox="1"/>
      </xdr:nvSpPr>
      <xdr:spPr>
        <a:xfrm>
          <a:off x="895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88900</xdr:rowOff>
    </xdr:from>
    <xdr:to>
      <xdr:col>24</xdr:col>
      <xdr:colOff>114300</xdr:colOff>
      <xdr:row>35</xdr:row>
      <xdr:rowOff>19050</xdr:rowOff>
    </xdr:to>
    <xdr:sp macro="" textlink="">
      <xdr:nvSpPr>
        <xdr:cNvPr id="82" name="楕円 81"/>
        <xdr:cNvSpPr/>
      </xdr:nvSpPr>
      <xdr:spPr>
        <a:xfrm>
          <a:off x="4584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111777</xdr:rowOff>
    </xdr:from>
    <xdr:ext cx="469744" cy="259045"/>
    <xdr:sp macro="" textlink="">
      <xdr:nvSpPr>
        <xdr:cNvPr id="83" name="議会費該当値テキスト"/>
        <xdr:cNvSpPr txBox="1"/>
      </xdr:nvSpPr>
      <xdr:spPr>
        <a:xfrm>
          <a:off x="46863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57876</xdr:rowOff>
    </xdr:from>
    <xdr:to>
      <xdr:col>20</xdr:col>
      <xdr:colOff>38100</xdr:colOff>
      <xdr:row>34</xdr:row>
      <xdr:rowOff>159476</xdr:rowOff>
    </xdr:to>
    <xdr:sp macro="" textlink="">
      <xdr:nvSpPr>
        <xdr:cNvPr id="84" name="楕円 83"/>
        <xdr:cNvSpPr/>
      </xdr:nvSpPr>
      <xdr:spPr>
        <a:xfrm>
          <a:off x="3746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4553</xdr:rowOff>
    </xdr:from>
    <xdr:ext cx="469744" cy="259045"/>
    <xdr:sp macro="" textlink="">
      <xdr:nvSpPr>
        <xdr:cNvPr id="85" name="テキスト ボックス 84"/>
        <xdr:cNvSpPr txBox="1"/>
      </xdr:nvSpPr>
      <xdr:spPr>
        <a:xfrm>
          <a:off x="3562428" y="56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84001</xdr:rowOff>
    </xdr:from>
    <xdr:to>
      <xdr:col>15</xdr:col>
      <xdr:colOff>101600</xdr:colOff>
      <xdr:row>35</xdr:row>
      <xdr:rowOff>14151</xdr:rowOff>
    </xdr:to>
    <xdr:sp macro="" textlink="">
      <xdr:nvSpPr>
        <xdr:cNvPr id="86" name="楕円 85"/>
        <xdr:cNvSpPr/>
      </xdr:nvSpPr>
      <xdr:spPr>
        <a:xfrm>
          <a:off x="2857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30678</xdr:rowOff>
    </xdr:from>
    <xdr:ext cx="469744" cy="259045"/>
    <xdr:sp macro="" textlink="">
      <xdr:nvSpPr>
        <xdr:cNvPr id="87" name="テキスト ボックス 86"/>
        <xdr:cNvSpPr txBox="1"/>
      </xdr:nvSpPr>
      <xdr:spPr>
        <a:xfrm>
          <a:off x="2673428" y="568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33383</xdr:rowOff>
    </xdr:from>
    <xdr:to>
      <xdr:col>10</xdr:col>
      <xdr:colOff>165100</xdr:colOff>
      <xdr:row>34</xdr:row>
      <xdr:rowOff>134983</xdr:rowOff>
    </xdr:to>
    <xdr:sp macro="" textlink="">
      <xdr:nvSpPr>
        <xdr:cNvPr id="88" name="楕円 87"/>
        <xdr:cNvSpPr/>
      </xdr:nvSpPr>
      <xdr:spPr>
        <a:xfrm>
          <a:off x="1968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151510</xdr:rowOff>
    </xdr:from>
    <xdr:ext cx="469744" cy="259045"/>
    <xdr:sp macro="" textlink="">
      <xdr:nvSpPr>
        <xdr:cNvPr id="89" name="テキスト ボックス 88"/>
        <xdr:cNvSpPr txBox="1"/>
      </xdr:nvSpPr>
      <xdr:spPr>
        <a:xfrm>
          <a:off x="1784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165644</xdr:rowOff>
    </xdr:from>
    <xdr:to>
      <xdr:col>6</xdr:col>
      <xdr:colOff>38100</xdr:colOff>
      <xdr:row>33</xdr:row>
      <xdr:rowOff>95794</xdr:rowOff>
    </xdr:to>
    <xdr:sp macro="" textlink="">
      <xdr:nvSpPr>
        <xdr:cNvPr id="90" name="楕円 89"/>
        <xdr:cNvSpPr/>
      </xdr:nvSpPr>
      <xdr:spPr>
        <a:xfrm>
          <a:off x="1079500" y="56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112321</xdr:rowOff>
    </xdr:from>
    <xdr:ext cx="469744" cy="259045"/>
    <xdr:sp macro="" textlink="">
      <xdr:nvSpPr>
        <xdr:cNvPr id="91" name="テキスト ボックス 90"/>
        <xdr:cNvSpPr txBox="1"/>
      </xdr:nvSpPr>
      <xdr:spPr>
        <a:xfrm>
          <a:off x="895428" y="54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102019</xdr:rowOff>
    </xdr:from>
    <xdr:to>
      <xdr:col>24</xdr:col>
      <xdr:colOff>63500</xdr:colOff>
      <xdr:row>56</xdr:row>
      <xdr:rowOff>158445</xdr:rowOff>
    </xdr:to>
    <xdr:cxnSp macro="">
      <xdr:nvCxnSpPr>
        <xdr:cNvPr id="121" name="直線コネクタ 120"/>
        <xdr:cNvCxnSpPr/>
      </xdr:nvCxnSpPr>
      <xdr:spPr>
        <a:xfrm>
          <a:off x="3797300" y="9703219"/>
          <a:ext cx="8382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154944</xdr:rowOff>
    </xdr:from>
    <xdr:ext cx="534377" cy="259045"/>
    <xdr:sp macro="" textlink="">
      <xdr:nvSpPr>
        <xdr:cNvPr id="122" name="総務費平均値テキスト"/>
        <xdr:cNvSpPr txBox="1"/>
      </xdr:nvSpPr>
      <xdr:spPr>
        <a:xfrm>
          <a:off x="4686300" y="941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102019</xdr:rowOff>
    </xdr:from>
    <xdr:to>
      <xdr:col>19</xdr:col>
      <xdr:colOff>177800</xdr:colOff>
      <xdr:row>56</xdr:row>
      <xdr:rowOff>129337</xdr:rowOff>
    </xdr:to>
    <xdr:cxnSp macro="">
      <xdr:nvCxnSpPr>
        <xdr:cNvPr id="124" name="直線コネクタ 123"/>
        <xdr:cNvCxnSpPr/>
      </xdr:nvCxnSpPr>
      <xdr:spPr>
        <a:xfrm flipV="1">
          <a:off x="2908300" y="9703219"/>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124350</xdr:rowOff>
    </xdr:from>
    <xdr:ext cx="534377" cy="259045"/>
    <xdr:sp macro="" textlink="">
      <xdr:nvSpPr>
        <xdr:cNvPr id="126" name="テキスト ボックス 125"/>
        <xdr:cNvSpPr txBox="1"/>
      </xdr:nvSpPr>
      <xdr:spPr>
        <a:xfrm>
          <a:off x="3530111" y="93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129337</xdr:rowOff>
    </xdr:from>
    <xdr:to>
      <xdr:col>15</xdr:col>
      <xdr:colOff>50800</xdr:colOff>
      <xdr:row>57</xdr:row>
      <xdr:rowOff>79845</xdr:rowOff>
    </xdr:to>
    <xdr:cxnSp macro="">
      <xdr:nvCxnSpPr>
        <xdr:cNvPr id="127" name="直線コネクタ 126"/>
        <xdr:cNvCxnSpPr/>
      </xdr:nvCxnSpPr>
      <xdr:spPr>
        <a:xfrm flipV="1">
          <a:off x="2019300" y="9730537"/>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1643</xdr:rowOff>
    </xdr:from>
    <xdr:ext cx="534377" cy="259045"/>
    <xdr:sp macro="" textlink="">
      <xdr:nvSpPr>
        <xdr:cNvPr id="129" name="テキスト ボックス 128"/>
        <xdr:cNvSpPr txBox="1"/>
      </xdr:nvSpPr>
      <xdr:spPr>
        <a:xfrm>
          <a:off x="2641111" y="97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8712</xdr:rowOff>
    </xdr:from>
    <xdr:to>
      <xdr:col>10</xdr:col>
      <xdr:colOff>114300</xdr:colOff>
      <xdr:row>57</xdr:row>
      <xdr:rowOff>79845</xdr:rowOff>
    </xdr:to>
    <xdr:cxnSp macro="">
      <xdr:nvCxnSpPr>
        <xdr:cNvPr id="130" name="直線コネクタ 129"/>
        <xdr:cNvCxnSpPr/>
      </xdr:nvCxnSpPr>
      <xdr:spPr>
        <a:xfrm>
          <a:off x="1130300" y="9781362"/>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50931</xdr:rowOff>
    </xdr:from>
    <xdr:ext cx="534377" cy="259045"/>
    <xdr:sp macro="" textlink="">
      <xdr:nvSpPr>
        <xdr:cNvPr id="132" name="テキスト ボックス 131"/>
        <xdr:cNvSpPr txBox="1"/>
      </xdr:nvSpPr>
      <xdr:spPr>
        <a:xfrm>
          <a:off x="1752111" y="94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141533</xdr:rowOff>
    </xdr:from>
    <xdr:ext cx="534377" cy="259045"/>
    <xdr:sp macro="" textlink="">
      <xdr:nvSpPr>
        <xdr:cNvPr id="134" name="テキスト ボックス 133"/>
        <xdr:cNvSpPr txBox="1"/>
      </xdr:nvSpPr>
      <xdr:spPr>
        <a:xfrm>
          <a:off x="863111" y="93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107645</xdr:rowOff>
    </xdr:from>
    <xdr:to>
      <xdr:col>24</xdr:col>
      <xdr:colOff>114300</xdr:colOff>
      <xdr:row>57</xdr:row>
      <xdr:rowOff>37795</xdr:rowOff>
    </xdr:to>
    <xdr:sp macro="" textlink="">
      <xdr:nvSpPr>
        <xdr:cNvPr id="140" name="楕円 139"/>
        <xdr:cNvSpPr/>
      </xdr:nvSpPr>
      <xdr:spPr>
        <a:xfrm>
          <a:off x="45847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86072</xdr:rowOff>
    </xdr:from>
    <xdr:ext cx="534377" cy="259045"/>
    <xdr:sp macro="" textlink="">
      <xdr:nvSpPr>
        <xdr:cNvPr id="141" name="総務費該当値テキスト"/>
        <xdr:cNvSpPr txBox="1"/>
      </xdr:nvSpPr>
      <xdr:spPr>
        <a:xfrm>
          <a:off x="4686300" y="96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51219</xdr:rowOff>
    </xdr:from>
    <xdr:to>
      <xdr:col>20</xdr:col>
      <xdr:colOff>38100</xdr:colOff>
      <xdr:row>56</xdr:row>
      <xdr:rowOff>152819</xdr:rowOff>
    </xdr:to>
    <xdr:sp macro="" textlink="">
      <xdr:nvSpPr>
        <xdr:cNvPr id="142" name="楕円 141"/>
        <xdr:cNvSpPr/>
      </xdr:nvSpPr>
      <xdr:spPr>
        <a:xfrm>
          <a:off x="3746500" y="96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143946</xdr:rowOff>
    </xdr:from>
    <xdr:ext cx="534377" cy="259045"/>
    <xdr:sp macro="" textlink="">
      <xdr:nvSpPr>
        <xdr:cNvPr id="143" name="テキスト ボックス 142"/>
        <xdr:cNvSpPr txBox="1"/>
      </xdr:nvSpPr>
      <xdr:spPr>
        <a:xfrm>
          <a:off x="3530111" y="97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78537</xdr:rowOff>
    </xdr:from>
    <xdr:to>
      <xdr:col>15</xdr:col>
      <xdr:colOff>101600</xdr:colOff>
      <xdr:row>57</xdr:row>
      <xdr:rowOff>8687</xdr:rowOff>
    </xdr:to>
    <xdr:sp macro="" textlink="">
      <xdr:nvSpPr>
        <xdr:cNvPr id="144" name="楕円 143"/>
        <xdr:cNvSpPr/>
      </xdr:nvSpPr>
      <xdr:spPr>
        <a:xfrm>
          <a:off x="2857500" y="96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25214</xdr:rowOff>
    </xdr:from>
    <xdr:ext cx="534377" cy="259045"/>
    <xdr:sp macro="" textlink="">
      <xdr:nvSpPr>
        <xdr:cNvPr id="145" name="テキスト ボックス 144"/>
        <xdr:cNvSpPr txBox="1"/>
      </xdr:nvSpPr>
      <xdr:spPr>
        <a:xfrm>
          <a:off x="2641111" y="94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29045</xdr:rowOff>
    </xdr:from>
    <xdr:to>
      <xdr:col>10</xdr:col>
      <xdr:colOff>165100</xdr:colOff>
      <xdr:row>57</xdr:row>
      <xdr:rowOff>130645</xdr:rowOff>
    </xdr:to>
    <xdr:sp macro="" textlink="">
      <xdr:nvSpPr>
        <xdr:cNvPr id="146" name="楕円 145"/>
        <xdr:cNvSpPr/>
      </xdr:nvSpPr>
      <xdr:spPr>
        <a:xfrm>
          <a:off x="1968500" y="98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121772</xdr:rowOff>
    </xdr:from>
    <xdr:ext cx="534377" cy="259045"/>
    <xdr:sp macro="" textlink="">
      <xdr:nvSpPr>
        <xdr:cNvPr id="147" name="テキスト ボックス 146"/>
        <xdr:cNvSpPr txBox="1"/>
      </xdr:nvSpPr>
      <xdr:spPr>
        <a:xfrm>
          <a:off x="1752111" y="98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129362</xdr:rowOff>
    </xdr:from>
    <xdr:to>
      <xdr:col>6</xdr:col>
      <xdr:colOff>38100</xdr:colOff>
      <xdr:row>57</xdr:row>
      <xdr:rowOff>59512</xdr:rowOff>
    </xdr:to>
    <xdr:sp macro="" textlink="">
      <xdr:nvSpPr>
        <xdr:cNvPr id="148" name="楕円 147"/>
        <xdr:cNvSpPr/>
      </xdr:nvSpPr>
      <xdr:spPr>
        <a:xfrm>
          <a:off x="1079500" y="97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50639</xdr:rowOff>
    </xdr:from>
    <xdr:ext cx="534377" cy="259045"/>
    <xdr:sp macro="" textlink="">
      <xdr:nvSpPr>
        <xdr:cNvPr id="149" name="テキスト ボックス 148"/>
        <xdr:cNvSpPr txBox="1"/>
      </xdr:nvSpPr>
      <xdr:spPr>
        <a:xfrm>
          <a:off x="863111" y="982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135085</xdr:rowOff>
    </xdr:from>
    <xdr:to>
      <xdr:col>24</xdr:col>
      <xdr:colOff>62865</xdr:colOff>
      <xdr:row>78</xdr:row>
      <xdr:rowOff>154135</xdr:rowOff>
    </xdr:to>
    <xdr:cxnSp macro="">
      <xdr:nvCxnSpPr>
        <xdr:cNvPr id="176" name="直線コネクタ 175"/>
        <xdr:cNvCxnSpPr/>
      </xdr:nvCxnSpPr>
      <xdr:spPr>
        <a:xfrm flipV="1">
          <a:off x="4633595" y="11965135"/>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157962</xdr:rowOff>
    </xdr:from>
    <xdr:ext cx="599010" cy="259045"/>
    <xdr:sp macro="" textlink="">
      <xdr:nvSpPr>
        <xdr:cNvPr id="177" name="民生費最小値テキスト"/>
        <xdr:cNvSpPr txBox="1"/>
      </xdr:nvSpPr>
      <xdr:spPr>
        <a:xfrm>
          <a:off x="4686300" y="135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154135</xdr:rowOff>
    </xdr:from>
    <xdr:to>
      <xdr:col>24</xdr:col>
      <xdr:colOff>152400</xdr:colOff>
      <xdr:row>78</xdr:row>
      <xdr:rowOff>154135</xdr:rowOff>
    </xdr:to>
    <xdr:cxnSp macro="">
      <xdr:nvCxnSpPr>
        <xdr:cNvPr id="178" name="直線コネクタ 177"/>
        <xdr:cNvCxnSpPr/>
      </xdr:nvCxnSpPr>
      <xdr:spPr>
        <a:xfrm>
          <a:off x="4546600" y="1352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81762</xdr:rowOff>
    </xdr:from>
    <xdr:ext cx="599010" cy="259045"/>
    <xdr:sp macro="" textlink="">
      <xdr:nvSpPr>
        <xdr:cNvPr id="179" name="民生費最大値テキスト"/>
        <xdr:cNvSpPr txBox="1"/>
      </xdr:nvSpPr>
      <xdr:spPr>
        <a:xfrm>
          <a:off x="4686300" y="117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135085</xdr:rowOff>
    </xdr:from>
    <xdr:to>
      <xdr:col>24</xdr:col>
      <xdr:colOff>152400</xdr:colOff>
      <xdr:row>69</xdr:row>
      <xdr:rowOff>135085</xdr:rowOff>
    </xdr:to>
    <xdr:cxnSp macro="">
      <xdr:nvCxnSpPr>
        <xdr:cNvPr id="180" name="直線コネクタ 179"/>
        <xdr:cNvCxnSpPr/>
      </xdr:nvCxnSpPr>
      <xdr:spPr>
        <a:xfrm>
          <a:off x="4546600" y="1196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83846</xdr:rowOff>
    </xdr:from>
    <xdr:to>
      <xdr:col>24</xdr:col>
      <xdr:colOff>63500</xdr:colOff>
      <xdr:row>76</xdr:row>
      <xdr:rowOff>145959</xdr:rowOff>
    </xdr:to>
    <xdr:cxnSp macro="">
      <xdr:nvCxnSpPr>
        <xdr:cNvPr id="181" name="直線コネクタ 180"/>
        <xdr:cNvCxnSpPr/>
      </xdr:nvCxnSpPr>
      <xdr:spPr>
        <a:xfrm flipV="1">
          <a:off x="3797300" y="13114046"/>
          <a:ext cx="838200" cy="6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135954</xdr:rowOff>
    </xdr:from>
    <xdr:ext cx="599010" cy="259045"/>
    <xdr:sp macro="" textlink="">
      <xdr:nvSpPr>
        <xdr:cNvPr id="182" name="民生費平均値テキスト"/>
        <xdr:cNvSpPr txBox="1"/>
      </xdr:nvSpPr>
      <xdr:spPr>
        <a:xfrm>
          <a:off x="4686300" y="12651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113077</xdr:rowOff>
    </xdr:from>
    <xdr:to>
      <xdr:col>24</xdr:col>
      <xdr:colOff>114300</xdr:colOff>
      <xdr:row>75</xdr:row>
      <xdr:rowOff>43227</xdr:rowOff>
    </xdr:to>
    <xdr:sp macro="" textlink="">
      <xdr:nvSpPr>
        <xdr:cNvPr id="183" name="フローチャート: 判断 182"/>
        <xdr:cNvSpPr/>
      </xdr:nvSpPr>
      <xdr:spPr>
        <a:xfrm>
          <a:off x="4584700" y="1280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145959</xdr:rowOff>
    </xdr:from>
    <xdr:to>
      <xdr:col>19</xdr:col>
      <xdr:colOff>177800</xdr:colOff>
      <xdr:row>76</xdr:row>
      <xdr:rowOff>148920</xdr:rowOff>
    </xdr:to>
    <xdr:cxnSp macro="">
      <xdr:nvCxnSpPr>
        <xdr:cNvPr id="184" name="直線コネクタ 183"/>
        <xdr:cNvCxnSpPr/>
      </xdr:nvCxnSpPr>
      <xdr:spPr>
        <a:xfrm flipV="1">
          <a:off x="2908300" y="13176159"/>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6561</xdr:rowOff>
    </xdr:from>
    <xdr:to>
      <xdr:col>20</xdr:col>
      <xdr:colOff>38100</xdr:colOff>
      <xdr:row>75</xdr:row>
      <xdr:rowOff>108161</xdr:rowOff>
    </xdr:to>
    <xdr:sp macro="" textlink="">
      <xdr:nvSpPr>
        <xdr:cNvPr id="185" name="フローチャート: 判断 184"/>
        <xdr:cNvSpPr/>
      </xdr:nvSpPr>
      <xdr:spPr>
        <a:xfrm>
          <a:off x="37465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124688</xdr:rowOff>
    </xdr:from>
    <xdr:ext cx="599010" cy="259045"/>
    <xdr:sp macro="" textlink="">
      <xdr:nvSpPr>
        <xdr:cNvPr id="186" name="テキスト ボックス 185"/>
        <xdr:cNvSpPr txBox="1"/>
      </xdr:nvSpPr>
      <xdr:spPr>
        <a:xfrm>
          <a:off x="3497795" y="126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148920</xdr:rowOff>
    </xdr:from>
    <xdr:to>
      <xdr:col>15</xdr:col>
      <xdr:colOff>50800</xdr:colOff>
      <xdr:row>77</xdr:row>
      <xdr:rowOff>6927</xdr:rowOff>
    </xdr:to>
    <xdr:cxnSp macro="">
      <xdr:nvCxnSpPr>
        <xdr:cNvPr id="187" name="直線コネクタ 186"/>
        <xdr:cNvCxnSpPr/>
      </xdr:nvCxnSpPr>
      <xdr:spPr>
        <a:xfrm flipV="1">
          <a:off x="2019300" y="13179120"/>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168213</xdr:rowOff>
    </xdr:from>
    <xdr:to>
      <xdr:col>15</xdr:col>
      <xdr:colOff>101600</xdr:colOff>
      <xdr:row>75</xdr:row>
      <xdr:rowOff>98363</xdr:rowOff>
    </xdr:to>
    <xdr:sp macro="" textlink="">
      <xdr:nvSpPr>
        <xdr:cNvPr id="188" name="フローチャート: 判断 187"/>
        <xdr:cNvSpPr/>
      </xdr:nvSpPr>
      <xdr:spPr>
        <a:xfrm>
          <a:off x="2857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114890</xdr:rowOff>
    </xdr:from>
    <xdr:ext cx="599010" cy="259045"/>
    <xdr:sp macro="" textlink="">
      <xdr:nvSpPr>
        <xdr:cNvPr id="189" name="テキスト ボックス 188"/>
        <xdr:cNvSpPr txBox="1"/>
      </xdr:nvSpPr>
      <xdr:spPr>
        <a:xfrm>
          <a:off x="2608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6927</xdr:rowOff>
    </xdr:from>
    <xdr:to>
      <xdr:col>10</xdr:col>
      <xdr:colOff>114300</xdr:colOff>
      <xdr:row>77</xdr:row>
      <xdr:rowOff>54225</xdr:rowOff>
    </xdr:to>
    <xdr:cxnSp macro="">
      <xdr:nvCxnSpPr>
        <xdr:cNvPr id="190" name="直線コネクタ 189"/>
        <xdr:cNvCxnSpPr/>
      </xdr:nvCxnSpPr>
      <xdr:spPr>
        <a:xfrm flipV="1">
          <a:off x="1130300" y="13208577"/>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27831</xdr:rowOff>
    </xdr:from>
    <xdr:to>
      <xdr:col>10</xdr:col>
      <xdr:colOff>165100</xdr:colOff>
      <xdr:row>75</xdr:row>
      <xdr:rowOff>129431</xdr:rowOff>
    </xdr:to>
    <xdr:sp macro="" textlink="">
      <xdr:nvSpPr>
        <xdr:cNvPr id="191" name="フローチャート: 判断 190"/>
        <xdr:cNvSpPr/>
      </xdr:nvSpPr>
      <xdr:spPr>
        <a:xfrm>
          <a:off x="1968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145958</xdr:rowOff>
    </xdr:from>
    <xdr:ext cx="599010" cy="259045"/>
    <xdr:sp macro="" textlink="">
      <xdr:nvSpPr>
        <xdr:cNvPr id="192" name="テキスト ボックス 191"/>
        <xdr:cNvSpPr txBox="1"/>
      </xdr:nvSpPr>
      <xdr:spPr>
        <a:xfrm>
          <a:off x="1719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97761</xdr:rowOff>
    </xdr:from>
    <xdr:to>
      <xdr:col>6</xdr:col>
      <xdr:colOff>38100</xdr:colOff>
      <xdr:row>76</xdr:row>
      <xdr:rowOff>27911</xdr:rowOff>
    </xdr:to>
    <xdr:sp macro="" textlink="">
      <xdr:nvSpPr>
        <xdr:cNvPr id="193" name="フローチャート: 判断 192"/>
        <xdr:cNvSpPr/>
      </xdr:nvSpPr>
      <xdr:spPr>
        <a:xfrm>
          <a:off x="1079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44438</xdr:rowOff>
    </xdr:from>
    <xdr:ext cx="599010" cy="259045"/>
    <xdr:sp macro="" textlink="">
      <xdr:nvSpPr>
        <xdr:cNvPr id="194" name="テキスト ボックス 193"/>
        <xdr:cNvSpPr txBox="1"/>
      </xdr:nvSpPr>
      <xdr:spPr>
        <a:xfrm>
          <a:off x="830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33046</xdr:rowOff>
    </xdr:from>
    <xdr:to>
      <xdr:col>24</xdr:col>
      <xdr:colOff>114300</xdr:colOff>
      <xdr:row>76</xdr:row>
      <xdr:rowOff>134646</xdr:rowOff>
    </xdr:to>
    <xdr:sp macro="" textlink="">
      <xdr:nvSpPr>
        <xdr:cNvPr id="200" name="楕円 199"/>
        <xdr:cNvSpPr/>
      </xdr:nvSpPr>
      <xdr:spPr>
        <a:xfrm>
          <a:off x="4584700" y="130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11473</xdr:rowOff>
    </xdr:from>
    <xdr:ext cx="599010" cy="259045"/>
    <xdr:sp macro="" textlink="">
      <xdr:nvSpPr>
        <xdr:cNvPr id="201" name="民生費該当値テキスト"/>
        <xdr:cNvSpPr txBox="1"/>
      </xdr:nvSpPr>
      <xdr:spPr>
        <a:xfrm>
          <a:off x="4686300" y="1304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95159</xdr:rowOff>
    </xdr:from>
    <xdr:to>
      <xdr:col>20</xdr:col>
      <xdr:colOff>38100</xdr:colOff>
      <xdr:row>77</xdr:row>
      <xdr:rowOff>25309</xdr:rowOff>
    </xdr:to>
    <xdr:sp macro="" textlink="">
      <xdr:nvSpPr>
        <xdr:cNvPr id="202" name="楕円 201"/>
        <xdr:cNvSpPr/>
      </xdr:nvSpPr>
      <xdr:spPr>
        <a:xfrm>
          <a:off x="3746500" y="131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16436</xdr:rowOff>
    </xdr:from>
    <xdr:ext cx="599010" cy="259045"/>
    <xdr:sp macro="" textlink="">
      <xdr:nvSpPr>
        <xdr:cNvPr id="203" name="テキスト ボックス 202"/>
        <xdr:cNvSpPr txBox="1"/>
      </xdr:nvSpPr>
      <xdr:spPr>
        <a:xfrm>
          <a:off x="3497795" y="1321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98120</xdr:rowOff>
    </xdr:from>
    <xdr:to>
      <xdr:col>15</xdr:col>
      <xdr:colOff>101600</xdr:colOff>
      <xdr:row>77</xdr:row>
      <xdr:rowOff>28270</xdr:rowOff>
    </xdr:to>
    <xdr:sp macro="" textlink="">
      <xdr:nvSpPr>
        <xdr:cNvPr id="204" name="楕円 203"/>
        <xdr:cNvSpPr/>
      </xdr:nvSpPr>
      <xdr:spPr>
        <a:xfrm>
          <a:off x="2857500" y="131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19397</xdr:rowOff>
    </xdr:from>
    <xdr:ext cx="599010" cy="259045"/>
    <xdr:sp macro="" textlink="">
      <xdr:nvSpPr>
        <xdr:cNvPr id="205" name="テキスト ボックス 204"/>
        <xdr:cNvSpPr txBox="1"/>
      </xdr:nvSpPr>
      <xdr:spPr>
        <a:xfrm>
          <a:off x="2608795" y="1322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127577</xdr:rowOff>
    </xdr:from>
    <xdr:to>
      <xdr:col>10</xdr:col>
      <xdr:colOff>165100</xdr:colOff>
      <xdr:row>77</xdr:row>
      <xdr:rowOff>57727</xdr:rowOff>
    </xdr:to>
    <xdr:sp macro="" textlink="">
      <xdr:nvSpPr>
        <xdr:cNvPr id="206" name="楕円 205"/>
        <xdr:cNvSpPr/>
      </xdr:nvSpPr>
      <xdr:spPr>
        <a:xfrm>
          <a:off x="1968500" y="131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48854</xdr:rowOff>
    </xdr:from>
    <xdr:ext cx="599010" cy="259045"/>
    <xdr:sp macro="" textlink="">
      <xdr:nvSpPr>
        <xdr:cNvPr id="207" name="テキスト ボックス 206"/>
        <xdr:cNvSpPr txBox="1"/>
      </xdr:nvSpPr>
      <xdr:spPr>
        <a:xfrm>
          <a:off x="1719795" y="1325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3425</xdr:rowOff>
    </xdr:from>
    <xdr:to>
      <xdr:col>6</xdr:col>
      <xdr:colOff>38100</xdr:colOff>
      <xdr:row>77</xdr:row>
      <xdr:rowOff>105025</xdr:rowOff>
    </xdr:to>
    <xdr:sp macro="" textlink="">
      <xdr:nvSpPr>
        <xdr:cNvPr id="208" name="楕円 207"/>
        <xdr:cNvSpPr/>
      </xdr:nvSpPr>
      <xdr:spPr>
        <a:xfrm>
          <a:off x="10795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96152</xdr:rowOff>
    </xdr:from>
    <xdr:ext cx="599010" cy="259045"/>
    <xdr:sp macro="" textlink="">
      <xdr:nvSpPr>
        <xdr:cNvPr id="209" name="テキスト ボックス 208"/>
        <xdr:cNvSpPr txBox="1"/>
      </xdr:nvSpPr>
      <xdr:spPr>
        <a:xfrm>
          <a:off x="830795" y="132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4" name="直線コネクタ 233"/>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5" name="衛生費最小値テキスト"/>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6" name="直線コネクタ 235"/>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7" name="衛生費最大値テキスト"/>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8" name="直線コネクタ 237"/>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161950</xdr:rowOff>
    </xdr:from>
    <xdr:to>
      <xdr:col>24</xdr:col>
      <xdr:colOff>63500</xdr:colOff>
      <xdr:row>96</xdr:row>
      <xdr:rowOff>105105</xdr:rowOff>
    </xdr:to>
    <xdr:cxnSp macro="">
      <xdr:nvCxnSpPr>
        <xdr:cNvPr id="239" name="直線コネクタ 238"/>
        <xdr:cNvCxnSpPr/>
      </xdr:nvCxnSpPr>
      <xdr:spPr>
        <a:xfrm flipV="1">
          <a:off x="3797300" y="16449700"/>
          <a:ext cx="8382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109681</xdr:rowOff>
    </xdr:from>
    <xdr:ext cx="534377" cy="259045"/>
    <xdr:sp macro="" textlink="">
      <xdr:nvSpPr>
        <xdr:cNvPr id="240" name="衛生費平均値テキスト"/>
        <xdr:cNvSpPr txBox="1"/>
      </xdr:nvSpPr>
      <xdr:spPr>
        <a:xfrm>
          <a:off x="4686300" y="1622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41" name="フローチャート: 判断 240"/>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105105</xdr:rowOff>
    </xdr:from>
    <xdr:to>
      <xdr:col>19</xdr:col>
      <xdr:colOff>177800</xdr:colOff>
      <xdr:row>97</xdr:row>
      <xdr:rowOff>40069</xdr:rowOff>
    </xdr:to>
    <xdr:cxnSp macro="">
      <xdr:nvCxnSpPr>
        <xdr:cNvPr id="242" name="直線コネクタ 241"/>
        <xdr:cNvCxnSpPr/>
      </xdr:nvCxnSpPr>
      <xdr:spPr>
        <a:xfrm flipV="1">
          <a:off x="2908300" y="16564305"/>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3" name="フローチャート: 判断 242"/>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69220</xdr:rowOff>
    </xdr:from>
    <xdr:ext cx="534377" cy="259045"/>
    <xdr:sp macro="" textlink="">
      <xdr:nvSpPr>
        <xdr:cNvPr id="244" name="テキスト ボックス 243"/>
        <xdr:cNvSpPr txBox="1"/>
      </xdr:nvSpPr>
      <xdr:spPr>
        <a:xfrm>
          <a:off x="3530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26200</xdr:rowOff>
    </xdr:from>
    <xdr:to>
      <xdr:col>15</xdr:col>
      <xdr:colOff>50800</xdr:colOff>
      <xdr:row>97</xdr:row>
      <xdr:rowOff>40069</xdr:rowOff>
    </xdr:to>
    <xdr:cxnSp macro="">
      <xdr:nvCxnSpPr>
        <xdr:cNvPr id="245" name="直線コネクタ 244"/>
        <xdr:cNvCxnSpPr/>
      </xdr:nvCxnSpPr>
      <xdr:spPr>
        <a:xfrm>
          <a:off x="2019300" y="1665685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6" name="フローチャート: 判断 245"/>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107242</xdr:rowOff>
    </xdr:from>
    <xdr:ext cx="534377" cy="259045"/>
    <xdr:sp macro="" textlink="">
      <xdr:nvSpPr>
        <xdr:cNvPr id="247" name="テキスト ボックス 246"/>
        <xdr:cNvSpPr txBox="1"/>
      </xdr:nvSpPr>
      <xdr:spPr>
        <a:xfrm>
          <a:off x="2641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26200</xdr:rowOff>
    </xdr:from>
    <xdr:to>
      <xdr:col>10</xdr:col>
      <xdr:colOff>114300</xdr:colOff>
      <xdr:row>97</xdr:row>
      <xdr:rowOff>30505</xdr:rowOff>
    </xdr:to>
    <xdr:cxnSp macro="">
      <xdr:nvCxnSpPr>
        <xdr:cNvPr id="248" name="直線コネクタ 247"/>
        <xdr:cNvCxnSpPr/>
      </xdr:nvCxnSpPr>
      <xdr:spPr>
        <a:xfrm flipV="1">
          <a:off x="1130300" y="16656850"/>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9" name="フローチャート: 判断 248"/>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141037</xdr:rowOff>
    </xdr:from>
    <xdr:ext cx="534377" cy="259045"/>
    <xdr:sp macro="" textlink="">
      <xdr:nvSpPr>
        <xdr:cNvPr id="250" name="テキスト ボックス 249"/>
        <xdr:cNvSpPr txBox="1"/>
      </xdr:nvSpPr>
      <xdr:spPr>
        <a:xfrm>
          <a:off x="1752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51" name="フローチャート: 判断 250"/>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146981</xdr:rowOff>
    </xdr:from>
    <xdr:ext cx="534377" cy="259045"/>
    <xdr:sp macro="" textlink="">
      <xdr:nvSpPr>
        <xdr:cNvPr id="252" name="テキスト ボックス 251"/>
        <xdr:cNvSpPr txBox="1"/>
      </xdr:nvSpPr>
      <xdr:spPr>
        <a:xfrm>
          <a:off x="863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111150</xdr:rowOff>
    </xdr:from>
    <xdr:to>
      <xdr:col>24</xdr:col>
      <xdr:colOff>114300</xdr:colOff>
      <xdr:row>96</xdr:row>
      <xdr:rowOff>41300</xdr:rowOff>
    </xdr:to>
    <xdr:sp macro="" textlink="">
      <xdr:nvSpPr>
        <xdr:cNvPr id="258" name="楕円 257"/>
        <xdr:cNvSpPr/>
      </xdr:nvSpPr>
      <xdr:spPr>
        <a:xfrm>
          <a:off x="4584700" y="163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89577</xdr:rowOff>
    </xdr:from>
    <xdr:ext cx="534377" cy="259045"/>
    <xdr:sp macro="" textlink="">
      <xdr:nvSpPr>
        <xdr:cNvPr id="259" name="衛生費該当値テキスト"/>
        <xdr:cNvSpPr txBox="1"/>
      </xdr:nvSpPr>
      <xdr:spPr>
        <a:xfrm>
          <a:off x="4686300" y="163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54305</xdr:rowOff>
    </xdr:from>
    <xdr:to>
      <xdr:col>20</xdr:col>
      <xdr:colOff>38100</xdr:colOff>
      <xdr:row>96</xdr:row>
      <xdr:rowOff>155905</xdr:rowOff>
    </xdr:to>
    <xdr:sp macro="" textlink="">
      <xdr:nvSpPr>
        <xdr:cNvPr id="260" name="楕円 259"/>
        <xdr:cNvSpPr/>
      </xdr:nvSpPr>
      <xdr:spPr>
        <a:xfrm>
          <a:off x="3746500" y="165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147032</xdr:rowOff>
    </xdr:from>
    <xdr:ext cx="534377" cy="259045"/>
    <xdr:sp macro="" textlink="">
      <xdr:nvSpPr>
        <xdr:cNvPr id="261" name="テキスト ボックス 260"/>
        <xdr:cNvSpPr txBox="1"/>
      </xdr:nvSpPr>
      <xdr:spPr>
        <a:xfrm>
          <a:off x="3530111" y="166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160719</xdr:rowOff>
    </xdr:from>
    <xdr:to>
      <xdr:col>15</xdr:col>
      <xdr:colOff>101600</xdr:colOff>
      <xdr:row>97</xdr:row>
      <xdr:rowOff>90869</xdr:rowOff>
    </xdr:to>
    <xdr:sp macro="" textlink="">
      <xdr:nvSpPr>
        <xdr:cNvPr id="262" name="楕円 261"/>
        <xdr:cNvSpPr/>
      </xdr:nvSpPr>
      <xdr:spPr>
        <a:xfrm>
          <a:off x="2857500" y="166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81996</xdr:rowOff>
    </xdr:from>
    <xdr:ext cx="534377" cy="259045"/>
    <xdr:sp macro="" textlink="">
      <xdr:nvSpPr>
        <xdr:cNvPr id="263" name="テキスト ボックス 262"/>
        <xdr:cNvSpPr txBox="1"/>
      </xdr:nvSpPr>
      <xdr:spPr>
        <a:xfrm>
          <a:off x="2641111" y="1671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146850</xdr:rowOff>
    </xdr:from>
    <xdr:to>
      <xdr:col>10</xdr:col>
      <xdr:colOff>165100</xdr:colOff>
      <xdr:row>97</xdr:row>
      <xdr:rowOff>77000</xdr:rowOff>
    </xdr:to>
    <xdr:sp macro="" textlink="">
      <xdr:nvSpPr>
        <xdr:cNvPr id="264" name="楕円 263"/>
        <xdr:cNvSpPr/>
      </xdr:nvSpPr>
      <xdr:spPr>
        <a:xfrm>
          <a:off x="1968500" y="166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68127</xdr:rowOff>
    </xdr:from>
    <xdr:ext cx="534377" cy="259045"/>
    <xdr:sp macro="" textlink="">
      <xdr:nvSpPr>
        <xdr:cNvPr id="265" name="テキスト ボックス 264"/>
        <xdr:cNvSpPr txBox="1"/>
      </xdr:nvSpPr>
      <xdr:spPr>
        <a:xfrm>
          <a:off x="1752111" y="166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151155</xdr:rowOff>
    </xdr:from>
    <xdr:to>
      <xdr:col>6</xdr:col>
      <xdr:colOff>38100</xdr:colOff>
      <xdr:row>97</xdr:row>
      <xdr:rowOff>81305</xdr:rowOff>
    </xdr:to>
    <xdr:sp macro="" textlink="">
      <xdr:nvSpPr>
        <xdr:cNvPr id="266" name="楕円 265"/>
        <xdr:cNvSpPr/>
      </xdr:nvSpPr>
      <xdr:spPr>
        <a:xfrm>
          <a:off x="1079500" y="166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72432</xdr:rowOff>
    </xdr:from>
    <xdr:ext cx="534377" cy="259045"/>
    <xdr:sp macro="" textlink="">
      <xdr:nvSpPr>
        <xdr:cNvPr id="267" name="テキスト ボックス 266"/>
        <xdr:cNvSpPr txBox="1"/>
      </xdr:nvSpPr>
      <xdr:spPr>
        <a:xfrm>
          <a:off x="863111" y="167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9" name="直線コネクタ 288"/>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90" name="労働費最小値テキスト"/>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91" name="直線コネクタ 290"/>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2" name="労働費最大値テキスト"/>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3" name="直線コネクタ 292"/>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130099</xdr:rowOff>
    </xdr:from>
    <xdr:to>
      <xdr:col>55</xdr:col>
      <xdr:colOff>0</xdr:colOff>
      <xdr:row>33</xdr:row>
      <xdr:rowOff>158445</xdr:rowOff>
    </xdr:to>
    <xdr:cxnSp macro="">
      <xdr:nvCxnSpPr>
        <xdr:cNvPr id="294" name="直線コネクタ 293"/>
        <xdr:cNvCxnSpPr/>
      </xdr:nvCxnSpPr>
      <xdr:spPr>
        <a:xfrm flipV="1">
          <a:off x="9639300" y="5787949"/>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88358</xdr:rowOff>
    </xdr:from>
    <xdr:ext cx="378565" cy="259045"/>
    <xdr:sp macro="" textlink="">
      <xdr:nvSpPr>
        <xdr:cNvPr id="295" name="労働費平均値テキスト"/>
        <xdr:cNvSpPr txBox="1"/>
      </xdr:nvSpPr>
      <xdr:spPr>
        <a:xfrm>
          <a:off x="10528300" y="6260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6" name="フローチャート: 判断 295"/>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120955</xdr:rowOff>
    </xdr:from>
    <xdr:to>
      <xdr:col>50</xdr:col>
      <xdr:colOff>114300</xdr:colOff>
      <xdr:row>33</xdr:row>
      <xdr:rowOff>158445</xdr:rowOff>
    </xdr:to>
    <xdr:cxnSp macro="">
      <xdr:nvCxnSpPr>
        <xdr:cNvPr id="297" name="直線コネクタ 296"/>
        <xdr:cNvCxnSpPr/>
      </xdr:nvCxnSpPr>
      <xdr:spPr>
        <a:xfrm>
          <a:off x="8750300" y="5778805"/>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8" name="フローチャート: 判断 297"/>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24808</xdr:rowOff>
    </xdr:from>
    <xdr:ext cx="378565" cy="259045"/>
    <xdr:sp macro="" textlink="">
      <xdr:nvSpPr>
        <xdr:cNvPr id="299" name="テキスト ボックス 298"/>
        <xdr:cNvSpPr txBox="1"/>
      </xdr:nvSpPr>
      <xdr:spPr>
        <a:xfrm>
          <a:off x="9450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93523</xdr:rowOff>
    </xdr:from>
    <xdr:to>
      <xdr:col>45</xdr:col>
      <xdr:colOff>177800</xdr:colOff>
      <xdr:row>33</xdr:row>
      <xdr:rowOff>120955</xdr:rowOff>
    </xdr:to>
    <xdr:cxnSp macro="">
      <xdr:nvCxnSpPr>
        <xdr:cNvPr id="300" name="直線コネクタ 299"/>
        <xdr:cNvCxnSpPr/>
      </xdr:nvCxnSpPr>
      <xdr:spPr>
        <a:xfrm>
          <a:off x="7861300" y="575137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301" name="フローチャート: 判断 300"/>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159681</xdr:rowOff>
    </xdr:from>
    <xdr:ext cx="378565" cy="259045"/>
    <xdr:sp macro="" textlink="">
      <xdr:nvSpPr>
        <xdr:cNvPr id="302" name="テキスト ボックス 301"/>
        <xdr:cNvSpPr txBox="1"/>
      </xdr:nvSpPr>
      <xdr:spPr>
        <a:xfrm>
          <a:off x="8561017" y="633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55118</xdr:rowOff>
    </xdr:from>
    <xdr:to>
      <xdr:col>41</xdr:col>
      <xdr:colOff>50800</xdr:colOff>
      <xdr:row>33</xdr:row>
      <xdr:rowOff>93523</xdr:rowOff>
    </xdr:to>
    <xdr:cxnSp macro="">
      <xdr:nvCxnSpPr>
        <xdr:cNvPr id="303" name="直線コネクタ 302"/>
        <xdr:cNvCxnSpPr/>
      </xdr:nvCxnSpPr>
      <xdr:spPr>
        <a:xfrm>
          <a:off x="6972300" y="571296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4" name="フローチャート: 判断 303"/>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1033</xdr:rowOff>
    </xdr:from>
    <xdr:ext cx="378565" cy="259045"/>
    <xdr:sp macro="" textlink="">
      <xdr:nvSpPr>
        <xdr:cNvPr id="305" name="テキスト ボックス 304"/>
        <xdr:cNvSpPr txBox="1"/>
      </xdr:nvSpPr>
      <xdr:spPr>
        <a:xfrm>
          <a:off x="7672017" y="63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6" name="フローチャート: 判断 305"/>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46296</xdr:rowOff>
    </xdr:from>
    <xdr:ext cx="378565" cy="259045"/>
    <xdr:sp macro="" textlink="">
      <xdr:nvSpPr>
        <xdr:cNvPr id="307" name="テキスト ボックス 306"/>
        <xdr:cNvSpPr txBox="1"/>
      </xdr:nvSpPr>
      <xdr:spPr>
        <a:xfrm>
          <a:off x="6783017" y="6218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79299</xdr:rowOff>
    </xdr:from>
    <xdr:to>
      <xdr:col>55</xdr:col>
      <xdr:colOff>50800</xdr:colOff>
      <xdr:row>34</xdr:row>
      <xdr:rowOff>9449</xdr:rowOff>
    </xdr:to>
    <xdr:sp macro="" textlink="">
      <xdr:nvSpPr>
        <xdr:cNvPr id="313" name="楕円 312"/>
        <xdr:cNvSpPr/>
      </xdr:nvSpPr>
      <xdr:spPr>
        <a:xfrm>
          <a:off x="10426700" y="57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102176</xdr:rowOff>
    </xdr:from>
    <xdr:ext cx="378565" cy="259045"/>
    <xdr:sp macro="" textlink="">
      <xdr:nvSpPr>
        <xdr:cNvPr id="314" name="労働費該当値テキスト"/>
        <xdr:cNvSpPr txBox="1"/>
      </xdr:nvSpPr>
      <xdr:spPr>
        <a:xfrm>
          <a:off x="10528300" y="558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107645</xdr:rowOff>
    </xdr:from>
    <xdr:to>
      <xdr:col>50</xdr:col>
      <xdr:colOff>165100</xdr:colOff>
      <xdr:row>34</xdr:row>
      <xdr:rowOff>37795</xdr:rowOff>
    </xdr:to>
    <xdr:sp macro="" textlink="">
      <xdr:nvSpPr>
        <xdr:cNvPr id="315" name="楕円 314"/>
        <xdr:cNvSpPr/>
      </xdr:nvSpPr>
      <xdr:spPr>
        <a:xfrm>
          <a:off x="9588500" y="5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54322</xdr:rowOff>
    </xdr:from>
    <xdr:ext cx="378565" cy="259045"/>
    <xdr:sp macro="" textlink="">
      <xdr:nvSpPr>
        <xdr:cNvPr id="316" name="テキスト ボックス 315"/>
        <xdr:cNvSpPr txBox="1"/>
      </xdr:nvSpPr>
      <xdr:spPr>
        <a:xfrm>
          <a:off x="9450017" y="5540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70155</xdr:rowOff>
    </xdr:from>
    <xdr:to>
      <xdr:col>46</xdr:col>
      <xdr:colOff>38100</xdr:colOff>
      <xdr:row>34</xdr:row>
      <xdr:rowOff>305</xdr:rowOff>
    </xdr:to>
    <xdr:sp macro="" textlink="">
      <xdr:nvSpPr>
        <xdr:cNvPr id="317" name="楕円 316"/>
        <xdr:cNvSpPr/>
      </xdr:nvSpPr>
      <xdr:spPr>
        <a:xfrm>
          <a:off x="8699500" y="57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16832</xdr:rowOff>
    </xdr:from>
    <xdr:ext cx="378565" cy="259045"/>
    <xdr:sp macro="" textlink="">
      <xdr:nvSpPr>
        <xdr:cNvPr id="318" name="テキスト ボックス 317"/>
        <xdr:cNvSpPr txBox="1"/>
      </xdr:nvSpPr>
      <xdr:spPr>
        <a:xfrm>
          <a:off x="8561017" y="5503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42723</xdr:rowOff>
    </xdr:from>
    <xdr:to>
      <xdr:col>41</xdr:col>
      <xdr:colOff>101600</xdr:colOff>
      <xdr:row>33</xdr:row>
      <xdr:rowOff>144323</xdr:rowOff>
    </xdr:to>
    <xdr:sp macro="" textlink="">
      <xdr:nvSpPr>
        <xdr:cNvPr id="319" name="楕円 318"/>
        <xdr:cNvSpPr/>
      </xdr:nvSpPr>
      <xdr:spPr>
        <a:xfrm>
          <a:off x="7810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160850</xdr:rowOff>
    </xdr:from>
    <xdr:ext cx="378565" cy="259045"/>
    <xdr:sp macro="" textlink="">
      <xdr:nvSpPr>
        <xdr:cNvPr id="320" name="テキスト ボックス 319"/>
        <xdr:cNvSpPr txBox="1"/>
      </xdr:nvSpPr>
      <xdr:spPr>
        <a:xfrm>
          <a:off x="7672017" y="547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4318</xdr:rowOff>
    </xdr:from>
    <xdr:to>
      <xdr:col>36</xdr:col>
      <xdr:colOff>165100</xdr:colOff>
      <xdr:row>33</xdr:row>
      <xdr:rowOff>105918</xdr:rowOff>
    </xdr:to>
    <xdr:sp macro="" textlink="">
      <xdr:nvSpPr>
        <xdr:cNvPr id="321" name="楕円 320"/>
        <xdr:cNvSpPr/>
      </xdr:nvSpPr>
      <xdr:spPr>
        <a:xfrm>
          <a:off x="6921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122445</xdr:rowOff>
    </xdr:from>
    <xdr:ext cx="469744" cy="259045"/>
    <xdr:sp macro="" textlink="">
      <xdr:nvSpPr>
        <xdr:cNvPr id="322" name="テキスト ボックス 321"/>
        <xdr:cNvSpPr txBox="1"/>
      </xdr:nvSpPr>
      <xdr:spPr>
        <a:xfrm>
          <a:off x="6737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6" name="直線コネクタ 345"/>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9" name="農林水産業費最大値テキスト"/>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50" name="直線コネクタ 349"/>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80137</xdr:rowOff>
    </xdr:from>
    <xdr:to>
      <xdr:col>55</xdr:col>
      <xdr:colOff>0</xdr:colOff>
      <xdr:row>58</xdr:row>
      <xdr:rowOff>92202</xdr:rowOff>
    </xdr:to>
    <xdr:cxnSp macro="">
      <xdr:nvCxnSpPr>
        <xdr:cNvPr id="351" name="直線コネクタ 350"/>
        <xdr:cNvCxnSpPr/>
      </xdr:nvCxnSpPr>
      <xdr:spPr>
        <a:xfrm flipV="1">
          <a:off x="9639300" y="1002423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81424</xdr:rowOff>
    </xdr:from>
    <xdr:ext cx="469744" cy="259045"/>
    <xdr:sp macro="" textlink="">
      <xdr:nvSpPr>
        <xdr:cNvPr id="352" name="農林水産業費平均値テキスト"/>
        <xdr:cNvSpPr txBox="1"/>
      </xdr:nvSpPr>
      <xdr:spPr>
        <a:xfrm>
          <a:off x="10528300" y="9682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3" name="フローチャート: 判断 352"/>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65278</xdr:rowOff>
    </xdr:from>
    <xdr:to>
      <xdr:col>50</xdr:col>
      <xdr:colOff>114300</xdr:colOff>
      <xdr:row>58</xdr:row>
      <xdr:rowOff>92202</xdr:rowOff>
    </xdr:to>
    <xdr:cxnSp macro="">
      <xdr:nvCxnSpPr>
        <xdr:cNvPr id="354" name="直線コネクタ 353"/>
        <xdr:cNvCxnSpPr/>
      </xdr:nvCxnSpPr>
      <xdr:spPr>
        <a:xfrm>
          <a:off x="8750300" y="10009378"/>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5" name="フローチャート: 判断 354"/>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18305</xdr:rowOff>
    </xdr:from>
    <xdr:ext cx="469744" cy="259045"/>
    <xdr:sp macro="" textlink="">
      <xdr:nvSpPr>
        <xdr:cNvPr id="356" name="テキスト ボックス 355"/>
        <xdr:cNvSpPr txBox="1"/>
      </xdr:nvSpPr>
      <xdr:spPr>
        <a:xfrm>
          <a:off x="9404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65278</xdr:rowOff>
    </xdr:from>
    <xdr:to>
      <xdr:col>45</xdr:col>
      <xdr:colOff>177800</xdr:colOff>
      <xdr:row>58</xdr:row>
      <xdr:rowOff>87757</xdr:rowOff>
    </xdr:to>
    <xdr:cxnSp macro="">
      <xdr:nvCxnSpPr>
        <xdr:cNvPr id="357" name="直線コネクタ 356"/>
        <xdr:cNvCxnSpPr/>
      </xdr:nvCxnSpPr>
      <xdr:spPr>
        <a:xfrm flipV="1">
          <a:off x="7861300" y="10009378"/>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8" name="フローチャート: 判断 357"/>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167784</xdr:rowOff>
    </xdr:from>
    <xdr:ext cx="469744" cy="259045"/>
    <xdr:sp macro="" textlink="">
      <xdr:nvSpPr>
        <xdr:cNvPr id="359" name="テキスト ボックス 358"/>
        <xdr:cNvSpPr txBox="1"/>
      </xdr:nvSpPr>
      <xdr:spPr>
        <a:xfrm>
          <a:off x="8515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67437</xdr:rowOff>
    </xdr:from>
    <xdr:to>
      <xdr:col>41</xdr:col>
      <xdr:colOff>50800</xdr:colOff>
      <xdr:row>58</xdr:row>
      <xdr:rowOff>87757</xdr:rowOff>
    </xdr:to>
    <xdr:cxnSp macro="">
      <xdr:nvCxnSpPr>
        <xdr:cNvPr id="360" name="直線コネクタ 359"/>
        <xdr:cNvCxnSpPr/>
      </xdr:nvCxnSpPr>
      <xdr:spPr>
        <a:xfrm>
          <a:off x="6972300" y="10011537"/>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61" name="フローチャート: 判断 360"/>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164863</xdr:rowOff>
    </xdr:from>
    <xdr:ext cx="469744" cy="259045"/>
    <xdr:sp macro="" textlink="">
      <xdr:nvSpPr>
        <xdr:cNvPr id="362" name="テキスト ボックス 361"/>
        <xdr:cNvSpPr txBox="1"/>
      </xdr:nvSpPr>
      <xdr:spPr>
        <a:xfrm>
          <a:off x="7626428" y="95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3" name="フローチャート: 判断 362"/>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6621</xdr:rowOff>
    </xdr:from>
    <xdr:ext cx="469744" cy="259045"/>
    <xdr:sp macro="" textlink="">
      <xdr:nvSpPr>
        <xdr:cNvPr id="364" name="テキスト ボックス 363"/>
        <xdr:cNvSpPr txBox="1"/>
      </xdr:nvSpPr>
      <xdr:spPr>
        <a:xfrm>
          <a:off x="6737428"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29337</xdr:rowOff>
    </xdr:from>
    <xdr:to>
      <xdr:col>55</xdr:col>
      <xdr:colOff>50800</xdr:colOff>
      <xdr:row>58</xdr:row>
      <xdr:rowOff>130937</xdr:rowOff>
    </xdr:to>
    <xdr:sp macro="" textlink="">
      <xdr:nvSpPr>
        <xdr:cNvPr id="370" name="楕円 369"/>
        <xdr:cNvSpPr/>
      </xdr:nvSpPr>
      <xdr:spPr>
        <a:xfrm>
          <a:off x="10426700" y="99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7764</xdr:rowOff>
    </xdr:from>
    <xdr:ext cx="469744" cy="259045"/>
    <xdr:sp macro="" textlink="">
      <xdr:nvSpPr>
        <xdr:cNvPr id="371" name="農林水産業費該当値テキスト"/>
        <xdr:cNvSpPr txBox="1"/>
      </xdr:nvSpPr>
      <xdr:spPr>
        <a:xfrm>
          <a:off x="10528300" y="995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41402</xdr:rowOff>
    </xdr:from>
    <xdr:to>
      <xdr:col>50</xdr:col>
      <xdr:colOff>165100</xdr:colOff>
      <xdr:row>58</xdr:row>
      <xdr:rowOff>143002</xdr:rowOff>
    </xdr:to>
    <xdr:sp macro="" textlink="">
      <xdr:nvSpPr>
        <xdr:cNvPr id="372" name="楕円 371"/>
        <xdr:cNvSpPr/>
      </xdr:nvSpPr>
      <xdr:spPr>
        <a:xfrm>
          <a:off x="9588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134129</xdr:rowOff>
    </xdr:from>
    <xdr:ext cx="378565" cy="259045"/>
    <xdr:sp macro="" textlink="">
      <xdr:nvSpPr>
        <xdr:cNvPr id="373" name="テキスト ボックス 372"/>
        <xdr:cNvSpPr txBox="1"/>
      </xdr:nvSpPr>
      <xdr:spPr>
        <a:xfrm>
          <a:off x="9450017" y="1007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14478</xdr:rowOff>
    </xdr:from>
    <xdr:to>
      <xdr:col>46</xdr:col>
      <xdr:colOff>38100</xdr:colOff>
      <xdr:row>58</xdr:row>
      <xdr:rowOff>116078</xdr:rowOff>
    </xdr:to>
    <xdr:sp macro="" textlink="">
      <xdr:nvSpPr>
        <xdr:cNvPr id="374" name="楕円 373"/>
        <xdr:cNvSpPr/>
      </xdr:nvSpPr>
      <xdr:spPr>
        <a:xfrm>
          <a:off x="8699500" y="99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107205</xdr:rowOff>
    </xdr:from>
    <xdr:ext cx="469744" cy="259045"/>
    <xdr:sp macro="" textlink="">
      <xdr:nvSpPr>
        <xdr:cNvPr id="375" name="テキスト ボックス 374"/>
        <xdr:cNvSpPr txBox="1"/>
      </xdr:nvSpPr>
      <xdr:spPr>
        <a:xfrm>
          <a:off x="8515428" y="1005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36957</xdr:rowOff>
    </xdr:from>
    <xdr:to>
      <xdr:col>41</xdr:col>
      <xdr:colOff>101600</xdr:colOff>
      <xdr:row>58</xdr:row>
      <xdr:rowOff>138557</xdr:rowOff>
    </xdr:to>
    <xdr:sp macro="" textlink="">
      <xdr:nvSpPr>
        <xdr:cNvPr id="376" name="楕円 375"/>
        <xdr:cNvSpPr/>
      </xdr:nvSpPr>
      <xdr:spPr>
        <a:xfrm>
          <a:off x="7810500" y="99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129684</xdr:rowOff>
    </xdr:from>
    <xdr:ext cx="469744" cy="259045"/>
    <xdr:sp macro="" textlink="">
      <xdr:nvSpPr>
        <xdr:cNvPr id="377" name="テキスト ボックス 376"/>
        <xdr:cNvSpPr txBox="1"/>
      </xdr:nvSpPr>
      <xdr:spPr>
        <a:xfrm>
          <a:off x="7626428" y="1007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16637</xdr:rowOff>
    </xdr:from>
    <xdr:to>
      <xdr:col>36</xdr:col>
      <xdr:colOff>165100</xdr:colOff>
      <xdr:row>58</xdr:row>
      <xdr:rowOff>118237</xdr:rowOff>
    </xdr:to>
    <xdr:sp macro="" textlink="">
      <xdr:nvSpPr>
        <xdr:cNvPr id="378" name="楕円 377"/>
        <xdr:cNvSpPr/>
      </xdr:nvSpPr>
      <xdr:spPr>
        <a:xfrm>
          <a:off x="6921500" y="99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109364</xdr:rowOff>
    </xdr:from>
    <xdr:ext cx="469744" cy="259045"/>
    <xdr:sp macro="" textlink="">
      <xdr:nvSpPr>
        <xdr:cNvPr id="379" name="テキスト ボックス 378"/>
        <xdr:cNvSpPr txBox="1"/>
      </xdr:nvSpPr>
      <xdr:spPr>
        <a:xfrm>
          <a:off x="6737428" y="100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90" name="直線コネクタ 389"/>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91" name="テキスト ボックス 390"/>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3" name="テキスト ボックス 392"/>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4" name="直線コネクタ 393"/>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5" name="テキスト ボックス 394"/>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8" name="直線コネクタ 397"/>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9" name="テキスト ボックス 398"/>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0" name="直線コネクタ 39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1" name="テキスト ボックス 400"/>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2" name="直線コネクタ 401"/>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3" name="テキスト ボックス 402"/>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7" name="直線コネクタ 406"/>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8" name="商工費最小値テキスト"/>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9" name="直線コネクタ 408"/>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10" name="商工費最大値テキスト"/>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11" name="直線コネクタ 410"/>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162246</xdr:rowOff>
    </xdr:from>
    <xdr:to>
      <xdr:col>55</xdr:col>
      <xdr:colOff>0</xdr:colOff>
      <xdr:row>77</xdr:row>
      <xdr:rowOff>18228</xdr:rowOff>
    </xdr:to>
    <xdr:cxnSp macro="">
      <xdr:nvCxnSpPr>
        <xdr:cNvPr id="412" name="直線コネクタ 411"/>
        <xdr:cNvCxnSpPr/>
      </xdr:nvCxnSpPr>
      <xdr:spPr>
        <a:xfrm>
          <a:off x="9639300" y="1319244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120178</xdr:rowOff>
    </xdr:from>
    <xdr:ext cx="534377" cy="259045"/>
    <xdr:sp macro="" textlink="">
      <xdr:nvSpPr>
        <xdr:cNvPr id="413" name="商工費平均値テキスト"/>
        <xdr:cNvSpPr txBox="1"/>
      </xdr:nvSpPr>
      <xdr:spPr>
        <a:xfrm>
          <a:off x="10528300" y="1280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4" name="フローチャート: 判断 413"/>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106638</xdr:rowOff>
    </xdr:from>
    <xdr:to>
      <xdr:col>50</xdr:col>
      <xdr:colOff>114300</xdr:colOff>
      <xdr:row>76</xdr:row>
      <xdr:rowOff>162246</xdr:rowOff>
    </xdr:to>
    <xdr:cxnSp macro="">
      <xdr:nvCxnSpPr>
        <xdr:cNvPr id="415" name="直線コネクタ 414"/>
        <xdr:cNvCxnSpPr/>
      </xdr:nvCxnSpPr>
      <xdr:spPr>
        <a:xfrm>
          <a:off x="8750300" y="13136838"/>
          <a:ext cx="889000" cy="5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6" name="フローチャート: 判断 415"/>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71924</xdr:rowOff>
    </xdr:from>
    <xdr:ext cx="534377" cy="259045"/>
    <xdr:sp macro="" textlink="">
      <xdr:nvSpPr>
        <xdr:cNvPr id="417" name="テキスト ボックス 416"/>
        <xdr:cNvSpPr txBox="1"/>
      </xdr:nvSpPr>
      <xdr:spPr>
        <a:xfrm>
          <a:off x="9372111" y="12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106638</xdr:rowOff>
    </xdr:from>
    <xdr:to>
      <xdr:col>45</xdr:col>
      <xdr:colOff>177800</xdr:colOff>
      <xdr:row>76</xdr:row>
      <xdr:rowOff>128384</xdr:rowOff>
    </xdr:to>
    <xdr:cxnSp macro="">
      <xdr:nvCxnSpPr>
        <xdr:cNvPr id="418" name="直線コネクタ 417"/>
        <xdr:cNvCxnSpPr/>
      </xdr:nvCxnSpPr>
      <xdr:spPr>
        <a:xfrm flipV="1">
          <a:off x="7861300" y="13136838"/>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9" name="フローチャート: 判断 418"/>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46007</xdr:rowOff>
    </xdr:from>
    <xdr:ext cx="534377" cy="259045"/>
    <xdr:sp macro="" textlink="">
      <xdr:nvSpPr>
        <xdr:cNvPr id="420" name="テキスト ボックス 419"/>
        <xdr:cNvSpPr txBox="1"/>
      </xdr:nvSpPr>
      <xdr:spPr>
        <a:xfrm>
          <a:off x="8483111" y="127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123955</xdr:rowOff>
    </xdr:from>
    <xdr:to>
      <xdr:col>41</xdr:col>
      <xdr:colOff>50800</xdr:colOff>
      <xdr:row>76</xdr:row>
      <xdr:rowOff>128384</xdr:rowOff>
    </xdr:to>
    <xdr:cxnSp macro="">
      <xdr:nvCxnSpPr>
        <xdr:cNvPr id="421" name="直線コネクタ 420"/>
        <xdr:cNvCxnSpPr/>
      </xdr:nvCxnSpPr>
      <xdr:spPr>
        <a:xfrm>
          <a:off x="6972300" y="13154155"/>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2" name="フローチャート: 判断 421"/>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2459</xdr:rowOff>
    </xdr:from>
    <xdr:ext cx="534377" cy="259045"/>
    <xdr:sp macro="" textlink="">
      <xdr:nvSpPr>
        <xdr:cNvPr id="423" name="テキスト ボックス 422"/>
        <xdr:cNvSpPr txBox="1"/>
      </xdr:nvSpPr>
      <xdr:spPr>
        <a:xfrm>
          <a:off x="7594111" y="126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4" name="フローチャート: 判断 423"/>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105129</xdr:rowOff>
    </xdr:from>
    <xdr:ext cx="534377" cy="259045"/>
    <xdr:sp macro="" textlink="">
      <xdr:nvSpPr>
        <xdr:cNvPr id="425" name="テキスト ボックス 424"/>
        <xdr:cNvSpPr txBox="1"/>
      </xdr:nvSpPr>
      <xdr:spPr>
        <a:xfrm>
          <a:off x="6705111" y="12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138878</xdr:rowOff>
    </xdr:from>
    <xdr:to>
      <xdr:col>55</xdr:col>
      <xdr:colOff>50800</xdr:colOff>
      <xdr:row>77</xdr:row>
      <xdr:rowOff>69028</xdr:rowOff>
    </xdr:to>
    <xdr:sp macro="" textlink="">
      <xdr:nvSpPr>
        <xdr:cNvPr id="431" name="楕円 430"/>
        <xdr:cNvSpPr/>
      </xdr:nvSpPr>
      <xdr:spPr>
        <a:xfrm>
          <a:off x="10426700" y="131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117305</xdr:rowOff>
    </xdr:from>
    <xdr:ext cx="534377" cy="259045"/>
    <xdr:sp macro="" textlink="">
      <xdr:nvSpPr>
        <xdr:cNvPr id="432" name="商工費該当値テキスト"/>
        <xdr:cNvSpPr txBox="1"/>
      </xdr:nvSpPr>
      <xdr:spPr>
        <a:xfrm>
          <a:off x="10528300" y="1314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111446</xdr:rowOff>
    </xdr:from>
    <xdr:to>
      <xdr:col>50</xdr:col>
      <xdr:colOff>165100</xdr:colOff>
      <xdr:row>77</xdr:row>
      <xdr:rowOff>41596</xdr:rowOff>
    </xdr:to>
    <xdr:sp macro="" textlink="">
      <xdr:nvSpPr>
        <xdr:cNvPr id="433" name="楕円 432"/>
        <xdr:cNvSpPr/>
      </xdr:nvSpPr>
      <xdr:spPr>
        <a:xfrm>
          <a:off x="9588500" y="131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32723</xdr:rowOff>
    </xdr:from>
    <xdr:ext cx="534377" cy="259045"/>
    <xdr:sp macro="" textlink="">
      <xdr:nvSpPr>
        <xdr:cNvPr id="434" name="テキスト ボックス 433"/>
        <xdr:cNvSpPr txBox="1"/>
      </xdr:nvSpPr>
      <xdr:spPr>
        <a:xfrm>
          <a:off x="9372111" y="132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55838</xdr:rowOff>
    </xdr:from>
    <xdr:to>
      <xdr:col>46</xdr:col>
      <xdr:colOff>38100</xdr:colOff>
      <xdr:row>76</xdr:row>
      <xdr:rowOff>157438</xdr:rowOff>
    </xdr:to>
    <xdr:sp macro="" textlink="">
      <xdr:nvSpPr>
        <xdr:cNvPr id="435" name="楕円 434"/>
        <xdr:cNvSpPr/>
      </xdr:nvSpPr>
      <xdr:spPr>
        <a:xfrm>
          <a:off x="8699500" y="130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148565</xdr:rowOff>
    </xdr:from>
    <xdr:ext cx="534377" cy="259045"/>
    <xdr:sp macro="" textlink="">
      <xdr:nvSpPr>
        <xdr:cNvPr id="436" name="テキスト ボックス 435"/>
        <xdr:cNvSpPr txBox="1"/>
      </xdr:nvSpPr>
      <xdr:spPr>
        <a:xfrm>
          <a:off x="8483111" y="1317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77584</xdr:rowOff>
    </xdr:from>
    <xdr:to>
      <xdr:col>41</xdr:col>
      <xdr:colOff>101600</xdr:colOff>
      <xdr:row>77</xdr:row>
      <xdr:rowOff>7734</xdr:rowOff>
    </xdr:to>
    <xdr:sp macro="" textlink="">
      <xdr:nvSpPr>
        <xdr:cNvPr id="437" name="楕円 436"/>
        <xdr:cNvSpPr/>
      </xdr:nvSpPr>
      <xdr:spPr>
        <a:xfrm>
          <a:off x="7810500" y="131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170311</xdr:rowOff>
    </xdr:from>
    <xdr:ext cx="534377" cy="259045"/>
    <xdr:sp macro="" textlink="">
      <xdr:nvSpPr>
        <xdr:cNvPr id="438" name="テキスト ボックス 437"/>
        <xdr:cNvSpPr txBox="1"/>
      </xdr:nvSpPr>
      <xdr:spPr>
        <a:xfrm>
          <a:off x="7594111" y="1320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73155</xdr:rowOff>
    </xdr:from>
    <xdr:to>
      <xdr:col>36</xdr:col>
      <xdr:colOff>165100</xdr:colOff>
      <xdr:row>77</xdr:row>
      <xdr:rowOff>3305</xdr:rowOff>
    </xdr:to>
    <xdr:sp macro="" textlink="">
      <xdr:nvSpPr>
        <xdr:cNvPr id="439" name="楕円 438"/>
        <xdr:cNvSpPr/>
      </xdr:nvSpPr>
      <xdr:spPr>
        <a:xfrm>
          <a:off x="6921500" y="131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165882</xdr:rowOff>
    </xdr:from>
    <xdr:ext cx="534377" cy="259045"/>
    <xdr:sp macro="" textlink="">
      <xdr:nvSpPr>
        <xdr:cNvPr id="440" name="テキスト ボックス 439"/>
        <xdr:cNvSpPr txBox="1"/>
      </xdr:nvSpPr>
      <xdr:spPr>
        <a:xfrm>
          <a:off x="6705111" y="131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97050</xdr:rowOff>
    </xdr:from>
    <xdr:to>
      <xdr:col>54</xdr:col>
      <xdr:colOff>189865</xdr:colOff>
      <xdr:row>98</xdr:row>
      <xdr:rowOff>104332</xdr:rowOff>
    </xdr:to>
    <xdr:cxnSp macro="">
      <xdr:nvCxnSpPr>
        <xdr:cNvPr id="467" name="直線コネクタ 466"/>
        <xdr:cNvCxnSpPr/>
      </xdr:nvCxnSpPr>
      <xdr:spPr>
        <a:xfrm flipV="1">
          <a:off x="10475595" y="15527550"/>
          <a:ext cx="1270" cy="137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108159</xdr:rowOff>
    </xdr:from>
    <xdr:ext cx="534377" cy="259045"/>
    <xdr:sp macro="" textlink="">
      <xdr:nvSpPr>
        <xdr:cNvPr id="468" name="土木費最小値テキスト"/>
        <xdr:cNvSpPr txBox="1"/>
      </xdr:nvSpPr>
      <xdr:spPr>
        <a:xfrm>
          <a:off x="10528300" y="16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104332</xdr:rowOff>
    </xdr:from>
    <xdr:to>
      <xdr:col>55</xdr:col>
      <xdr:colOff>88900</xdr:colOff>
      <xdr:row>98</xdr:row>
      <xdr:rowOff>104332</xdr:rowOff>
    </xdr:to>
    <xdr:cxnSp macro="">
      <xdr:nvCxnSpPr>
        <xdr:cNvPr id="469" name="直線コネクタ 468"/>
        <xdr:cNvCxnSpPr/>
      </xdr:nvCxnSpPr>
      <xdr:spPr>
        <a:xfrm>
          <a:off x="10388600" y="16906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43727</xdr:rowOff>
    </xdr:from>
    <xdr:ext cx="534377" cy="259045"/>
    <xdr:sp macro="" textlink="">
      <xdr:nvSpPr>
        <xdr:cNvPr id="470" name="土木費最大値テキスト"/>
        <xdr:cNvSpPr txBox="1"/>
      </xdr:nvSpPr>
      <xdr:spPr>
        <a:xfrm>
          <a:off x="10528300" y="15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97050</xdr:rowOff>
    </xdr:from>
    <xdr:to>
      <xdr:col>55</xdr:col>
      <xdr:colOff>88900</xdr:colOff>
      <xdr:row>90</xdr:row>
      <xdr:rowOff>97050</xdr:rowOff>
    </xdr:to>
    <xdr:cxnSp macro="">
      <xdr:nvCxnSpPr>
        <xdr:cNvPr id="471" name="直線コネクタ 470"/>
        <xdr:cNvCxnSpPr/>
      </xdr:nvCxnSpPr>
      <xdr:spPr>
        <a:xfrm>
          <a:off x="10388600" y="1552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41762</xdr:rowOff>
    </xdr:from>
    <xdr:to>
      <xdr:col>55</xdr:col>
      <xdr:colOff>0</xdr:colOff>
      <xdr:row>98</xdr:row>
      <xdr:rowOff>104332</xdr:rowOff>
    </xdr:to>
    <xdr:cxnSp macro="">
      <xdr:nvCxnSpPr>
        <xdr:cNvPr id="472" name="直線コネクタ 471"/>
        <xdr:cNvCxnSpPr/>
      </xdr:nvCxnSpPr>
      <xdr:spPr>
        <a:xfrm>
          <a:off x="9639300" y="16843862"/>
          <a:ext cx="838200" cy="6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33726</xdr:rowOff>
    </xdr:from>
    <xdr:ext cx="534377" cy="259045"/>
    <xdr:sp macro="" textlink="">
      <xdr:nvSpPr>
        <xdr:cNvPr id="473" name="土木費平均値テキスト"/>
        <xdr:cNvSpPr txBox="1"/>
      </xdr:nvSpPr>
      <xdr:spPr>
        <a:xfrm>
          <a:off x="10528300" y="15807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10849</xdr:rowOff>
    </xdr:from>
    <xdr:to>
      <xdr:col>55</xdr:col>
      <xdr:colOff>50800</xdr:colOff>
      <xdr:row>93</xdr:row>
      <xdr:rowOff>112449</xdr:rowOff>
    </xdr:to>
    <xdr:sp macro="" textlink="">
      <xdr:nvSpPr>
        <xdr:cNvPr id="474" name="フローチャート: 判断 473"/>
        <xdr:cNvSpPr/>
      </xdr:nvSpPr>
      <xdr:spPr>
        <a:xfrm>
          <a:off x="10426700" y="159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41762</xdr:rowOff>
    </xdr:from>
    <xdr:to>
      <xdr:col>50</xdr:col>
      <xdr:colOff>114300</xdr:colOff>
      <xdr:row>98</xdr:row>
      <xdr:rowOff>69650</xdr:rowOff>
    </xdr:to>
    <xdr:cxnSp macro="">
      <xdr:nvCxnSpPr>
        <xdr:cNvPr id="475" name="直線コネクタ 474"/>
        <xdr:cNvCxnSpPr/>
      </xdr:nvCxnSpPr>
      <xdr:spPr>
        <a:xfrm flipV="1">
          <a:off x="8750300" y="16843862"/>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169661</xdr:rowOff>
    </xdr:from>
    <xdr:to>
      <xdr:col>50</xdr:col>
      <xdr:colOff>165100</xdr:colOff>
      <xdr:row>93</xdr:row>
      <xdr:rowOff>99811</xdr:rowOff>
    </xdr:to>
    <xdr:sp macro="" textlink="">
      <xdr:nvSpPr>
        <xdr:cNvPr id="476" name="フローチャート: 判断 475"/>
        <xdr:cNvSpPr/>
      </xdr:nvSpPr>
      <xdr:spPr>
        <a:xfrm>
          <a:off x="95885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116338</xdr:rowOff>
    </xdr:from>
    <xdr:ext cx="534377" cy="259045"/>
    <xdr:sp macro="" textlink="">
      <xdr:nvSpPr>
        <xdr:cNvPr id="477" name="テキスト ボックス 476"/>
        <xdr:cNvSpPr txBox="1"/>
      </xdr:nvSpPr>
      <xdr:spPr>
        <a:xfrm>
          <a:off x="9372111" y="157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65960</xdr:rowOff>
    </xdr:from>
    <xdr:to>
      <xdr:col>45</xdr:col>
      <xdr:colOff>177800</xdr:colOff>
      <xdr:row>98</xdr:row>
      <xdr:rowOff>69650</xdr:rowOff>
    </xdr:to>
    <xdr:cxnSp macro="">
      <xdr:nvCxnSpPr>
        <xdr:cNvPr id="478" name="直線コネクタ 477"/>
        <xdr:cNvCxnSpPr/>
      </xdr:nvCxnSpPr>
      <xdr:spPr>
        <a:xfrm>
          <a:off x="7861300" y="16868060"/>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164795</xdr:rowOff>
    </xdr:from>
    <xdr:to>
      <xdr:col>46</xdr:col>
      <xdr:colOff>38100</xdr:colOff>
      <xdr:row>93</xdr:row>
      <xdr:rowOff>94945</xdr:rowOff>
    </xdr:to>
    <xdr:sp macro="" textlink="">
      <xdr:nvSpPr>
        <xdr:cNvPr id="479" name="フローチャート: 判断 478"/>
        <xdr:cNvSpPr/>
      </xdr:nvSpPr>
      <xdr:spPr>
        <a:xfrm>
          <a:off x="8699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111472</xdr:rowOff>
    </xdr:from>
    <xdr:ext cx="534377" cy="259045"/>
    <xdr:sp macro="" textlink="">
      <xdr:nvSpPr>
        <xdr:cNvPr id="480" name="テキスト ボックス 479"/>
        <xdr:cNvSpPr txBox="1"/>
      </xdr:nvSpPr>
      <xdr:spPr>
        <a:xfrm>
          <a:off x="8483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55935</xdr:rowOff>
    </xdr:from>
    <xdr:to>
      <xdr:col>41</xdr:col>
      <xdr:colOff>50800</xdr:colOff>
      <xdr:row>98</xdr:row>
      <xdr:rowOff>65960</xdr:rowOff>
    </xdr:to>
    <xdr:cxnSp macro="">
      <xdr:nvCxnSpPr>
        <xdr:cNvPr id="481" name="直線コネクタ 480"/>
        <xdr:cNvCxnSpPr/>
      </xdr:nvCxnSpPr>
      <xdr:spPr>
        <a:xfrm>
          <a:off x="6972300" y="16686585"/>
          <a:ext cx="889000" cy="18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9837</xdr:rowOff>
    </xdr:from>
    <xdr:to>
      <xdr:col>41</xdr:col>
      <xdr:colOff>101600</xdr:colOff>
      <xdr:row>93</xdr:row>
      <xdr:rowOff>111437</xdr:rowOff>
    </xdr:to>
    <xdr:sp macro="" textlink="">
      <xdr:nvSpPr>
        <xdr:cNvPr id="482" name="フローチャート: 判断 481"/>
        <xdr:cNvSpPr/>
      </xdr:nvSpPr>
      <xdr:spPr>
        <a:xfrm>
          <a:off x="7810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127964</xdr:rowOff>
    </xdr:from>
    <xdr:ext cx="534377" cy="259045"/>
    <xdr:sp macro="" textlink="">
      <xdr:nvSpPr>
        <xdr:cNvPr id="483" name="テキスト ボックス 482"/>
        <xdr:cNvSpPr txBox="1"/>
      </xdr:nvSpPr>
      <xdr:spPr>
        <a:xfrm>
          <a:off x="7594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117638</xdr:rowOff>
    </xdr:from>
    <xdr:to>
      <xdr:col>36</xdr:col>
      <xdr:colOff>165100</xdr:colOff>
      <xdr:row>93</xdr:row>
      <xdr:rowOff>47788</xdr:rowOff>
    </xdr:to>
    <xdr:sp macro="" textlink="">
      <xdr:nvSpPr>
        <xdr:cNvPr id="484" name="フローチャート: 判断 483"/>
        <xdr:cNvSpPr/>
      </xdr:nvSpPr>
      <xdr:spPr>
        <a:xfrm>
          <a:off x="6921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64315</xdr:rowOff>
    </xdr:from>
    <xdr:ext cx="534377" cy="259045"/>
    <xdr:sp macro="" textlink="">
      <xdr:nvSpPr>
        <xdr:cNvPr id="485" name="テキスト ボックス 484"/>
        <xdr:cNvSpPr txBox="1"/>
      </xdr:nvSpPr>
      <xdr:spPr>
        <a:xfrm>
          <a:off x="6705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53532</xdr:rowOff>
    </xdr:from>
    <xdr:to>
      <xdr:col>55</xdr:col>
      <xdr:colOff>50800</xdr:colOff>
      <xdr:row>98</xdr:row>
      <xdr:rowOff>155132</xdr:rowOff>
    </xdr:to>
    <xdr:sp macro="" textlink="">
      <xdr:nvSpPr>
        <xdr:cNvPr id="491" name="楕円 490"/>
        <xdr:cNvSpPr/>
      </xdr:nvSpPr>
      <xdr:spPr>
        <a:xfrm>
          <a:off x="10426700" y="1685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139909</xdr:rowOff>
    </xdr:from>
    <xdr:ext cx="534377" cy="259045"/>
    <xdr:sp macro="" textlink="">
      <xdr:nvSpPr>
        <xdr:cNvPr id="492" name="土木費該当値テキスト"/>
        <xdr:cNvSpPr txBox="1"/>
      </xdr:nvSpPr>
      <xdr:spPr>
        <a:xfrm>
          <a:off x="10528300" y="167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162412</xdr:rowOff>
    </xdr:from>
    <xdr:to>
      <xdr:col>50</xdr:col>
      <xdr:colOff>165100</xdr:colOff>
      <xdr:row>98</xdr:row>
      <xdr:rowOff>92562</xdr:rowOff>
    </xdr:to>
    <xdr:sp macro="" textlink="">
      <xdr:nvSpPr>
        <xdr:cNvPr id="493" name="楕円 492"/>
        <xdr:cNvSpPr/>
      </xdr:nvSpPr>
      <xdr:spPr>
        <a:xfrm>
          <a:off x="9588500" y="1679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83689</xdr:rowOff>
    </xdr:from>
    <xdr:ext cx="534377" cy="259045"/>
    <xdr:sp macro="" textlink="">
      <xdr:nvSpPr>
        <xdr:cNvPr id="494" name="テキスト ボックス 493"/>
        <xdr:cNvSpPr txBox="1"/>
      </xdr:nvSpPr>
      <xdr:spPr>
        <a:xfrm>
          <a:off x="9372111" y="1688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18850</xdr:rowOff>
    </xdr:from>
    <xdr:to>
      <xdr:col>46</xdr:col>
      <xdr:colOff>38100</xdr:colOff>
      <xdr:row>98</xdr:row>
      <xdr:rowOff>120450</xdr:rowOff>
    </xdr:to>
    <xdr:sp macro="" textlink="">
      <xdr:nvSpPr>
        <xdr:cNvPr id="495" name="楕円 494"/>
        <xdr:cNvSpPr/>
      </xdr:nvSpPr>
      <xdr:spPr>
        <a:xfrm>
          <a:off x="8699500" y="168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111577</xdr:rowOff>
    </xdr:from>
    <xdr:ext cx="534377" cy="259045"/>
    <xdr:sp macro="" textlink="">
      <xdr:nvSpPr>
        <xdr:cNvPr id="496" name="テキスト ボックス 495"/>
        <xdr:cNvSpPr txBox="1"/>
      </xdr:nvSpPr>
      <xdr:spPr>
        <a:xfrm>
          <a:off x="8483111" y="1691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15160</xdr:rowOff>
    </xdr:from>
    <xdr:to>
      <xdr:col>41</xdr:col>
      <xdr:colOff>101600</xdr:colOff>
      <xdr:row>98</xdr:row>
      <xdr:rowOff>116760</xdr:rowOff>
    </xdr:to>
    <xdr:sp macro="" textlink="">
      <xdr:nvSpPr>
        <xdr:cNvPr id="497" name="楕円 496"/>
        <xdr:cNvSpPr/>
      </xdr:nvSpPr>
      <xdr:spPr>
        <a:xfrm>
          <a:off x="7810500" y="168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107887</xdr:rowOff>
    </xdr:from>
    <xdr:ext cx="534377" cy="259045"/>
    <xdr:sp macro="" textlink="">
      <xdr:nvSpPr>
        <xdr:cNvPr id="498" name="テキスト ボックス 497"/>
        <xdr:cNvSpPr txBox="1"/>
      </xdr:nvSpPr>
      <xdr:spPr>
        <a:xfrm>
          <a:off x="7594111" y="169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5135</xdr:rowOff>
    </xdr:from>
    <xdr:to>
      <xdr:col>36</xdr:col>
      <xdr:colOff>165100</xdr:colOff>
      <xdr:row>97</xdr:row>
      <xdr:rowOff>106735</xdr:rowOff>
    </xdr:to>
    <xdr:sp macro="" textlink="">
      <xdr:nvSpPr>
        <xdr:cNvPr id="499" name="楕円 498"/>
        <xdr:cNvSpPr/>
      </xdr:nvSpPr>
      <xdr:spPr>
        <a:xfrm>
          <a:off x="6921500" y="166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97862</xdr:rowOff>
    </xdr:from>
    <xdr:ext cx="534377" cy="259045"/>
    <xdr:sp macro="" textlink="">
      <xdr:nvSpPr>
        <xdr:cNvPr id="500" name="テキスト ボックス 499"/>
        <xdr:cNvSpPr txBox="1"/>
      </xdr:nvSpPr>
      <xdr:spPr>
        <a:xfrm>
          <a:off x="6705111" y="1672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157035</xdr:rowOff>
    </xdr:from>
    <xdr:to>
      <xdr:col>85</xdr:col>
      <xdr:colOff>126364</xdr:colOff>
      <xdr:row>37</xdr:row>
      <xdr:rowOff>158941</xdr:rowOff>
    </xdr:to>
    <xdr:cxnSp macro="">
      <xdr:nvCxnSpPr>
        <xdr:cNvPr id="525" name="直線コネクタ 524"/>
        <xdr:cNvCxnSpPr/>
      </xdr:nvCxnSpPr>
      <xdr:spPr>
        <a:xfrm flipV="1">
          <a:off x="16317595" y="5129085"/>
          <a:ext cx="1269"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162768</xdr:rowOff>
    </xdr:from>
    <xdr:ext cx="469744" cy="259045"/>
    <xdr:sp macro="" textlink="">
      <xdr:nvSpPr>
        <xdr:cNvPr id="526" name="消防費最小値テキスト"/>
        <xdr:cNvSpPr txBox="1"/>
      </xdr:nvSpPr>
      <xdr:spPr>
        <a:xfrm>
          <a:off x="16370300" y="65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158941</xdr:rowOff>
    </xdr:from>
    <xdr:to>
      <xdr:col>86</xdr:col>
      <xdr:colOff>25400</xdr:colOff>
      <xdr:row>37</xdr:row>
      <xdr:rowOff>158941</xdr:rowOff>
    </xdr:to>
    <xdr:cxnSp macro="">
      <xdr:nvCxnSpPr>
        <xdr:cNvPr id="527" name="直線コネクタ 526"/>
        <xdr:cNvCxnSpPr/>
      </xdr:nvCxnSpPr>
      <xdr:spPr>
        <a:xfrm>
          <a:off x="16230600" y="650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103712</xdr:rowOff>
    </xdr:from>
    <xdr:ext cx="534377" cy="259045"/>
    <xdr:sp macro="" textlink="">
      <xdr:nvSpPr>
        <xdr:cNvPr id="528" name="消防費最大値テキスト"/>
        <xdr:cNvSpPr txBox="1"/>
      </xdr:nvSpPr>
      <xdr:spPr>
        <a:xfrm>
          <a:off x="16370300" y="49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157035</xdr:rowOff>
    </xdr:from>
    <xdr:to>
      <xdr:col>86</xdr:col>
      <xdr:colOff>25400</xdr:colOff>
      <xdr:row>29</xdr:row>
      <xdr:rowOff>157035</xdr:rowOff>
    </xdr:to>
    <xdr:cxnSp macro="">
      <xdr:nvCxnSpPr>
        <xdr:cNvPr id="529" name="直線コネクタ 528"/>
        <xdr:cNvCxnSpPr/>
      </xdr:nvCxnSpPr>
      <xdr:spPr>
        <a:xfrm>
          <a:off x="16230600" y="512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160655</xdr:rowOff>
    </xdr:from>
    <xdr:to>
      <xdr:col>85</xdr:col>
      <xdr:colOff>127000</xdr:colOff>
      <xdr:row>36</xdr:row>
      <xdr:rowOff>85408</xdr:rowOff>
    </xdr:to>
    <xdr:cxnSp macro="">
      <xdr:nvCxnSpPr>
        <xdr:cNvPr id="530" name="直線コネクタ 529"/>
        <xdr:cNvCxnSpPr/>
      </xdr:nvCxnSpPr>
      <xdr:spPr>
        <a:xfrm flipV="1">
          <a:off x="15481300" y="6161405"/>
          <a:ext cx="8382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112158</xdr:rowOff>
    </xdr:from>
    <xdr:ext cx="534377" cy="259045"/>
    <xdr:sp macro="" textlink="">
      <xdr:nvSpPr>
        <xdr:cNvPr id="531" name="消防費平均値テキスト"/>
        <xdr:cNvSpPr txBox="1"/>
      </xdr:nvSpPr>
      <xdr:spPr>
        <a:xfrm>
          <a:off x="16370300" y="559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89281</xdr:rowOff>
    </xdr:from>
    <xdr:to>
      <xdr:col>85</xdr:col>
      <xdr:colOff>177800</xdr:colOff>
      <xdr:row>34</xdr:row>
      <xdr:rowOff>19431</xdr:rowOff>
    </xdr:to>
    <xdr:sp macro="" textlink="">
      <xdr:nvSpPr>
        <xdr:cNvPr id="532" name="フローチャート: 判断 531"/>
        <xdr:cNvSpPr/>
      </xdr:nvSpPr>
      <xdr:spPr>
        <a:xfrm>
          <a:off x="16268700" y="57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163132</xdr:rowOff>
    </xdr:from>
    <xdr:to>
      <xdr:col>81</xdr:col>
      <xdr:colOff>50800</xdr:colOff>
      <xdr:row>36</xdr:row>
      <xdr:rowOff>85408</xdr:rowOff>
    </xdr:to>
    <xdr:cxnSp macro="">
      <xdr:nvCxnSpPr>
        <xdr:cNvPr id="533" name="直線コネクタ 532"/>
        <xdr:cNvCxnSpPr/>
      </xdr:nvCxnSpPr>
      <xdr:spPr>
        <a:xfrm>
          <a:off x="14592300" y="616388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51753</xdr:rowOff>
    </xdr:from>
    <xdr:to>
      <xdr:col>81</xdr:col>
      <xdr:colOff>101600</xdr:colOff>
      <xdr:row>34</xdr:row>
      <xdr:rowOff>153353</xdr:rowOff>
    </xdr:to>
    <xdr:sp macro="" textlink="">
      <xdr:nvSpPr>
        <xdr:cNvPr id="534" name="フローチャート: 判断 533"/>
        <xdr:cNvSpPr/>
      </xdr:nvSpPr>
      <xdr:spPr>
        <a:xfrm>
          <a:off x="15430500" y="58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169880</xdr:rowOff>
    </xdr:from>
    <xdr:ext cx="534377" cy="259045"/>
    <xdr:sp macro="" textlink="">
      <xdr:nvSpPr>
        <xdr:cNvPr id="535" name="テキスト ボックス 534"/>
        <xdr:cNvSpPr txBox="1"/>
      </xdr:nvSpPr>
      <xdr:spPr>
        <a:xfrm>
          <a:off x="15214111" y="565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163132</xdr:rowOff>
    </xdr:from>
    <xdr:to>
      <xdr:col>76</xdr:col>
      <xdr:colOff>114300</xdr:colOff>
      <xdr:row>36</xdr:row>
      <xdr:rowOff>46165</xdr:rowOff>
    </xdr:to>
    <xdr:cxnSp macro="">
      <xdr:nvCxnSpPr>
        <xdr:cNvPr id="536" name="直線コネクタ 535"/>
        <xdr:cNvCxnSpPr/>
      </xdr:nvCxnSpPr>
      <xdr:spPr>
        <a:xfrm flipV="1">
          <a:off x="13703300" y="616388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34036</xdr:rowOff>
    </xdr:from>
    <xdr:to>
      <xdr:col>76</xdr:col>
      <xdr:colOff>165100</xdr:colOff>
      <xdr:row>34</xdr:row>
      <xdr:rowOff>135636</xdr:rowOff>
    </xdr:to>
    <xdr:sp macro="" textlink="">
      <xdr:nvSpPr>
        <xdr:cNvPr id="537" name="フローチャート: 判断 536"/>
        <xdr:cNvSpPr/>
      </xdr:nvSpPr>
      <xdr:spPr>
        <a:xfrm>
          <a:off x="14541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152163</xdr:rowOff>
    </xdr:from>
    <xdr:ext cx="534377" cy="259045"/>
    <xdr:sp macro="" textlink="">
      <xdr:nvSpPr>
        <xdr:cNvPr id="538" name="テキスト ボックス 537"/>
        <xdr:cNvSpPr txBox="1"/>
      </xdr:nvSpPr>
      <xdr:spPr>
        <a:xfrm>
          <a:off x="14325111"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159512</xdr:rowOff>
    </xdr:from>
    <xdr:to>
      <xdr:col>71</xdr:col>
      <xdr:colOff>177800</xdr:colOff>
      <xdr:row>36</xdr:row>
      <xdr:rowOff>46165</xdr:rowOff>
    </xdr:to>
    <xdr:cxnSp macro="">
      <xdr:nvCxnSpPr>
        <xdr:cNvPr id="539" name="直線コネクタ 538"/>
        <xdr:cNvCxnSpPr/>
      </xdr:nvCxnSpPr>
      <xdr:spPr>
        <a:xfrm>
          <a:off x="12814300" y="6160262"/>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90424</xdr:rowOff>
    </xdr:from>
    <xdr:to>
      <xdr:col>72</xdr:col>
      <xdr:colOff>38100</xdr:colOff>
      <xdr:row>35</xdr:row>
      <xdr:rowOff>20574</xdr:rowOff>
    </xdr:to>
    <xdr:sp macro="" textlink="">
      <xdr:nvSpPr>
        <xdr:cNvPr id="540" name="フローチャート: 判断 539"/>
        <xdr:cNvSpPr/>
      </xdr:nvSpPr>
      <xdr:spPr>
        <a:xfrm>
          <a:off x="13652500" y="59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37101</xdr:rowOff>
    </xdr:from>
    <xdr:ext cx="534377" cy="259045"/>
    <xdr:sp macro="" textlink="">
      <xdr:nvSpPr>
        <xdr:cNvPr id="541" name="テキスト ボックス 540"/>
        <xdr:cNvSpPr txBox="1"/>
      </xdr:nvSpPr>
      <xdr:spPr>
        <a:xfrm>
          <a:off x="13436111" y="56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74422</xdr:rowOff>
    </xdr:from>
    <xdr:to>
      <xdr:col>67</xdr:col>
      <xdr:colOff>101600</xdr:colOff>
      <xdr:row>34</xdr:row>
      <xdr:rowOff>4572</xdr:rowOff>
    </xdr:to>
    <xdr:sp macro="" textlink="">
      <xdr:nvSpPr>
        <xdr:cNvPr id="542" name="フローチャート: 判断 541"/>
        <xdr:cNvSpPr/>
      </xdr:nvSpPr>
      <xdr:spPr>
        <a:xfrm>
          <a:off x="12763500" y="57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21099</xdr:rowOff>
    </xdr:from>
    <xdr:ext cx="534377" cy="259045"/>
    <xdr:sp macro="" textlink="">
      <xdr:nvSpPr>
        <xdr:cNvPr id="543" name="テキスト ボックス 542"/>
        <xdr:cNvSpPr txBox="1"/>
      </xdr:nvSpPr>
      <xdr:spPr>
        <a:xfrm>
          <a:off x="12547111" y="55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109855</xdr:rowOff>
    </xdr:from>
    <xdr:to>
      <xdr:col>85</xdr:col>
      <xdr:colOff>177800</xdr:colOff>
      <xdr:row>36</xdr:row>
      <xdr:rowOff>40005</xdr:rowOff>
    </xdr:to>
    <xdr:sp macro="" textlink="">
      <xdr:nvSpPr>
        <xdr:cNvPr id="549" name="楕円 548"/>
        <xdr:cNvSpPr/>
      </xdr:nvSpPr>
      <xdr:spPr>
        <a:xfrm>
          <a:off x="162687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88282</xdr:rowOff>
    </xdr:from>
    <xdr:ext cx="534377" cy="259045"/>
    <xdr:sp macro="" textlink="">
      <xdr:nvSpPr>
        <xdr:cNvPr id="550" name="消防費該当値テキスト"/>
        <xdr:cNvSpPr txBox="1"/>
      </xdr:nvSpPr>
      <xdr:spPr>
        <a:xfrm>
          <a:off x="16370300" y="608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34608</xdr:rowOff>
    </xdr:from>
    <xdr:to>
      <xdr:col>81</xdr:col>
      <xdr:colOff>101600</xdr:colOff>
      <xdr:row>36</xdr:row>
      <xdr:rowOff>136208</xdr:rowOff>
    </xdr:to>
    <xdr:sp macro="" textlink="">
      <xdr:nvSpPr>
        <xdr:cNvPr id="551" name="楕円 550"/>
        <xdr:cNvSpPr/>
      </xdr:nvSpPr>
      <xdr:spPr>
        <a:xfrm>
          <a:off x="154305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127335</xdr:rowOff>
    </xdr:from>
    <xdr:ext cx="534377" cy="259045"/>
    <xdr:sp macro="" textlink="">
      <xdr:nvSpPr>
        <xdr:cNvPr id="552" name="テキスト ボックス 551"/>
        <xdr:cNvSpPr txBox="1"/>
      </xdr:nvSpPr>
      <xdr:spPr>
        <a:xfrm>
          <a:off x="15214111" y="62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112332</xdr:rowOff>
    </xdr:from>
    <xdr:to>
      <xdr:col>76</xdr:col>
      <xdr:colOff>165100</xdr:colOff>
      <xdr:row>36</xdr:row>
      <xdr:rowOff>42482</xdr:rowOff>
    </xdr:to>
    <xdr:sp macro="" textlink="">
      <xdr:nvSpPr>
        <xdr:cNvPr id="553" name="楕円 552"/>
        <xdr:cNvSpPr/>
      </xdr:nvSpPr>
      <xdr:spPr>
        <a:xfrm>
          <a:off x="145415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33609</xdr:rowOff>
    </xdr:from>
    <xdr:ext cx="534377" cy="259045"/>
    <xdr:sp macro="" textlink="">
      <xdr:nvSpPr>
        <xdr:cNvPr id="554" name="テキスト ボックス 553"/>
        <xdr:cNvSpPr txBox="1"/>
      </xdr:nvSpPr>
      <xdr:spPr>
        <a:xfrm>
          <a:off x="14325111" y="62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166815</xdr:rowOff>
    </xdr:from>
    <xdr:to>
      <xdr:col>72</xdr:col>
      <xdr:colOff>38100</xdr:colOff>
      <xdr:row>36</xdr:row>
      <xdr:rowOff>96965</xdr:rowOff>
    </xdr:to>
    <xdr:sp macro="" textlink="">
      <xdr:nvSpPr>
        <xdr:cNvPr id="555" name="楕円 554"/>
        <xdr:cNvSpPr/>
      </xdr:nvSpPr>
      <xdr:spPr>
        <a:xfrm>
          <a:off x="136525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88092</xdr:rowOff>
    </xdr:from>
    <xdr:ext cx="534377" cy="259045"/>
    <xdr:sp macro="" textlink="">
      <xdr:nvSpPr>
        <xdr:cNvPr id="556" name="テキスト ボックス 555"/>
        <xdr:cNvSpPr txBox="1"/>
      </xdr:nvSpPr>
      <xdr:spPr>
        <a:xfrm>
          <a:off x="13436111" y="62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108712</xdr:rowOff>
    </xdr:from>
    <xdr:to>
      <xdr:col>67</xdr:col>
      <xdr:colOff>101600</xdr:colOff>
      <xdr:row>36</xdr:row>
      <xdr:rowOff>38862</xdr:rowOff>
    </xdr:to>
    <xdr:sp macro="" textlink="">
      <xdr:nvSpPr>
        <xdr:cNvPr id="557" name="楕円 556"/>
        <xdr:cNvSpPr/>
      </xdr:nvSpPr>
      <xdr:spPr>
        <a:xfrm>
          <a:off x="12763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29989</xdr:rowOff>
    </xdr:from>
    <xdr:ext cx="534377" cy="259045"/>
    <xdr:sp macro="" textlink="">
      <xdr:nvSpPr>
        <xdr:cNvPr id="558" name="テキスト ボックス 557"/>
        <xdr:cNvSpPr txBox="1"/>
      </xdr:nvSpPr>
      <xdr:spPr>
        <a:xfrm>
          <a:off x="12547111" y="62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0" name="直線コネクタ 56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1" name="テキスト ボックス 57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2" name="直線コネクタ 57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3" name="テキスト ボックス 57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4" name="直線コネクタ 57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5" name="テキスト ボックス 57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6" name="直線コネクタ 57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7" name="テキスト ボックス 57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8" name="直線コネクタ 57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9" name="テキスト ボックス 57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98781</xdr:rowOff>
    </xdr:from>
    <xdr:to>
      <xdr:col>85</xdr:col>
      <xdr:colOff>126364</xdr:colOff>
      <xdr:row>53</xdr:row>
      <xdr:rowOff>78016</xdr:rowOff>
    </xdr:to>
    <xdr:cxnSp macro="">
      <xdr:nvCxnSpPr>
        <xdr:cNvPr id="583" name="直線コネクタ 582"/>
        <xdr:cNvCxnSpPr/>
      </xdr:nvCxnSpPr>
      <xdr:spPr>
        <a:xfrm flipV="1">
          <a:off x="16317595" y="8671281"/>
          <a:ext cx="1269" cy="49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81843</xdr:rowOff>
    </xdr:from>
    <xdr:ext cx="534377" cy="259045"/>
    <xdr:sp macro="" textlink="">
      <xdr:nvSpPr>
        <xdr:cNvPr id="584" name="教育費最小値テキスト"/>
        <xdr:cNvSpPr txBox="1"/>
      </xdr:nvSpPr>
      <xdr:spPr>
        <a:xfrm>
          <a:off x="16370300" y="91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78016</xdr:rowOff>
    </xdr:from>
    <xdr:to>
      <xdr:col>86</xdr:col>
      <xdr:colOff>25400</xdr:colOff>
      <xdr:row>53</xdr:row>
      <xdr:rowOff>78016</xdr:rowOff>
    </xdr:to>
    <xdr:cxnSp macro="">
      <xdr:nvCxnSpPr>
        <xdr:cNvPr id="585" name="直線コネクタ 584"/>
        <xdr:cNvCxnSpPr/>
      </xdr:nvCxnSpPr>
      <xdr:spPr>
        <a:xfrm>
          <a:off x="16230600" y="916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45458</xdr:rowOff>
    </xdr:from>
    <xdr:ext cx="534377" cy="259045"/>
    <xdr:sp macro="" textlink="">
      <xdr:nvSpPr>
        <xdr:cNvPr id="586" name="教育費最大値テキスト"/>
        <xdr:cNvSpPr txBox="1"/>
      </xdr:nvSpPr>
      <xdr:spPr>
        <a:xfrm>
          <a:off x="16370300" y="844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98781</xdr:rowOff>
    </xdr:from>
    <xdr:to>
      <xdr:col>86</xdr:col>
      <xdr:colOff>25400</xdr:colOff>
      <xdr:row>50</xdr:row>
      <xdr:rowOff>98781</xdr:rowOff>
    </xdr:to>
    <xdr:cxnSp macro="">
      <xdr:nvCxnSpPr>
        <xdr:cNvPr id="587" name="直線コネクタ 586"/>
        <xdr:cNvCxnSpPr/>
      </xdr:nvCxnSpPr>
      <xdr:spPr>
        <a:xfrm>
          <a:off x="16230600" y="867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78016</xdr:rowOff>
    </xdr:from>
    <xdr:to>
      <xdr:col>85</xdr:col>
      <xdr:colOff>127000</xdr:colOff>
      <xdr:row>53</xdr:row>
      <xdr:rowOff>119335</xdr:rowOff>
    </xdr:to>
    <xdr:cxnSp macro="">
      <xdr:nvCxnSpPr>
        <xdr:cNvPr id="588" name="直線コネクタ 587"/>
        <xdr:cNvCxnSpPr/>
      </xdr:nvCxnSpPr>
      <xdr:spPr>
        <a:xfrm flipV="1">
          <a:off x="15481300" y="9164866"/>
          <a:ext cx="8382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132846</xdr:rowOff>
    </xdr:from>
    <xdr:ext cx="534377" cy="259045"/>
    <xdr:sp macro="" textlink="">
      <xdr:nvSpPr>
        <xdr:cNvPr id="589" name="教育費平均値テキスト"/>
        <xdr:cNvSpPr txBox="1"/>
      </xdr:nvSpPr>
      <xdr:spPr>
        <a:xfrm>
          <a:off x="16370300" y="870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109969</xdr:rowOff>
    </xdr:from>
    <xdr:to>
      <xdr:col>85</xdr:col>
      <xdr:colOff>177800</xdr:colOff>
      <xdr:row>52</xdr:row>
      <xdr:rowOff>40119</xdr:rowOff>
    </xdr:to>
    <xdr:sp macro="" textlink="">
      <xdr:nvSpPr>
        <xdr:cNvPr id="590" name="フローチャート: 判断 589"/>
        <xdr:cNvSpPr/>
      </xdr:nvSpPr>
      <xdr:spPr>
        <a:xfrm>
          <a:off x="16268700" y="885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119335</xdr:rowOff>
    </xdr:from>
    <xdr:to>
      <xdr:col>81</xdr:col>
      <xdr:colOff>50800</xdr:colOff>
      <xdr:row>54</xdr:row>
      <xdr:rowOff>18009</xdr:rowOff>
    </xdr:to>
    <xdr:cxnSp macro="">
      <xdr:nvCxnSpPr>
        <xdr:cNvPr id="591" name="直線コネクタ 590"/>
        <xdr:cNvCxnSpPr/>
      </xdr:nvCxnSpPr>
      <xdr:spPr>
        <a:xfrm flipV="1">
          <a:off x="14592300" y="9206185"/>
          <a:ext cx="889000" cy="7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165329</xdr:rowOff>
    </xdr:from>
    <xdr:to>
      <xdr:col>81</xdr:col>
      <xdr:colOff>101600</xdr:colOff>
      <xdr:row>52</xdr:row>
      <xdr:rowOff>95479</xdr:rowOff>
    </xdr:to>
    <xdr:sp macro="" textlink="">
      <xdr:nvSpPr>
        <xdr:cNvPr id="592" name="フローチャート: 判断 591"/>
        <xdr:cNvSpPr/>
      </xdr:nvSpPr>
      <xdr:spPr>
        <a:xfrm>
          <a:off x="154305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112006</xdr:rowOff>
    </xdr:from>
    <xdr:ext cx="534377" cy="259045"/>
    <xdr:sp macro="" textlink="">
      <xdr:nvSpPr>
        <xdr:cNvPr id="593" name="テキスト ボックス 592"/>
        <xdr:cNvSpPr txBox="1"/>
      </xdr:nvSpPr>
      <xdr:spPr>
        <a:xfrm>
          <a:off x="15214111" y="868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18009</xdr:rowOff>
    </xdr:from>
    <xdr:to>
      <xdr:col>76</xdr:col>
      <xdr:colOff>114300</xdr:colOff>
      <xdr:row>58</xdr:row>
      <xdr:rowOff>56414</xdr:rowOff>
    </xdr:to>
    <xdr:cxnSp macro="">
      <xdr:nvCxnSpPr>
        <xdr:cNvPr id="594" name="直線コネクタ 593"/>
        <xdr:cNvCxnSpPr/>
      </xdr:nvCxnSpPr>
      <xdr:spPr>
        <a:xfrm flipV="1">
          <a:off x="13703300" y="9276309"/>
          <a:ext cx="889000" cy="7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160338</xdr:rowOff>
    </xdr:from>
    <xdr:to>
      <xdr:col>76</xdr:col>
      <xdr:colOff>165100</xdr:colOff>
      <xdr:row>52</xdr:row>
      <xdr:rowOff>90488</xdr:rowOff>
    </xdr:to>
    <xdr:sp macro="" textlink="">
      <xdr:nvSpPr>
        <xdr:cNvPr id="595" name="フローチャート: 判断 594"/>
        <xdr:cNvSpPr/>
      </xdr:nvSpPr>
      <xdr:spPr>
        <a:xfrm>
          <a:off x="14541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107015</xdr:rowOff>
    </xdr:from>
    <xdr:ext cx="534377" cy="259045"/>
    <xdr:sp macro="" textlink="">
      <xdr:nvSpPr>
        <xdr:cNvPr id="596" name="テキスト ボックス 595"/>
        <xdr:cNvSpPr txBox="1"/>
      </xdr:nvSpPr>
      <xdr:spPr>
        <a:xfrm>
          <a:off x="14325111" y="86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34372</xdr:rowOff>
    </xdr:from>
    <xdr:to>
      <xdr:col>71</xdr:col>
      <xdr:colOff>177800</xdr:colOff>
      <xdr:row>58</xdr:row>
      <xdr:rowOff>56414</xdr:rowOff>
    </xdr:to>
    <xdr:cxnSp macro="">
      <xdr:nvCxnSpPr>
        <xdr:cNvPr id="597" name="直線コネクタ 596"/>
        <xdr:cNvCxnSpPr/>
      </xdr:nvCxnSpPr>
      <xdr:spPr>
        <a:xfrm>
          <a:off x="12814300" y="9978472"/>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102254</xdr:rowOff>
    </xdr:from>
    <xdr:to>
      <xdr:col>72</xdr:col>
      <xdr:colOff>38100</xdr:colOff>
      <xdr:row>57</xdr:row>
      <xdr:rowOff>32404</xdr:rowOff>
    </xdr:to>
    <xdr:sp macro="" textlink="">
      <xdr:nvSpPr>
        <xdr:cNvPr id="598" name="フローチャート: 判断 597"/>
        <xdr:cNvSpPr/>
      </xdr:nvSpPr>
      <xdr:spPr>
        <a:xfrm>
          <a:off x="13652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48931</xdr:rowOff>
    </xdr:from>
    <xdr:ext cx="534377" cy="259045"/>
    <xdr:sp macro="" textlink="">
      <xdr:nvSpPr>
        <xdr:cNvPr id="599" name="テキスト ボックス 598"/>
        <xdr:cNvSpPr txBox="1"/>
      </xdr:nvSpPr>
      <xdr:spPr>
        <a:xfrm>
          <a:off x="13436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126162</xdr:rowOff>
    </xdr:from>
    <xdr:to>
      <xdr:col>67</xdr:col>
      <xdr:colOff>101600</xdr:colOff>
      <xdr:row>57</xdr:row>
      <xdr:rowOff>56312</xdr:rowOff>
    </xdr:to>
    <xdr:sp macro="" textlink="">
      <xdr:nvSpPr>
        <xdr:cNvPr id="600" name="フローチャート: 判断 599"/>
        <xdr:cNvSpPr/>
      </xdr:nvSpPr>
      <xdr:spPr>
        <a:xfrm>
          <a:off x="12763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72839</xdr:rowOff>
    </xdr:from>
    <xdr:ext cx="534377" cy="259045"/>
    <xdr:sp macro="" textlink="">
      <xdr:nvSpPr>
        <xdr:cNvPr id="601" name="テキスト ボックス 600"/>
        <xdr:cNvSpPr txBox="1"/>
      </xdr:nvSpPr>
      <xdr:spPr>
        <a:xfrm>
          <a:off x="12547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27216</xdr:rowOff>
    </xdr:from>
    <xdr:to>
      <xdr:col>85</xdr:col>
      <xdr:colOff>177800</xdr:colOff>
      <xdr:row>53</xdr:row>
      <xdr:rowOff>128816</xdr:rowOff>
    </xdr:to>
    <xdr:sp macro="" textlink="">
      <xdr:nvSpPr>
        <xdr:cNvPr id="607" name="楕円 606"/>
        <xdr:cNvSpPr/>
      </xdr:nvSpPr>
      <xdr:spPr>
        <a:xfrm>
          <a:off x="16268700" y="91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113593</xdr:rowOff>
    </xdr:from>
    <xdr:ext cx="534377" cy="259045"/>
    <xdr:sp macro="" textlink="">
      <xdr:nvSpPr>
        <xdr:cNvPr id="608" name="教育費該当値テキスト"/>
        <xdr:cNvSpPr txBox="1"/>
      </xdr:nvSpPr>
      <xdr:spPr>
        <a:xfrm>
          <a:off x="16370300" y="902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68535</xdr:rowOff>
    </xdr:from>
    <xdr:to>
      <xdr:col>81</xdr:col>
      <xdr:colOff>101600</xdr:colOff>
      <xdr:row>53</xdr:row>
      <xdr:rowOff>170135</xdr:rowOff>
    </xdr:to>
    <xdr:sp macro="" textlink="">
      <xdr:nvSpPr>
        <xdr:cNvPr id="609" name="楕円 608"/>
        <xdr:cNvSpPr/>
      </xdr:nvSpPr>
      <xdr:spPr>
        <a:xfrm>
          <a:off x="15430500" y="91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161262</xdr:rowOff>
    </xdr:from>
    <xdr:ext cx="534377" cy="259045"/>
    <xdr:sp macro="" textlink="">
      <xdr:nvSpPr>
        <xdr:cNvPr id="610" name="テキスト ボックス 609"/>
        <xdr:cNvSpPr txBox="1"/>
      </xdr:nvSpPr>
      <xdr:spPr>
        <a:xfrm>
          <a:off x="15214111" y="92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138659</xdr:rowOff>
    </xdr:from>
    <xdr:to>
      <xdr:col>76</xdr:col>
      <xdr:colOff>165100</xdr:colOff>
      <xdr:row>54</xdr:row>
      <xdr:rowOff>68809</xdr:rowOff>
    </xdr:to>
    <xdr:sp macro="" textlink="">
      <xdr:nvSpPr>
        <xdr:cNvPr id="611" name="楕円 610"/>
        <xdr:cNvSpPr/>
      </xdr:nvSpPr>
      <xdr:spPr>
        <a:xfrm>
          <a:off x="14541500" y="92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59936</xdr:rowOff>
    </xdr:from>
    <xdr:ext cx="534377" cy="259045"/>
    <xdr:sp macro="" textlink="">
      <xdr:nvSpPr>
        <xdr:cNvPr id="612" name="テキスト ボックス 611"/>
        <xdr:cNvSpPr txBox="1"/>
      </xdr:nvSpPr>
      <xdr:spPr>
        <a:xfrm>
          <a:off x="14325111" y="9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5614</xdr:rowOff>
    </xdr:from>
    <xdr:to>
      <xdr:col>72</xdr:col>
      <xdr:colOff>38100</xdr:colOff>
      <xdr:row>58</xdr:row>
      <xdr:rowOff>107214</xdr:rowOff>
    </xdr:to>
    <xdr:sp macro="" textlink="">
      <xdr:nvSpPr>
        <xdr:cNvPr id="613" name="楕円 612"/>
        <xdr:cNvSpPr/>
      </xdr:nvSpPr>
      <xdr:spPr>
        <a:xfrm>
          <a:off x="13652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98341</xdr:rowOff>
    </xdr:from>
    <xdr:ext cx="534377" cy="259045"/>
    <xdr:sp macro="" textlink="">
      <xdr:nvSpPr>
        <xdr:cNvPr id="614" name="テキスト ボックス 613"/>
        <xdr:cNvSpPr txBox="1"/>
      </xdr:nvSpPr>
      <xdr:spPr>
        <a:xfrm>
          <a:off x="13436111" y="100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155022</xdr:rowOff>
    </xdr:from>
    <xdr:to>
      <xdr:col>67</xdr:col>
      <xdr:colOff>101600</xdr:colOff>
      <xdr:row>58</xdr:row>
      <xdr:rowOff>85172</xdr:rowOff>
    </xdr:to>
    <xdr:sp macro="" textlink="">
      <xdr:nvSpPr>
        <xdr:cNvPr id="615" name="楕円 614"/>
        <xdr:cNvSpPr/>
      </xdr:nvSpPr>
      <xdr:spPr>
        <a:xfrm>
          <a:off x="12763500" y="99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76299</xdr:rowOff>
    </xdr:from>
    <xdr:ext cx="534377" cy="259045"/>
    <xdr:sp macro="" textlink="">
      <xdr:nvSpPr>
        <xdr:cNvPr id="616" name="テキスト ボックス 615"/>
        <xdr:cNvSpPr txBox="1"/>
      </xdr:nvSpPr>
      <xdr:spPr>
        <a:xfrm>
          <a:off x="12547111" y="1002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40" name="直線コネクタ 639"/>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3" name="災害復旧費最大値テキスト"/>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4" name="直線コネクタ 643"/>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67945</xdr:rowOff>
    </xdr:from>
    <xdr:to>
      <xdr:col>85</xdr:col>
      <xdr:colOff>127000</xdr:colOff>
      <xdr:row>78</xdr:row>
      <xdr:rowOff>132714</xdr:rowOff>
    </xdr:to>
    <xdr:cxnSp macro="">
      <xdr:nvCxnSpPr>
        <xdr:cNvPr id="645" name="直線コネクタ 644"/>
        <xdr:cNvCxnSpPr/>
      </xdr:nvCxnSpPr>
      <xdr:spPr>
        <a:xfrm flipV="1">
          <a:off x="15481300" y="13269595"/>
          <a:ext cx="8382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103015</xdr:rowOff>
    </xdr:from>
    <xdr:ext cx="469744" cy="259045"/>
    <xdr:sp macro="" textlink="">
      <xdr:nvSpPr>
        <xdr:cNvPr id="646" name="災害復旧費平均値テキスト"/>
        <xdr:cNvSpPr txBox="1"/>
      </xdr:nvSpPr>
      <xdr:spPr>
        <a:xfrm>
          <a:off x="16370300" y="13304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7" name="フローチャート: 判断 646"/>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132714</xdr:rowOff>
    </xdr:from>
    <xdr:to>
      <xdr:col>81</xdr:col>
      <xdr:colOff>50800</xdr:colOff>
      <xdr:row>79</xdr:row>
      <xdr:rowOff>17907</xdr:rowOff>
    </xdr:to>
    <xdr:cxnSp macro="">
      <xdr:nvCxnSpPr>
        <xdr:cNvPr id="648" name="直線コネクタ 647"/>
        <xdr:cNvCxnSpPr/>
      </xdr:nvCxnSpPr>
      <xdr:spPr>
        <a:xfrm flipV="1">
          <a:off x="14592300" y="13505814"/>
          <a:ext cx="8890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9" name="フローチャート: 判断 648"/>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99331</xdr:rowOff>
    </xdr:from>
    <xdr:ext cx="469744" cy="259045"/>
    <xdr:sp macro="" textlink="">
      <xdr:nvSpPr>
        <xdr:cNvPr id="650" name="テキスト ボックス 649"/>
        <xdr:cNvSpPr txBox="1"/>
      </xdr:nvSpPr>
      <xdr:spPr>
        <a:xfrm>
          <a:off x="15246428" y="131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17907</xdr:rowOff>
    </xdr:from>
    <xdr:to>
      <xdr:col>76</xdr:col>
      <xdr:colOff>114300</xdr:colOff>
      <xdr:row>79</xdr:row>
      <xdr:rowOff>39624</xdr:rowOff>
    </xdr:to>
    <xdr:cxnSp macro="">
      <xdr:nvCxnSpPr>
        <xdr:cNvPr id="651" name="直線コネクタ 650"/>
        <xdr:cNvCxnSpPr/>
      </xdr:nvCxnSpPr>
      <xdr:spPr>
        <a:xfrm flipV="1">
          <a:off x="13703300" y="1356245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2" name="フローチャート: 判断 651"/>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8526</xdr:rowOff>
    </xdr:from>
    <xdr:ext cx="378565" cy="259045"/>
    <xdr:sp macro="" textlink="">
      <xdr:nvSpPr>
        <xdr:cNvPr id="653" name="テキスト ボックス 652"/>
        <xdr:cNvSpPr txBox="1"/>
      </xdr:nvSpPr>
      <xdr:spPr>
        <a:xfrm>
          <a:off x="14403017" y="1321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39624</xdr:rowOff>
    </xdr:from>
    <xdr:to>
      <xdr:col>71</xdr:col>
      <xdr:colOff>177800</xdr:colOff>
      <xdr:row>79</xdr:row>
      <xdr:rowOff>44450</xdr:rowOff>
    </xdr:to>
    <xdr:cxnSp macro="">
      <xdr:nvCxnSpPr>
        <xdr:cNvPr id="654" name="直線コネクタ 653"/>
        <xdr:cNvCxnSpPr/>
      </xdr:nvCxnSpPr>
      <xdr:spPr>
        <a:xfrm flipV="1">
          <a:off x="12814300" y="135841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5" name="フローチャート: 判断 654"/>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9034</xdr:rowOff>
    </xdr:from>
    <xdr:ext cx="378565" cy="259045"/>
    <xdr:sp macro="" textlink="">
      <xdr:nvSpPr>
        <xdr:cNvPr id="656" name="テキスト ボックス 655"/>
        <xdr:cNvSpPr txBox="1"/>
      </xdr:nvSpPr>
      <xdr:spPr>
        <a:xfrm>
          <a:off x="13514017" y="1321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7" name="フローチャート: 判断 656"/>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36974</xdr:rowOff>
    </xdr:from>
    <xdr:ext cx="378565" cy="259045"/>
    <xdr:sp macro="" textlink="">
      <xdr:nvSpPr>
        <xdr:cNvPr id="658" name="テキスト ボックス 657"/>
        <xdr:cNvSpPr txBox="1"/>
      </xdr:nvSpPr>
      <xdr:spPr>
        <a:xfrm>
          <a:off x="12625017" y="132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17145</xdr:rowOff>
    </xdr:from>
    <xdr:to>
      <xdr:col>85</xdr:col>
      <xdr:colOff>177800</xdr:colOff>
      <xdr:row>77</xdr:row>
      <xdr:rowOff>118745</xdr:rowOff>
    </xdr:to>
    <xdr:sp macro="" textlink="">
      <xdr:nvSpPr>
        <xdr:cNvPr id="664" name="楕円 663"/>
        <xdr:cNvSpPr/>
      </xdr:nvSpPr>
      <xdr:spPr>
        <a:xfrm>
          <a:off x="16268700" y="132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40022</xdr:rowOff>
    </xdr:from>
    <xdr:ext cx="469744" cy="259045"/>
    <xdr:sp macro="" textlink="">
      <xdr:nvSpPr>
        <xdr:cNvPr id="665" name="災害復旧費該当値テキスト"/>
        <xdr:cNvSpPr txBox="1"/>
      </xdr:nvSpPr>
      <xdr:spPr>
        <a:xfrm>
          <a:off x="16370300" y="130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81914</xdr:rowOff>
    </xdr:from>
    <xdr:to>
      <xdr:col>81</xdr:col>
      <xdr:colOff>101600</xdr:colOff>
      <xdr:row>79</xdr:row>
      <xdr:rowOff>12064</xdr:rowOff>
    </xdr:to>
    <xdr:sp macro="" textlink="">
      <xdr:nvSpPr>
        <xdr:cNvPr id="666" name="楕円 665"/>
        <xdr:cNvSpPr/>
      </xdr:nvSpPr>
      <xdr:spPr>
        <a:xfrm>
          <a:off x="154305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3191</xdr:rowOff>
    </xdr:from>
    <xdr:ext cx="378565" cy="259045"/>
    <xdr:sp macro="" textlink="">
      <xdr:nvSpPr>
        <xdr:cNvPr id="667" name="テキスト ボックス 666"/>
        <xdr:cNvSpPr txBox="1"/>
      </xdr:nvSpPr>
      <xdr:spPr>
        <a:xfrm>
          <a:off x="15292017" y="1354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138557</xdr:rowOff>
    </xdr:from>
    <xdr:to>
      <xdr:col>76</xdr:col>
      <xdr:colOff>165100</xdr:colOff>
      <xdr:row>79</xdr:row>
      <xdr:rowOff>68707</xdr:rowOff>
    </xdr:to>
    <xdr:sp macro="" textlink="">
      <xdr:nvSpPr>
        <xdr:cNvPr id="668" name="楕円 667"/>
        <xdr:cNvSpPr/>
      </xdr:nvSpPr>
      <xdr:spPr>
        <a:xfrm>
          <a:off x="14541500" y="135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59834</xdr:rowOff>
    </xdr:from>
    <xdr:ext cx="378565" cy="259045"/>
    <xdr:sp macro="" textlink="">
      <xdr:nvSpPr>
        <xdr:cNvPr id="669" name="テキスト ボックス 668"/>
        <xdr:cNvSpPr txBox="1"/>
      </xdr:nvSpPr>
      <xdr:spPr>
        <a:xfrm>
          <a:off x="14403017" y="1360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160274</xdr:rowOff>
    </xdr:from>
    <xdr:to>
      <xdr:col>72</xdr:col>
      <xdr:colOff>38100</xdr:colOff>
      <xdr:row>79</xdr:row>
      <xdr:rowOff>90424</xdr:rowOff>
    </xdr:to>
    <xdr:sp macro="" textlink="">
      <xdr:nvSpPr>
        <xdr:cNvPr id="670" name="楕円 669"/>
        <xdr:cNvSpPr/>
      </xdr:nvSpPr>
      <xdr:spPr>
        <a:xfrm>
          <a:off x="13652500" y="135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81551</xdr:rowOff>
    </xdr:from>
    <xdr:ext cx="313932" cy="259045"/>
    <xdr:sp macro="" textlink="">
      <xdr:nvSpPr>
        <xdr:cNvPr id="671" name="テキスト ボックス 670"/>
        <xdr:cNvSpPr txBox="1"/>
      </xdr:nvSpPr>
      <xdr:spPr>
        <a:xfrm>
          <a:off x="13546333" y="1362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5" name="直線コネクタ 68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6" name="テキスト ボックス 68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7" name="直線コネクタ 68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8" name="テキスト ボックス 68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9" name="直線コネクタ 68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90" name="テキスト ボックス 68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1" name="直線コネクタ 69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2" name="テキスト ボックス 69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77064</xdr:rowOff>
    </xdr:from>
    <xdr:to>
      <xdr:col>85</xdr:col>
      <xdr:colOff>126364</xdr:colOff>
      <xdr:row>96</xdr:row>
      <xdr:rowOff>67394</xdr:rowOff>
    </xdr:to>
    <xdr:cxnSp macro="">
      <xdr:nvCxnSpPr>
        <xdr:cNvPr id="696" name="直線コネクタ 695"/>
        <xdr:cNvCxnSpPr/>
      </xdr:nvCxnSpPr>
      <xdr:spPr>
        <a:xfrm flipV="1">
          <a:off x="16317595" y="15507564"/>
          <a:ext cx="1269" cy="101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71221</xdr:rowOff>
    </xdr:from>
    <xdr:ext cx="534377" cy="259045"/>
    <xdr:sp macro="" textlink="">
      <xdr:nvSpPr>
        <xdr:cNvPr id="697" name="公債費最小値テキスト"/>
        <xdr:cNvSpPr txBox="1"/>
      </xdr:nvSpPr>
      <xdr:spPr>
        <a:xfrm>
          <a:off x="16370300" y="1653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67394</xdr:rowOff>
    </xdr:from>
    <xdr:to>
      <xdr:col>86</xdr:col>
      <xdr:colOff>25400</xdr:colOff>
      <xdr:row>96</xdr:row>
      <xdr:rowOff>67394</xdr:rowOff>
    </xdr:to>
    <xdr:cxnSp macro="">
      <xdr:nvCxnSpPr>
        <xdr:cNvPr id="698" name="直線コネクタ 697"/>
        <xdr:cNvCxnSpPr/>
      </xdr:nvCxnSpPr>
      <xdr:spPr>
        <a:xfrm>
          <a:off x="16230600" y="1652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23741</xdr:rowOff>
    </xdr:from>
    <xdr:ext cx="534377" cy="259045"/>
    <xdr:sp macro="" textlink="">
      <xdr:nvSpPr>
        <xdr:cNvPr id="699" name="公債費最大値テキスト"/>
        <xdr:cNvSpPr txBox="1"/>
      </xdr:nvSpPr>
      <xdr:spPr>
        <a:xfrm>
          <a:off x="16370300" y="1528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77064</xdr:rowOff>
    </xdr:from>
    <xdr:to>
      <xdr:col>86</xdr:col>
      <xdr:colOff>25400</xdr:colOff>
      <xdr:row>90</xdr:row>
      <xdr:rowOff>77064</xdr:rowOff>
    </xdr:to>
    <xdr:cxnSp macro="">
      <xdr:nvCxnSpPr>
        <xdr:cNvPr id="700" name="直線コネクタ 699"/>
        <xdr:cNvCxnSpPr/>
      </xdr:nvCxnSpPr>
      <xdr:spPr>
        <a:xfrm>
          <a:off x="16230600" y="155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67394</xdr:rowOff>
    </xdr:from>
    <xdr:to>
      <xdr:col>85</xdr:col>
      <xdr:colOff>127000</xdr:colOff>
      <xdr:row>96</xdr:row>
      <xdr:rowOff>127974</xdr:rowOff>
    </xdr:to>
    <xdr:cxnSp macro="">
      <xdr:nvCxnSpPr>
        <xdr:cNvPr id="701" name="直線コネクタ 700"/>
        <xdr:cNvCxnSpPr/>
      </xdr:nvCxnSpPr>
      <xdr:spPr>
        <a:xfrm flipV="1">
          <a:off x="15481300" y="16526594"/>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116074</xdr:rowOff>
    </xdr:from>
    <xdr:ext cx="534377" cy="259045"/>
    <xdr:sp macro="" textlink="">
      <xdr:nvSpPr>
        <xdr:cNvPr id="702" name="公債費平均値テキスト"/>
        <xdr:cNvSpPr txBox="1"/>
      </xdr:nvSpPr>
      <xdr:spPr>
        <a:xfrm>
          <a:off x="16370300" y="1588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93197</xdr:rowOff>
    </xdr:from>
    <xdr:to>
      <xdr:col>85</xdr:col>
      <xdr:colOff>177800</xdr:colOff>
      <xdr:row>94</xdr:row>
      <xdr:rowOff>23347</xdr:rowOff>
    </xdr:to>
    <xdr:sp macro="" textlink="">
      <xdr:nvSpPr>
        <xdr:cNvPr id="703" name="フローチャート: 判断 702"/>
        <xdr:cNvSpPr/>
      </xdr:nvSpPr>
      <xdr:spPr>
        <a:xfrm>
          <a:off x="16268700" y="160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127974</xdr:rowOff>
    </xdr:from>
    <xdr:to>
      <xdr:col>81</xdr:col>
      <xdr:colOff>50800</xdr:colOff>
      <xdr:row>96</xdr:row>
      <xdr:rowOff>129504</xdr:rowOff>
    </xdr:to>
    <xdr:cxnSp macro="">
      <xdr:nvCxnSpPr>
        <xdr:cNvPr id="704" name="直線コネクタ 703"/>
        <xdr:cNvCxnSpPr/>
      </xdr:nvCxnSpPr>
      <xdr:spPr>
        <a:xfrm flipV="1">
          <a:off x="14592300" y="16587174"/>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59640</xdr:rowOff>
    </xdr:from>
    <xdr:to>
      <xdr:col>81</xdr:col>
      <xdr:colOff>101600</xdr:colOff>
      <xdr:row>93</xdr:row>
      <xdr:rowOff>161240</xdr:rowOff>
    </xdr:to>
    <xdr:sp macro="" textlink="">
      <xdr:nvSpPr>
        <xdr:cNvPr id="705" name="フローチャート: 判断 704"/>
        <xdr:cNvSpPr/>
      </xdr:nvSpPr>
      <xdr:spPr>
        <a:xfrm>
          <a:off x="15430500" y="160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6317</xdr:rowOff>
    </xdr:from>
    <xdr:ext cx="534377" cy="259045"/>
    <xdr:sp macro="" textlink="">
      <xdr:nvSpPr>
        <xdr:cNvPr id="706" name="テキスト ボックス 705"/>
        <xdr:cNvSpPr txBox="1"/>
      </xdr:nvSpPr>
      <xdr:spPr>
        <a:xfrm>
          <a:off x="15214111" y="1577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129504</xdr:rowOff>
    </xdr:from>
    <xdr:to>
      <xdr:col>76</xdr:col>
      <xdr:colOff>114300</xdr:colOff>
      <xdr:row>96</xdr:row>
      <xdr:rowOff>156045</xdr:rowOff>
    </xdr:to>
    <xdr:cxnSp macro="">
      <xdr:nvCxnSpPr>
        <xdr:cNvPr id="707" name="直線コネクタ 706"/>
        <xdr:cNvCxnSpPr/>
      </xdr:nvCxnSpPr>
      <xdr:spPr>
        <a:xfrm flipV="1">
          <a:off x="13703300" y="16588704"/>
          <a:ext cx="8890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72921</xdr:rowOff>
    </xdr:from>
    <xdr:to>
      <xdr:col>76</xdr:col>
      <xdr:colOff>165100</xdr:colOff>
      <xdr:row>94</xdr:row>
      <xdr:rowOff>3071</xdr:rowOff>
    </xdr:to>
    <xdr:sp macro="" textlink="">
      <xdr:nvSpPr>
        <xdr:cNvPr id="708" name="フローチャート: 判断 707"/>
        <xdr:cNvSpPr/>
      </xdr:nvSpPr>
      <xdr:spPr>
        <a:xfrm>
          <a:off x="14541500" y="160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19598</xdr:rowOff>
    </xdr:from>
    <xdr:ext cx="534377" cy="259045"/>
    <xdr:sp macro="" textlink="">
      <xdr:nvSpPr>
        <xdr:cNvPr id="709" name="テキスト ボックス 708"/>
        <xdr:cNvSpPr txBox="1"/>
      </xdr:nvSpPr>
      <xdr:spPr>
        <a:xfrm>
          <a:off x="14325111" y="157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156045</xdr:rowOff>
    </xdr:from>
    <xdr:to>
      <xdr:col>71</xdr:col>
      <xdr:colOff>177800</xdr:colOff>
      <xdr:row>97</xdr:row>
      <xdr:rowOff>24485</xdr:rowOff>
    </xdr:to>
    <xdr:cxnSp macro="">
      <xdr:nvCxnSpPr>
        <xdr:cNvPr id="710" name="直線コネクタ 709"/>
        <xdr:cNvCxnSpPr/>
      </xdr:nvCxnSpPr>
      <xdr:spPr>
        <a:xfrm flipV="1">
          <a:off x="12814300" y="16615245"/>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58496</xdr:rowOff>
    </xdr:from>
    <xdr:to>
      <xdr:col>72</xdr:col>
      <xdr:colOff>38100</xdr:colOff>
      <xdr:row>93</xdr:row>
      <xdr:rowOff>160096</xdr:rowOff>
    </xdr:to>
    <xdr:sp macro="" textlink="">
      <xdr:nvSpPr>
        <xdr:cNvPr id="711" name="フローチャート: 判断 710"/>
        <xdr:cNvSpPr/>
      </xdr:nvSpPr>
      <xdr:spPr>
        <a:xfrm>
          <a:off x="13652500" y="1600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5173</xdr:rowOff>
    </xdr:from>
    <xdr:ext cx="534377" cy="259045"/>
    <xdr:sp macro="" textlink="">
      <xdr:nvSpPr>
        <xdr:cNvPr id="712" name="テキスト ボックス 711"/>
        <xdr:cNvSpPr txBox="1"/>
      </xdr:nvSpPr>
      <xdr:spPr>
        <a:xfrm>
          <a:off x="13436111" y="1577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45648</xdr:rowOff>
    </xdr:from>
    <xdr:to>
      <xdr:col>67</xdr:col>
      <xdr:colOff>101600</xdr:colOff>
      <xdr:row>93</xdr:row>
      <xdr:rowOff>147248</xdr:rowOff>
    </xdr:to>
    <xdr:sp macro="" textlink="">
      <xdr:nvSpPr>
        <xdr:cNvPr id="713" name="フローチャート: 判断 712"/>
        <xdr:cNvSpPr/>
      </xdr:nvSpPr>
      <xdr:spPr>
        <a:xfrm>
          <a:off x="12763500" y="1599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163775</xdr:rowOff>
    </xdr:from>
    <xdr:ext cx="534377" cy="259045"/>
    <xdr:sp macro="" textlink="">
      <xdr:nvSpPr>
        <xdr:cNvPr id="714" name="テキスト ボックス 713"/>
        <xdr:cNvSpPr txBox="1"/>
      </xdr:nvSpPr>
      <xdr:spPr>
        <a:xfrm>
          <a:off x="12547111" y="157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16594</xdr:rowOff>
    </xdr:from>
    <xdr:to>
      <xdr:col>85</xdr:col>
      <xdr:colOff>177800</xdr:colOff>
      <xdr:row>96</xdr:row>
      <xdr:rowOff>118194</xdr:rowOff>
    </xdr:to>
    <xdr:sp macro="" textlink="">
      <xdr:nvSpPr>
        <xdr:cNvPr id="720" name="楕円 719"/>
        <xdr:cNvSpPr/>
      </xdr:nvSpPr>
      <xdr:spPr>
        <a:xfrm>
          <a:off x="16268700" y="164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102971</xdr:rowOff>
    </xdr:from>
    <xdr:ext cx="534377" cy="259045"/>
    <xdr:sp macro="" textlink="">
      <xdr:nvSpPr>
        <xdr:cNvPr id="721" name="公債費該当値テキスト"/>
        <xdr:cNvSpPr txBox="1"/>
      </xdr:nvSpPr>
      <xdr:spPr>
        <a:xfrm>
          <a:off x="16370300" y="1639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77174</xdr:rowOff>
    </xdr:from>
    <xdr:to>
      <xdr:col>81</xdr:col>
      <xdr:colOff>101600</xdr:colOff>
      <xdr:row>97</xdr:row>
      <xdr:rowOff>7324</xdr:rowOff>
    </xdr:to>
    <xdr:sp macro="" textlink="">
      <xdr:nvSpPr>
        <xdr:cNvPr id="722" name="楕円 721"/>
        <xdr:cNvSpPr/>
      </xdr:nvSpPr>
      <xdr:spPr>
        <a:xfrm>
          <a:off x="15430500" y="1653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169901</xdr:rowOff>
    </xdr:from>
    <xdr:ext cx="534377" cy="259045"/>
    <xdr:sp macro="" textlink="">
      <xdr:nvSpPr>
        <xdr:cNvPr id="723" name="テキスト ボックス 722"/>
        <xdr:cNvSpPr txBox="1"/>
      </xdr:nvSpPr>
      <xdr:spPr>
        <a:xfrm>
          <a:off x="15214111" y="1662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78704</xdr:rowOff>
    </xdr:from>
    <xdr:to>
      <xdr:col>76</xdr:col>
      <xdr:colOff>165100</xdr:colOff>
      <xdr:row>97</xdr:row>
      <xdr:rowOff>8854</xdr:rowOff>
    </xdr:to>
    <xdr:sp macro="" textlink="">
      <xdr:nvSpPr>
        <xdr:cNvPr id="724" name="楕円 723"/>
        <xdr:cNvSpPr/>
      </xdr:nvSpPr>
      <xdr:spPr>
        <a:xfrm>
          <a:off x="14541500" y="165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171431</xdr:rowOff>
    </xdr:from>
    <xdr:ext cx="534377" cy="259045"/>
    <xdr:sp macro="" textlink="">
      <xdr:nvSpPr>
        <xdr:cNvPr id="725" name="テキスト ボックス 724"/>
        <xdr:cNvSpPr txBox="1"/>
      </xdr:nvSpPr>
      <xdr:spPr>
        <a:xfrm>
          <a:off x="14325111" y="1663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105245</xdr:rowOff>
    </xdr:from>
    <xdr:to>
      <xdr:col>72</xdr:col>
      <xdr:colOff>38100</xdr:colOff>
      <xdr:row>97</xdr:row>
      <xdr:rowOff>35395</xdr:rowOff>
    </xdr:to>
    <xdr:sp macro="" textlink="">
      <xdr:nvSpPr>
        <xdr:cNvPr id="726" name="楕円 725"/>
        <xdr:cNvSpPr/>
      </xdr:nvSpPr>
      <xdr:spPr>
        <a:xfrm>
          <a:off x="13652500" y="16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26522</xdr:rowOff>
    </xdr:from>
    <xdr:ext cx="534377" cy="259045"/>
    <xdr:sp macro="" textlink="">
      <xdr:nvSpPr>
        <xdr:cNvPr id="727" name="テキスト ボックス 726"/>
        <xdr:cNvSpPr txBox="1"/>
      </xdr:nvSpPr>
      <xdr:spPr>
        <a:xfrm>
          <a:off x="13436111" y="166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145135</xdr:rowOff>
    </xdr:from>
    <xdr:to>
      <xdr:col>67</xdr:col>
      <xdr:colOff>101600</xdr:colOff>
      <xdr:row>97</xdr:row>
      <xdr:rowOff>75285</xdr:rowOff>
    </xdr:to>
    <xdr:sp macro="" textlink="">
      <xdr:nvSpPr>
        <xdr:cNvPr id="728" name="楕円 727"/>
        <xdr:cNvSpPr/>
      </xdr:nvSpPr>
      <xdr:spPr>
        <a:xfrm>
          <a:off x="12763500" y="166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66412</xdr:rowOff>
    </xdr:from>
    <xdr:ext cx="534377" cy="259045"/>
    <xdr:sp macro="" textlink="">
      <xdr:nvSpPr>
        <xdr:cNvPr id="729" name="テキスト ボックス 728"/>
        <xdr:cNvSpPr txBox="1"/>
      </xdr:nvSpPr>
      <xdr:spPr>
        <a:xfrm>
          <a:off x="12547111" y="1669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157607</xdr:rowOff>
    </xdr:from>
    <xdr:to>
      <xdr:col>116</xdr:col>
      <xdr:colOff>62864</xdr:colOff>
      <xdr:row>39</xdr:row>
      <xdr:rowOff>44450</xdr:rowOff>
    </xdr:to>
    <xdr:cxnSp macro="">
      <xdr:nvCxnSpPr>
        <xdr:cNvPr id="753" name="直線コネクタ 752"/>
        <xdr:cNvCxnSpPr/>
      </xdr:nvCxnSpPr>
      <xdr:spPr>
        <a:xfrm flipV="1">
          <a:off x="22159595" y="5129657"/>
          <a:ext cx="1269" cy="16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104284</xdr:rowOff>
    </xdr:from>
    <xdr:ext cx="534377" cy="259045"/>
    <xdr:sp macro="" textlink="">
      <xdr:nvSpPr>
        <xdr:cNvPr id="756" name="諸支出金最大値テキスト"/>
        <xdr:cNvSpPr txBox="1"/>
      </xdr:nvSpPr>
      <xdr:spPr>
        <a:xfrm>
          <a:off x="22212300" y="49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157607</xdr:rowOff>
    </xdr:from>
    <xdr:to>
      <xdr:col>116</xdr:col>
      <xdr:colOff>152400</xdr:colOff>
      <xdr:row>29</xdr:row>
      <xdr:rowOff>157607</xdr:rowOff>
    </xdr:to>
    <xdr:cxnSp macro="">
      <xdr:nvCxnSpPr>
        <xdr:cNvPr id="757" name="直線コネクタ 756"/>
        <xdr:cNvCxnSpPr/>
      </xdr:nvCxnSpPr>
      <xdr:spPr>
        <a:xfrm>
          <a:off x="22072600" y="51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119651</xdr:rowOff>
    </xdr:from>
    <xdr:ext cx="469744" cy="259045"/>
    <xdr:sp macro="" textlink="">
      <xdr:nvSpPr>
        <xdr:cNvPr id="759" name="諸支出金平均値テキスト"/>
        <xdr:cNvSpPr txBox="1"/>
      </xdr:nvSpPr>
      <xdr:spPr>
        <a:xfrm>
          <a:off x="22212300" y="612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96774</xdr:rowOff>
    </xdr:from>
    <xdr:to>
      <xdr:col>116</xdr:col>
      <xdr:colOff>114300</xdr:colOff>
      <xdr:row>37</xdr:row>
      <xdr:rowOff>26924</xdr:rowOff>
    </xdr:to>
    <xdr:sp macro="" textlink="">
      <xdr:nvSpPr>
        <xdr:cNvPr id="760" name="フローチャート: 判断 759"/>
        <xdr:cNvSpPr/>
      </xdr:nvSpPr>
      <xdr:spPr>
        <a:xfrm>
          <a:off x="221107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58674</xdr:rowOff>
    </xdr:from>
    <xdr:to>
      <xdr:col>112</xdr:col>
      <xdr:colOff>38100</xdr:colOff>
      <xdr:row>36</xdr:row>
      <xdr:rowOff>160274</xdr:rowOff>
    </xdr:to>
    <xdr:sp macro="" textlink="">
      <xdr:nvSpPr>
        <xdr:cNvPr id="762" name="フローチャート: 判断 761"/>
        <xdr:cNvSpPr/>
      </xdr:nvSpPr>
      <xdr:spPr>
        <a:xfrm>
          <a:off x="21272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5351</xdr:rowOff>
    </xdr:from>
    <xdr:ext cx="469744" cy="259045"/>
    <xdr:sp macro="" textlink="">
      <xdr:nvSpPr>
        <xdr:cNvPr id="763" name="テキスト ボックス 762"/>
        <xdr:cNvSpPr txBox="1"/>
      </xdr:nvSpPr>
      <xdr:spPr>
        <a:xfrm>
          <a:off x="21088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765" name="フローチャート: 判断 764"/>
        <xdr:cNvSpPr/>
      </xdr:nvSpPr>
      <xdr:spPr>
        <a:xfrm>
          <a:off x="20383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148099</xdr:rowOff>
    </xdr:from>
    <xdr:ext cx="469744" cy="259045"/>
    <xdr:sp macro="" textlink="">
      <xdr:nvSpPr>
        <xdr:cNvPr id="766" name="テキスト ボックス 765"/>
        <xdr:cNvSpPr txBox="1"/>
      </xdr:nvSpPr>
      <xdr:spPr>
        <a:xfrm>
          <a:off x="20199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2794</xdr:rowOff>
    </xdr:from>
    <xdr:to>
      <xdr:col>102</xdr:col>
      <xdr:colOff>165100</xdr:colOff>
      <xdr:row>36</xdr:row>
      <xdr:rowOff>104394</xdr:rowOff>
    </xdr:to>
    <xdr:sp macro="" textlink="">
      <xdr:nvSpPr>
        <xdr:cNvPr id="768" name="フローチャート: 判断 767"/>
        <xdr:cNvSpPr/>
      </xdr:nvSpPr>
      <xdr:spPr>
        <a:xfrm>
          <a:off x="19494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120921</xdr:rowOff>
    </xdr:from>
    <xdr:ext cx="469744" cy="259045"/>
    <xdr:sp macro="" textlink="">
      <xdr:nvSpPr>
        <xdr:cNvPr id="769" name="テキスト ボックス 768"/>
        <xdr:cNvSpPr txBox="1"/>
      </xdr:nvSpPr>
      <xdr:spPr>
        <a:xfrm>
          <a:off x="19310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104521</xdr:rowOff>
    </xdr:from>
    <xdr:to>
      <xdr:col>98</xdr:col>
      <xdr:colOff>38100</xdr:colOff>
      <xdr:row>36</xdr:row>
      <xdr:rowOff>34671</xdr:rowOff>
    </xdr:to>
    <xdr:sp macro="" textlink="">
      <xdr:nvSpPr>
        <xdr:cNvPr id="770" name="フローチャート: 判断 769"/>
        <xdr:cNvSpPr/>
      </xdr:nvSpPr>
      <xdr:spPr>
        <a:xfrm>
          <a:off x="18605500" y="61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51198</xdr:rowOff>
    </xdr:from>
    <xdr:ext cx="469744" cy="259045"/>
    <xdr:sp macro="" textlink="">
      <xdr:nvSpPr>
        <xdr:cNvPr id="771" name="テキスト ボックス 770"/>
        <xdr:cNvSpPr txBox="1"/>
      </xdr:nvSpPr>
      <xdr:spPr>
        <a:xfrm>
          <a:off x="18421428"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168,631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下回っているが、前年度と比べると３．５％増となっている。決算額全体でみても、前年度より増加しており、これは幼児教育・保育の無償化、プレミアム付商品券事業の実施等が主な要因である。衛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34,916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ると９．４％増となっている。決算額全体でみると、清掃施設の改良工事の増加等の影響により、平成３０年度において大きく上昇に転じており、令和元年度についても前年度より増加している。　土木費は住民一人当たり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35,083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ると５．２％減であり、類似団体内で最も低い水準である。決算額全体でみでも、令和元年度より減少に転じており、これは麻溝台・新磯野第一整備地区土地区画整理事業費の減少等が主な要因である。教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72,238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ると３．１％増となっているが、類似団体平均を下回り、前年度と同様に最も低い水準である。これは、類似団体では本市のみ市立高等学校を設置していないことが要因の一つと考えられる。決算額全体でみると、平成２９年度に県費負担教職員の給与負担等の権限移譲の影響により大きく増加しており、令和元年度についても前年度より増加している。これは、民生費と同様に、幼児教育・保育の無償化の実施等が主な要因である。　災害復旧費は、住民一人当たり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２８４．０％増となり、過去５年間で初めて類似団体平均を上回ることとなった。決算額全体をみても大幅な増加となり、これは、令和元年東日本台風等による災害に係る公共施設の災害復旧事業費の皆増が主な要因である。　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38,163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引き続き、類似団体内で最も低い水準である。これは、第２次都市経営指針・実行計画に基づく市債の発行抑制の取組や、土木費が低水準で推移してきたことにより市債発行が抑えられてきたことなど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財政調整基金残高について、平成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年度の</a:t>
          </a:r>
          <a:r>
            <a:rPr kumimoji="1" lang="en-US" altLang="ja-JP" sz="900">
              <a:latin typeface="ＭＳ ゴシック" pitchFamily="49" charset="-128"/>
              <a:ea typeface="ＭＳ ゴシック" pitchFamily="49" charset="-128"/>
            </a:rPr>
            <a:t>111</a:t>
          </a:r>
          <a:r>
            <a:rPr kumimoji="1" lang="ja-JP" altLang="en-US" sz="900">
              <a:latin typeface="ＭＳ ゴシック" pitchFamily="49" charset="-128"/>
              <a:ea typeface="ＭＳ ゴシック" pitchFamily="49" charset="-128"/>
            </a:rPr>
            <a:t>億円から</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年度まで減少し、平成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年度は約</a:t>
          </a:r>
          <a:r>
            <a:rPr kumimoji="1" lang="en-US" altLang="ja-JP" sz="900">
              <a:latin typeface="ＭＳ ゴシック" pitchFamily="49" charset="-128"/>
              <a:ea typeface="ＭＳ ゴシック" pitchFamily="49" charset="-128"/>
            </a:rPr>
            <a:t>11</a:t>
          </a:r>
          <a:r>
            <a:rPr kumimoji="1" lang="ja-JP" altLang="en-US" sz="900">
              <a:latin typeface="ＭＳ ゴシック" pitchFamily="49" charset="-128"/>
              <a:ea typeface="ＭＳ ゴシック" pitchFamily="49" charset="-128"/>
            </a:rPr>
            <a:t>億円増加したが令和元年度は再び減少し</a:t>
          </a:r>
          <a:r>
            <a:rPr kumimoji="1" lang="en-US" altLang="ja-JP" sz="900">
              <a:latin typeface="ＭＳ ゴシック" pitchFamily="49" charset="-128"/>
              <a:ea typeface="ＭＳ ゴシック" pitchFamily="49" charset="-128"/>
            </a:rPr>
            <a:t>68</a:t>
          </a:r>
          <a:r>
            <a:rPr kumimoji="1" lang="ja-JP" altLang="en-US" sz="900">
              <a:latin typeface="ＭＳ ゴシック" pitchFamily="49" charset="-128"/>
              <a:ea typeface="ＭＳ ゴシック" pitchFamily="49" charset="-128"/>
            </a:rPr>
            <a:t>億円となった。平成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年度以降、積立額が</a:t>
          </a:r>
          <a:r>
            <a:rPr kumimoji="1" lang="en-US" altLang="ja-JP" sz="900">
              <a:latin typeface="ＭＳ ゴシック" pitchFamily="49" charset="-128"/>
              <a:ea typeface="ＭＳ ゴシック" pitchFamily="49" charset="-128"/>
            </a:rPr>
            <a:t>40</a:t>
          </a:r>
          <a:r>
            <a:rPr kumimoji="1" lang="ja-JP" altLang="en-US" sz="900">
              <a:latin typeface="ＭＳ ゴシック" pitchFamily="49" charset="-128"/>
              <a:ea typeface="ＭＳ ゴシック" pitchFamily="49" charset="-128"/>
            </a:rPr>
            <a:t>億円程度と一定の規模で推移しているが、扶助費の増加などの歳出増に対応するため、取崩額が積立額を上回る状況が続いていた。</a:t>
          </a:r>
        </a:p>
        <a:p>
          <a:r>
            <a:rPr kumimoji="1" lang="ja-JP" altLang="en-US" sz="900">
              <a:latin typeface="ＭＳ ゴシック" pitchFamily="49" charset="-128"/>
              <a:ea typeface="ＭＳ ゴシック" pitchFamily="49" charset="-128"/>
            </a:rPr>
            <a:t>　こうしたことから、平成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年度までは、標準財政規模比は低下傾向が続いていたが、令和元年度においては、取崩額が積立額を上回り、残高も減少していることから、標準財政規模比についても、前年度と比べると</a:t>
          </a:r>
          <a:r>
            <a:rPr kumimoji="1" lang="en-US" altLang="ja-JP" sz="900">
              <a:latin typeface="ＭＳ ゴシック" pitchFamily="49" charset="-128"/>
              <a:ea typeface="ＭＳ ゴシック" pitchFamily="49" charset="-128"/>
            </a:rPr>
            <a:t>0.36</a:t>
          </a:r>
          <a:r>
            <a:rPr kumimoji="1" lang="ja-JP" altLang="en-US" sz="900">
              <a:latin typeface="ＭＳ ゴシック" pitchFamily="49" charset="-128"/>
              <a:ea typeface="ＭＳ ゴシック" pitchFamily="49" charset="-128"/>
            </a:rPr>
            <a:t>ポイント低下の</a:t>
          </a:r>
          <a:r>
            <a:rPr kumimoji="1" lang="en-US" altLang="ja-JP" sz="900">
              <a:latin typeface="ＭＳ ゴシック" pitchFamily="49" charset="-128"/>
              <a:ea typeface="ＭＳ ゴシック" pitchFamily="49" charset="-128"/>
            </a:rPr>
            <a:t>3.95</a:t>
          </a:r>
          <a:r>
            <a:rPr kumimoji="1" lang="ja-JP" altLang="en-US" sz="900">
              <a:latin typeface="ＭＳ ゴシック" pitchFamily="49" charset="-128"/>
              <a:ea typeface="ＭＳ ゴシック" pitchFamily="49" charset="-128"/>
            </a:rPr>
            <a:t>％となっている。</a:t>
          </a:r>
        </a:p>
        <a:p>
          <a:r>
            <a:rPr kumimoji="1" lang="ja-JP" altLang="en-US" sz="900">
              <a:latin typeface="ＭＳ ゴシック" pitchFamily="49" charset="-128"/>
              <a:ea typeface="ＭＳ ゴシック" pitchFamily="49" charset="-128"/>
            </a:rPr>
            <a:t>　実質収支額について、形式収支が前年度と比べると</a:t>
          </a:r>
          <a:r>
            <a:rPr kumimoji="1" lang="en-US" altLang="ja-JP" sz="900">
              <a:latin typeface="ＭＳ ゴシック" pitchFamily="49" charset="-128"/>
              <a:ea typeface="ＭＳ ゴシック" pitchFamily="49" charset="-128"/>
            </a:rPr>
            <a:t>11.3</a:t>
          </a:r>
          <a:r>
            <a:rPr kumimoji="1" lang="ja-JP" altLang="en-US" sz="900">
              <a:latin typeface="ＭＳ ゴシック" pitchFamily="49" charset="-128"/>
              <a:ea typeface="ＭＳ ゴシック" pitchFamily="49" charset="-128"/>
            </a:rPr>
            <a:t>％増となっており、繰越財源も</a:t>
          </a:r>
          <a:r>
            <a:rPr kumimoji="1" lang="en-US" altLang="ja-JP" sz="900">
              <a:latin typeface="ＭＳ ゴシック" pitchFamily="49" charset="-128"/>
              <a:ea typeface="ＭＳ ゴシック" pitchFamily="49" charset="-128"/>
            </a:rPr>
            <a:t>10.1</a:t>
          </a:r>
          <a:r>
            <a:rPr kumimoji="1" lang="ja-JP" altLang="en-US" sz="900">
              <a:latin typeface="ＭＳ ゴシック" pitchFamily="49" charset="-128"/>
              <a:ea typeface="ＭＳ ゴシック" pitchFamily="49" charset="-128"/>
            </a:rPr>
            <a:t>％増となったことから、標準財政規模比については、前年度と比べると</a:t>
          </a:r>
          <a:r>
            <a:rPr kumimoji="1" lang="en-US" altLang="ja-JP" sz="900">
              <a:latin typeface="ＭＳ ゴシック" pitchFamily="49" charset="-128"/>
              <a:ea typeface="ＭＳ ゴシック" pitchFamily="49" charset="-128"/>
            </a:rPr>
            <a:t>0.50</a:t>
          </a:r>
          <a:r>
            <a:rPr kumimoji="1" lang="ja-JP" altLang="en-US" sz="900">
              <a:latin typeface="ＭＳ ゴシック" pitchFamily="49" charset="-128"/>
              <a:ea typeface="ＭＳ ゴシック" pitchFamily="49" charset="-128"/>
            </a:rPr>
            <a:t>ポイント上昇の</a:t>
          </a:r>
          <a:r>
            <a:rPr kumimoji="1" lang="en-US" altLang="ja-JP" sz="900">
              <a:latin typeface="ＭＳ ゴシック" pitchFamily="49" charset="-128"/>
              <a:ea typeface="ＭＳ ゴシック" pitchFamily="49" charset="-128"/>
            </a:rPr>
            <a:t>5.29</a:t>
          </a:r>
          <a:r>
            <a:rPr kumimoji="1" lang="ja-JP" altLang="en-US" sz="900">
              <a:latin typeface="ＭＳ ゴシック" pitchFamily="49" charset="-128"/>
              <a:ea typeface="ＭＳ ゴシック" pitchFamily="49" charset="-128"/>
            </a:rPr>
            <a:t>％となっている。</a:t>
          </a:r>
        </a:p>
        <a:p>
          <a:r>
            <a:rPr kumimoji="1" lang="ja-JP" altLang="en-US" sz="900">
              <a:latin typeface="ＭＳ ゴシック" pitchFamily="49" charset="-128"/>
              <a:ea typeface="ＭＳ ゴシック" pitchFamily="49" charset="-128"/>
            </a:rPr>
            <a:t>　実質単年度収支について、</a:t>
          </a:r>
          <a:r>
            <a:rPr kumimoji="1" lang="en-US" altLang="ja-JP" sz="900">
              <a:latin typeface="ＭＳ ゴシック" pitchFamily="49" charset="-128"/>
              <a:ea typeface="ＭＳ ゴシック" pitchFamily="49" charset="-128"/>
            </a:rPr>
            <a:t>38.1</a:t>
          </a:r>
          <a:r>
            <a:rPr kumimoji="1" lang="ja-JP" altLang="en-US" sz="900">
              <a:latin typeface="ＭＳ ゴシック" pitchFamily="49" charset="-128"/>
              <a:ea typeface="ＭＳ ゴシック" pitchFamily="49" charset="-128"/>
            </a:rPr>
            <a:t>億円の赤字となったが、財政調整基金の取崩額が減少したことなどにより、標準財政規模比は、前年度と比べると</a:t>
          </a:r>
          <a:r>
            <a:rPr kumimoji="1" lang="en-US" altLang="ja-JP" sz="900">
              <a:latin typeface="ＭＳ ゴシック" pitchFamily="49" charset="-128"/>
              <a:ea typeface="ＭＳ ゴシック" pitchFamily="49" charset="-128"/>
            </a:rPr>
            <a:t>0.64</a:t>
          </a:r>
          <a:r>
            <a:rPr kumimoji="1" lang="ja-JP" altLang="en-US" sz="900">
              <a:latin typeface="ＭＳ ゴシック" pitchFamily="49" charset="-128"/>
              <a:ea typeface="ＭＳ ゴシック" pitchFamily="49" charset="-128"/>
            </a:rPr>
            <a:t>ポイント上昇の▲</a:t>
          </a:r>
          <a:r>
            <a:rPr kumimoji="1" lang="en-US" altLang="ja-JP" sz="900">
              <a:latin typeface="ＭＳ ゴシック" pitchFamily="49" charset="-128"/>
              <a:ea typeface="ＭＳ ゴシック" pitchFamily="49" charset="-128"/>
            </a:rPr>
            <a:t>2.21</a:t>
          </a:r>
          <a:r>
            <a:rPr kumimoji="1" lang="ja-JP" altLang="en-US" sz="9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対象となる全ての会計において、赤字額及び資金不足額は生じていないことから、連結実質赤字比率は算定されていない。前年度と比べると標準財政規模に対する黒字額の割合については、</a:t>
          </a:r>
          <a:r>
            <a:rPr kumimoji="1" lang="en-US" altLang="ja-JP" sz="1400">
              <a:latin typeface="ＭＳ ゴシック" pitchFamily="49" charset="-128"/>
              <a:ea typeface="ＭＳ ゴシック" pitchFamily="49" charset="-128"/>
            </a:rPr>
            <a:t>0.35</a:t>
          </a:r>
          <a:r>
            <a:rPr kumimoji="1" lang="ja-JP" altLang="en-US" sz="1400">
              <a:latin typeface="ＭＳ ゴシック" pitchFamily="49" charset="-128"/>
              <a:ea typeface="ＭＳ ゴシック" pitchFamily="49" charset="-128"/>
            </a:rPr>
            <a:t>ポイント上昇している。これは、麻溝台・新磯野第一整備地区土地区画整理事業特別会計において実質収支額が増加したこと等によるものである。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306646910</v>
      </c>
      <c r="BO4" s="431"/>
      <c r="BP4" s="431"/>
      <c r="BQ4" s="431"/>
      <c r="BR4" s="431"/>
      <c r="BS4" s="431"/>
      <c r="BT4" s="431"/>
      <c r="BU4" s="432"/>
      <c r="BV4" s="430">
        <v>297261601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5.3</v>
      </c>
      <c r="CU4" s="437"/>
      <c r="CV4" s="437"/>
      <c r="CW4" s="437"/>
      <c r="CX4" s="437"/>
      <c r="CY4" s="437"/>
      <c r="CZ4" s="437"/>
      <c r="DA4" s="438"/>
      <c r="DB4" s="436">
        <v>4.8</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296379255</v>
      </c>
      <c r="BO5" s="468"/>
      <c r="BP5" s="468"/>
      <c r="BQ5" s="468"/>
      <c r="BR5" s="468"/>
      <c r="BS5" s="468"/>
      <c r="BT5" s="468"/>
      <c r="BU5" s="469"/>
      <c r="BV5" s="467">
        <v>288040103</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99.8</v>
      </c>
      <c r="CU5" s="465"/>
      <c r="CV5" s="465"/>
      <c r="CW5" s="465"/>
      <c r="CX5" s="465"/>
      <c r="CY5" s="465"/>
      <c r="CZ5" s="465"/>
      <c r="DA5" s="466"/>
      <c r="DB5" s="464">
        <v>98.1</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10267655</v>
      </c>
      <c r="BO6" s="468"/>
      <c r="BP6" s="468"/>
      <c r="BQ6" s="468"/>
      <c r="BR6" s="468"/>
      <c r="BS6" s="468"/>
      <c r="BT6" s="468"/>
      <c r="BU6" s="469"/>
      <c r="BV6" s="467">
        <v>9221498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109.1</v>
      </c>
      <c r="CU6" s="505"/>
      <c r="CV6" s="505"/>
      <c r="CW6" s="505"/>
      <c r="CX6" s="505"/>
      <c r="CY6" s="505"/>
      <c r="CZ6" s="505"/>
      <c r="DA6" s="506"/>
      <c r="DB6" s="504">
        <v>109.2</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1164579</v>
      </c>
      <c r="BO7" s="468"/>
      <c r="BP7" s="468"/>
      <c r="BQ7" s="468"/>
      <c r="BR7" s="468"/>
      <c r="BS7" s="468"/>
      <c r="BT7" s="468"/>
      <c r="BU7" s="469"/>
      <c r="BV7" s="467">
        <v>1057719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172010103</v>
      </c>
      <c r="CU7" s="468"/>
      <c r="CV7" s="468"/>
      <c r="CW7" s="468"/>
      <c r="CX7" s="468"/>
      <c r="CY7" s="468"/>
      <c r="CZ7" s="468"/>
      <c r="DA7" s="469"/>
      <c r="DB7" s="467">
        <v>170358582</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9103076</v>
      </c>
      <c r="BO8" s="468"/>
      <c r="BP8" s="468"/>
      <c r="BQ8" s="468"/>
      <c r="BR8" s="468"/>
      <c r="BS8" s="468"/>
      <c r="BT8" s="468"/>
      <c r="BU8" s="469"/>
      <c r="BV8" s="467">
        <v>8163779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0.89</v>
      </c>
      <c r="CU8" s="508"/>
      <c r="CV8" s="508"/>
      <c r="CW8" s="508"/>
      <c r="CX8" s="508"/>
      <c r="CY8" s="508"/>
      <c r="CZ8" s="508"/>
      <c r="DA8" s="509"/>
      <c r="DB8" s="507">
        <v>0.9</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720779</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939297</v>
      </c>
      <c r="BO9" s="468"/>
      <c r="BP9" s="468"/>
      <c r="BQ9" s="468"/>
      <c r="BR9" s="468"/>
      <c r="BS9" s="468"/>
      <c r="BT9" s="468"/>
      <c r="BU9" s="469"/>
      <c r="BV9" s="467">
        <v>324613</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13.5</v>
      </c>
      <c r="CU9" s="465"/>
      <c r="CV9" s="465"/>
      <c r="CW9" s="465"/>
      <c r="CX9" s="465"/>
      <c r="CY9" s="465"/>
      <c r="CZ9" s="465"/>
      <c r="DA9" s="466"/>
      <c r="DB9" s="464">
        <v>12.9</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119</v>
      </c>
      <c r="M10" s="497"/>
      <c r="N10" s="497"/>
      <c r="O10" s="497"/>
      <c r="P10" s="497"/>
      <c r="Q10" s="498"/>
      <c r="R10" s="518">
        <v>717515</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4149</v>
      </c>
      <c r="BO10" s="468"/>
      <c r="BP10" s="468"/>
      <c r="BQ10" s="468"/>
      <c r="BR10" s="468"/>
      <c r="BS10" s="468"/>
      <c r="BT10" s="468"/>
      <c r="BU10" s="469"/>
      <c r="BV10" s="467">
        <v>4155</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2">
      <c r="A12" s="187"/>
      <c r="B12" s="527" t="s">
        <v>131</v>
      </c>
      <c r="C12" s="528"/>
      <c r="D12" s="528"/>
      <c r="E12" s="528"/>
      <c r="F12" s="528"/>
      <c r="G12" s="528"/>
      <c r="H12" s="528"/>
      <c r="I12" s="528"/>
      <c r="J12" s="528"/>
      <c r="K12" s="529"/>
      <c r="L12" s="536" t="s">
        <v>132</v>
      </c>
      <c r="M12" s="537"/>
      <c r="N12" s="537"/>
      <c r="O12" s="537"/>
      <c r="P12" s="537"/>
      <c r="Q12" s="538"/>
      <c r="R12" s="539">
        <v>718300</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4750000</v>
      </c>
      <c r="BO12" s="468"/>
      <c r="BP12" s="468"/>
      <c r="BQ12" s="468"/>
      <c r="BR12" s="468"/>
      <c r="BS12" s="468"/>
      <c r="BT12" s="468"/>
      <c r="BU12" s="469"/>
      <c r="BV12" s="467">
        <v>3000000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140</v>
      </c>
      <c r="N13" s="559"/>
      <c r="O13" s="559"/>
      <c r="P13" s="559"/>
      <c r="Q13" s="560"/>
      <c r="R13" s="551">
        <v>702489</v>
      </c>
      <c r="S13" s="552"/>
      <c r="T13" s="552"/>
      <c r="U13" s="552"/>
      <c r="V13" s="553"/>
      <c r="W13" s="483" t="s">
        <v>141</v>
      </c>
      <c r="X13" s="484"/>
      <c r="Y13" s="484"/>
      <c r="Z13" s="484"/>
      <c r="AA13" s="484"/>
      <c r="AB13" s="474"/>
      <c r="AC13" s="518">
        <v>1995</v>
      </c>
      <c r="AD13" s="519"/>
      <c r="AE13" s="519"/>
      <c r="AF13" s="519"/>
      <c r="AG13" s="561"/>
      <c r="AH13" s="518">
        <v>1892</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-3806554</v>
      </c>
      <c r="BO13" s="468"/>
      <c r="BP13" s="468"/>
      <c r="BQ13" s="468"/>
      <c r="BR13" s="468"/>
      <c r="BS13" s="468"/>
      <c r="BT13" s="468"/>
      <c r="BU13" s="469"/>
      <c r="BV13" s="467">
        <v>-2671232</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2.7</v>
      </c>
      <c r="CU13" s="465"/>
      <c r="CV13" s="465"/>
      <c r="CW13" s="465"/>
      <c r="CX13" s="465"/>
      <c r="CY13" s="465"/>
      <c r="CZ13" s="465"/>
      <c r="DA13" s="466"/>
      <c r="DB13" s="464">
        <v>2.7</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146</v>
      </c>
      <c r="M14" s="549"/>
      <c r="N14" s="549"/>
      <c r="O14" s="549"/>
      <c r="P14" s="549"/>
      <c r="Q14" s="550"/>
      <c r="R14" s="551">
        <v>718367</v>
      </c>
      <c r="S14" s="552"/>
      <c r="T14" s="552"/>
      <c r="U14" s="552"/>
      <c r="V14" s="553"/>
      <c r="W14" s="457"/>
      <c r="X14" s="458"/>
      <c r="Y14" s="458"/>
      <c r="Z14" s="458"/>
      <c r="AA14" s="458"/>
      <c r="AB14" s="447"/>
      <c r="AC14" s="554">
        <v>0.7</v>
      </c>
      <c r="AD14" s="555"/>
      <c r="AE14" s="555"/>
      <c r="AF14" s="555"/>
      <c r="AG14" s="556"/>
      <c r="AH14" s="554">
        <v>0.6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31.3</v>
      </c>
      <c r="CU14" s="566"/>
      <c r="CV14" s="566"/>
      <c r="CW14" s="566"/>
      <c r="CX14" s="566"/>
      <c r="CY14" s="566"/>
      <c r="CZ14" s="566"/>
      <c r="DA14" s="567"/>
      <c r="DB14" s="565">
        <v>33.299999999999997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140</v>
      </c>
      <c r="N15" s="559"/>
      <c r="O15" s="559"/>
      <c r="P15" s="559"/>
      <c r="Q15" s="560"/>
      <c r="R15" s="551">
        <v>703572</v>
      </c>
      <c r="S15" s="552"/>
      <c r="T15" s="552"/>
      <c r="U15" s="552"/>
      <c r="V15" s="553"/>
      <c r="W15" s="483" t="s">
        <v>148</v>
      </c>
      <c r="X15" s="484"/>
      <c r="Y15" s="484"/>
      <c r="Z15" s="484"/>
      <c r="AA15" s="484"/>
      <c r="AB15" s="474"/>
      <c r="AC15" s="518">
        <v>74224</v>
      </c>
      <c r="AD15" s="519"/>
      <c r="AE15" s="519"/>
      <c r="AF15" s="519"/>
      <c r="AG15" s="561"/>
      <c r="AH15" s="518">
        <v>79375</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113116842</v>
      </c>
      <c r="BO15" s="431"/>
      <c r="BP15" s="431"/>
      <c r="BQ15" s="431"/>
      <c r="BR15" s="431"/>
      <c r="BS15" s="431"/>
      <c r="BT15" s="431"/>
      <c r="BU15" s="432"/>
      <c r="BV15" s="430">
        <v>112198305</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24.4</v>
      </c>
      <c r="AD16" s="555"/>
      <c r="AE16" s="555"/>
      <c r="AF16" s="555"/>
      <c r="AG16" s="556"/>
      <c r="AH16" s="554">
        <v>25.4</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128910787</v>
      </c>
      <c r="BO16" s="468"/>
      <c r="BP16" s="468"/>
      <c r="BQ16" s="468"/>
      <c r="BR16" s="468"/>
      <c r="BS16" s="468"/>
      <c r="BT16" s="468"/>
      <c r="BU16" s="469"/>
      <c r="BV16" s="467">
        <v>125362291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227592</v>
      </c>
      <c r="AD17" s="519"/>
      <c r="AE17" s="519"/>
      <c r="AF17" s="519"/>
      <c r="AG17" s="561"/>
      <c r="AH17" s="518">
        <v>230798</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141207096</v>
      </c>
      <c r="BO17" s="468"/>
      <c r="BP17" s="468"/>
      <c r="BQ17" s="468"/>
      <c r="BR17" s="468"/>
      <c r="BS17" s="468"/>
      <c r="BT17" s="468"/>
      <c r="BU17" s="469"/>
      <c r="BV17" s="467">
        <v>139876362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158</v>
      </c>
      <c r="C18" s="510"/>
      <c r="D18" s="510"/>
      <c r="E18" s="582"/>
      <c r="F18" s="582"/>
      <c r="G18" s="582"/>
      <c r="H18" s="582"/>
      <c r="I18" s="582"/>
      <c r="J18" s="582"/>
      <c r="K18" s="582"/>
      <c r="L18" s="583">
        <v>328.91</v>
      </c>
      <c r="M18" s="583"/>
      <c r="N18" s="583"/>
      <c r="O18" s="583"/>
      <c r="P18" s="583"/>
      <c r="Q18" s="583"/>
      <c r="R18" s="584"/>
      <c r="S18" s="584"/>
      <c r="T18" s="584"/>
      <c r="U18" s="584"/>
      <c r="V18" s="585"/>
      <c r="W18" s="485"/>
      <c r="X18" s="486"/>
      <c r="Y18" s="486"/>
      <c r="Z18" s="486"/>
      <c r="AA18" s="486"/>
      <c r="AB18" s="477"/>
      <c r="AC18" s="586">
        <v>74.900000000000006</v>
      </c>
      <c r="AD18" s="587"/>
      <c r="AE18" s="587"/>
      <c r="AF18" s="587"/>
      <c r="AG18" s="588"/>
      <c r="AH18" s="586">
        <v>74</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175209362</v>
      </c>
      <c r="BO18" s="468"/>
      <c r="BP18" s="468"/>
      <c r="BQ18" s="468"/>
      <c r="BR18" s="468"/>
      <c r="BS18" s="468"/>
      <c r="BT18" s="468"/>
      <c r="BU18" s="469"/>
      <c r="BV18" s="467">
        <v>170698052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160</v>
      </c>
      <c r="C19" s="510"/>
      <c r="D19" s="510"/>
      <c r="E19" s="582"/>
      <c r="F19" s="582"/>
      <c r="G19" s="582"/>
      <c r="H19" s="582"/>
      <c r="I19" s="582"/>
      <c r="J19" s="582"/>
      <c r="K19" s="582"/>
      <c r="L19" s="590">
        <v>2191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199447650</v>
      </c>
      <c r="BO19" s="468"/>
      <c r="BP19" s="468"/>
      <c r="BQ19" s="468"/>
      <c r="BR19" s="468"/>
      <c r="BS19" s="468"/>
      <c r="BT19" s="468"/>
      <c r="BU19" s="469"/>
      <c r="BV19" s="467">
        <v>194224898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162</v>
      </c>
      <c r="C20" s="510"/>
      <c r="D20" s="510"/>
      <c r="E20" s="582"/>
      <c r="F20" s="582"/>
      <c r="G20" s="582"/>
      <c r="H20" s="582"/>
      <c r="I20" s="582"/>
      <c r="J20" s="582"/>
      <c r="K20" s="582"/>
      <c r="L20" s="590">
        <v>311188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272240093</v>
      </c>
      <c r="BO23" s="468"/>
      <c r="BP23" s="468"/>
      <c r="BQ23" s="468"/>
      <c r="BR23" s="468"/>
      <c r="BS23" s="468"/>
      <c r="BT23" s="468"/>
      <c r="BU23" s="469"/>
      <c r="BV23" s="467">
        <v>269916692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171</v>
      </c>
      <c r="F24" s="497"/>
      <c r="G24" s="497"/>
      <c r="H24" s="497"/>
      <c r="I24" s="497"/>
      <c r="J24" s="497"/>
      <c r="K24" s="498"/>
      <c r="L24" s="518">
        <v>1</v>
      </c>
      <c r="M24" s="519"/>
      <c r="N24" s="519"/>
      <c r="O24" s="519"/>
      <c r="P24" s="561"/>
      <c r="Q24" s="518">
        <v>11420</v>
      </c>
      <c r="R24" s="519"/>
      <c r="S24" s="519"/>
      <c r="T24" s="519"/>
      <c r="U24" s="519"/>
      <c r="V24" s="561"/>
      <c r="W24" s="620"/>
      <c r="X24" s="608"/>
      <c r="Y24" s="609"/>
      <c r="Z24" s="517" t="s">
        <v>172</v>
      </c>
      <c r="AA24" s="497"/>
      <c r="AB24" s="497"/>
      <c r="AC24" s="497"/>
      <c r="AD24" s="497"/>
      <c r="AE24" s="497"/>
      <c r="AF24" s="497"/>
      <c r="AG24" s="498"/>
      <c r="AH24" s="518">
        <v>4589</v>
      </c>
      <c r="AI24" s="519"/>
      <c r="AJ24" s="519"/>
      <c r="AK24" s="519"/>
      <c r="AL24" s="561"/>
      <c r="AM24" s="518">
        <v>14019395</v>
      </c>
      <c r="AN24" s="519"/>
      <c r="AO24" s="519"/>
      <c r="AP24" s="519"/>
      <c r="AQ24" s="519"/>
      <c r="AR24" s="561"/>
      <c r="AS24" s="518">
        <v>3055</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77268067</v>
      </c>
      <c r="BO24" s="468"/>
      <c r="BP24" s="468"/>
      <c r="BQ24" s="468"/>
      <c r="BR24" s="468"/>
      <c r="BS24" s="468"/>
      <c r="BT24" s="468"/>
      <c r="BU24" s="469"/>
      <c r="BV24" s="467">
        <v>85090949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174</v>
      </c>
      <c r="F25" s="497"/>
      <c r="G25" s="497"/>
      <c r="H25" s="497"/>
      <c r="I25" s="497"/>
      <c r="J25" s="497"/>
      <c r="K25" s="498"/>
      <c r="L25" s="518">
        <v>3</v>
      </c>
      <c r="M25" s="519"/>
      <c r="N25" s="519"/>
      <c r="O25" s="519"/>
      <c r="P25" s="561"/>
      <c r="Q25" s="518">
        <v>9350</v>
      </c>
      <c r="R25" s="519"/>
      <c r="S25" s="519"/>
      <c r="T25" s="519"/>
      <c r="U25" s="519"/>
      <c r="V25" s="561"/>
      <c r="W25" s="620"/>
      <c r="X25" s="608"/>
      <c r="Y25" s="609"/>
      <c r="Z25" s="517" t="s">
        <v>175</v>
      </c>
      <c r="AA25" s="497"/>
      <c r="AB25" s="497"/>
      <c r="AC25" s="497"/>
      <c r="AD25" s="497"/>
      <c r="AE25" s="497"/>
      <c r="AF25" s="497"/>
      <c r="AG25" s="498"/>
      <c r="AH25" s="518">
        <v>746</v>
      </c>
      <c r="AI25" s="519"/>
      <c r="AJ25" s="519"/>
      <c r="AK25" s="519"/>
      <c r="AL25" s="561"/>
      <c r="AM25" s="518">
        <v>2338710</v>
      </c>
      <c r="AN25" s="519"/>
      <c r="AO25" s="519"/>
      <c r="AP25" s="519"/>
      <c r="AQ25" s="519"/>
      <c r="AR25" s="561"/>
      <c r="AS25" s="518">
        <v>3135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59420451</v>
      </c>
      <c r="BO25" s="431"/>
      <c r="BP25" s="431"/>
      <c r="BQ25" s="431"/>
      <c r="BR25" s="431"/>
      <c r="BS25" s="431"/>
      <c r="BT25" s="431"/>
      <c r="BU25" s="432"/>
      <c r="BV25" s="430">
        <v>58550734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8040</v>
      </c>
      <c r="R26" s="519"/>
      <c r="S26" s="519"/>
      <c r="T26" s="519"/>
      <c r="U26" s="519"/>
      <c r="V26" s="561"/>
      <c r="W26" s="620"/>
      <c r="X26" s="608"/>
      <c r="Y26" s="609"/>
      <c r="Z26" s="517" t="s">
        <v>178</v>
      </c>
      <c r="AA26" s="630"/>
      <c r="AB26" s="630"/>
      <c r="AC26" s="630"/>
      <c r="AD26" s="630"/>
      <c r="AE26" s="630"/>
      <c r="AF26" s="630"/>
      <c r="AG26" s="631"/>
      <c r="AH26" s="518">
        <v>335</v>
      </c>
      <c r="AI26" s="519"/>
      <c r="AJ26" s="519"/>
      <c r="AK26" s="519"/>
      <c r="AL26" s="561"/>
      <c r="AM26" s="518">
        <v>1043525</v>
      </c>
      <c r="AN26" s="519"/>
      <c r="AO26" s="519"/>
      <c r="AP26" s="519"/>
      <c r="AQ26" s="519"/>
      <c r="AR26" s="561"/>
      <c r="AS26" s="518">
        <v>3115</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v>1182242</v>
      </c>
      <c r="BO26" s="468"/>
      <c r="BP26" s="468"/>
      <c r="BQ26" s="468"/>
      <c r="BR26" s="468"/>
      <c r="BS26" s="468"/>
      <c r="BT26" s="468"/>
      <c r="BU26" s="469"/>
      <c r="BV26" s="467">
        <v>1050287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180</v>
      </c>
      <c r="F27" s="497"/>
      <c r="G27" s="497"/>
      <c r="H27" s="497"/>
      <c r="I27" s="497"/>
      <c r="J27" s="497"/>
      <c r="K27" s="498"/>
      <c r="L27" s="518">
        <v>1</v>
      </c>
      <c r="M27" s="519"/>
      <c r="N27" s="519"/>
      <c r="O27" s="519"/>
      <c r="P27" s="561"/>
      <c r="Q27" s="518">
        <v>7790</v>
      </c>
      <c r="R27" s="519"/>
      <c r="S27" s="519"/>
      <c r="T27" s="519"/>
      <c r="U27" s="519"/>
      <c r="V27" s="561"/>
      <c r="W27" s="620"/>
      <c r="X27" s="608"/>
      <c r="Y27" s="609"/>
      <c r="Z27" s="517" t="s">
        <v>181</v>
      </c>
      <c r="AA27" s="497"/>
      <c r="AB27" s="497"/>
      <c r="AC27" s="497"/>
      <c r="AD27" s="497"/>
      <c r="AE27" s="497"/>
      <c r="AF27" s="497"/>
      <c r="AG27" s="498"/>
      <c r="AH27" s="518">
        <v>2952</v>
      </c>
      <c r="AI27" s="519"/>
      <c r="AJ27" s="519"/>
      <c r="AK27" s="519"/>
      <c r="AL27" s="561"/>
      <c r="AM27" s="518">
        <v>10038889</v>
      </c>
      <c r="AN27" s="519"/>
      <c r="AO27" s="519"/>
      <c r="AP27" s="519"/>
      <c r="AQ27" s="519"/>
      <c r="AR27" s="561"/>
      <c r="AS27" s="518">
        <v>3401</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2000000</v>
      </c>
      <c r="BO27" s="644"/>
      <c r="BP27" s="644"/>
      <c r="BQ27" s="644"/>
      <c r="BR27" s="644"/>
      <c r="BS27" s="644"/>
      <c r="BT27" s="644"/>
      <c r="BU27" s="645"/>
      <c r="BV27" s="643">
        <v>2000000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183</v>
      </c>
      <c r="F28" s="497"/>
      <c r="G28" s="497"/>
      <c r="H28" s="497"/>
      <c r="I28" s="497"/>
      <c r="J28" s="497"/>
      <c r="K28" s="498"/>
      <c r="L28" s="518">
        <v>1</v>
      </c>
      <c r="M28" s="519"/>
      <c r="N28" s="519"/>
      <c r="O28" s="519"/>
      <c r="P28" s="561"/>
      <c r="Q28" s="518">
        <v>7130</v>
      </c>
      <c r="R28" s="519"/>
      <c r="S28" s="519"/>
      <c r="T28" s="519"/>
      <c r="U28" s="519"/>
      <c r="V28" s="561"/>
      <c r="W28" s="620"/>
      <c r="X28" s="608"/>
      <c r="Y28" s="609"/>
      <c r="Z28" s="517" t="s">
        <v>184</v>
      </c>
      <c r="AA28" s="497"/>
      <c r="AB28" s="497"/>
      <c r="AC28" s="497"/>
      <c r="AD28" s="497"/>
      <c r="AE28" s="497"/>
      <c r="AF28" s="497"/>
      <c r="AG28" s="498"/>
      <c r="AH28" s="518">
        <v>2</v>
      </c>
      <c r="AI28" s="519"/>
      <c r="AJ28" s="519"/>
      <c r="AK28" s="519"/>
      <c r="AL28" s="561"/>
      <c r="AM28" s="518" t="s">
        <v>185</v>
      </c>
      <c r="AN28" s="519"/>
      <c r="AO28" s="519"/>
      <c r="AP28" s="519"/>
      <c r="AQ28" s="519"/>
      <c r="AR28" s="561"/>
      <c r="AS28" s="518" t="s">
        <v>185</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6796042</v>
      </c>
      <c r="BO28" s="431"/>
      <c r="BP28" s="431"/>
      <c r="BQ28" s="431"/>
      <c r="BR28" s="431"/>
      <c r="BS28" s="431"/>
      <c r="BT28" s="431"/>
      <c r="BU28" s="432"/>
      <c r="BV28" s="430">
        <v>7341893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187</v>
      </c>
      <c r="F29" s="497"/>
      <c r="G29" s="497"/>
      <c r="H29" s="497"/>
      <c r="I29" s="497"/>
      <c r="J29" s="497"/>
      <c r="K29" s="498"/>
      <c r="L29" s="518">
        <v>44</v>
      </c>
      <c r="M29" s="519"/>
      <c r="N29" s="519"/>
      <c r="O29" s="519"/>
      <c r="P29" s="561"/>
      <c r="Q29" s="518">
        <v>6700</v>
      </c>
      <c r="R29" s="519"/>
      <c r="S29" s="519"/>
      <c r="T29" s="519"/>
      <c r="U29" s="519"/>
      <c r="V29" s="561"/>
      <c r="W29" s="621"/>
      <c r="X29" s="622"/>
      <c r="Y29" s="623"/>
      <c r="Z29" s="517" t="s">
        <v>188</v>
      </c>
      <c r="AA29" s="497"/>
      <c r="AB29" s="497"/>
      <c r="AC29" s="497"/>
      <c r="AD29" s="497"/>
      <c r="AE29" s="497"/>
      <c r="AF29" s="497"/>
      <c r="AG29" s="498"/>
      <c r="AH29" s="518">
        <v>7543</v>
      </c>
      <c r="AI29" s="519"/>
      <c r="AJ29" s="519"/>
      <c r="AK29" s="519"/>
      <c r="AL29" s="561"/>
      <c r="AM29" s="518">
        <v>24062596</v>
      </c>
      <c r="AN29" s="519"/>
      <c r="AO29" s="519"/>
      <c r="AP29" s="519"/>
      <c r="AQ29" s="519"/>
      <c r="AR29" s="561"/>
      <c r="AS29" s="518">
        <v>3190</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378062</v>
      </c>
      <c r="BO29" s="468"/>
      <c r="BP29" s="468"/>
      <c r="BQ29" s="468"/>
      <c r="BR29" s="468"/>
      <c r="BS29" s="468"/>
      <c r="BT29" s="468"/>
      <c r="BU29" s="469"/>
      <c r="BV29" s="467">
        <v>333824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7269302</v>
      </c>
      <c r="BO30" s="644"/>
      <c r="BP30" s="644"/>
      <c r="BQ30" s="644"/>
      <c r="BR30" s="644"/>
      <c r="BS30" s="644"/>
      <c r="BT30" s="644"/>
      <c r="BU30" s="645"/>
      <c r="BV30" s="643">
        <v>7393403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201</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6</v>
      </c>
      <c r="V34" s="656"/>
      <c r="W34" s="657" t="str">
        <f>IF('各会計、関係団体の財政状況及び健全化判断比率'!B28="","",'各会計、関係団体の財政状況及び健全化判断比率'!B28)</f>
        <v>国民健康保険事業特別会計（事業勘定）</v>
      </c>
      <c r="X34" s="657"/>
      <c r="Y34" s="657"/>
      <c r="Z34" s="657"/>
      <c r="AA34" s="657"/>
      <c r="AB34" s="657"/>
      <c r="AC34" s="657"/>
      <c r="AD34" s="657"/>
      <c r="AE34" s="657"/>
      <c r="AF34" s="657"/>
      <c r="AG34" s="657"/>
      <c r="AH34" s="657"/>
      <c r="AI34" s="657"/>
      <c r="AJ34" s="657"/>
      <c r="AK34" s="657"/>
      <c r="AL34" s="214"/>
      <c r="AM34" s="656">
        <f>IF(AO34="","",MAX(C34:D43,U34:V43)+1)</f>
        <v>11</v>
      </c>
      <c r="AN34" s="656"/>
      <c r="AO34" s="657" t="str">
        <f>IF('各会計、関係団体の財政状況及び健全化判断比率'!B33="","",'各会計、関係団体の財政状況及び健全化判断比率'!B33)</f>
        <v>下水道事業会計</v>
      </c>
      <c r="AP34" s="657"/>
      <c r="AQ34" s="657"/>
      <c r="AR34" s="657"/>
      <c r="AS34" s="657"/>
      <c r="AT34" s="657"/>
      <c r="AU34" s="657"/>
      <c r="AV34" s="657"/>
      <c r="AW34" s="657"/>
      <c r="AX34" s="657"/>
      <c r="AY34" s="657"/>
      <c r="AZ34" s="657"/>
      <c r="BA34" s="657"/>
      <c r="BB34" s="657"/>
      <c r="BC34" s="657"/>
      <c r="BD34" s="214"/>
      <c r="BE34" s="656">
        <f>IF(BG34="","",MAX(C34:D43,U34:V43,AM34:AN43)+1)</f>
        <v>12</v>
      </c>
      <c r="BF34" s="656"/>
      <c r="BG34" s="657" t="str">
        <f>IF('各会計、関係団体の財政状況及び健全化判断比率'!B34="","",'各会計、関係団体の財政状況及び健全化判断比率'!B34)</f>
        <v>簡易水道事業特別会計</v>
      </c>
      <c r="BH34" s="657"/>
      <c r="BI34" s="657"/>
      <c r="BJ34" s="657"/>
      <c r="BK34" s="657"/>
      <c r="BL34" s="657"/>
      <c r="BM34" s="657"/>
      <c r="BN34" s="657"/>
      <c r="BO34" s="657"/>
      <c r="BP34" s="657"/>
      <c r="BQ34" s="657"/>
      <c r="BR34" s="657"/>
      <c r="BS34" s="657"/>
      <c r="BT34" s="657"/>
      <c r="BU34" s="657"/>
      <c r="BV34" s="214"/>
      <c r="BW34" s="656" t="str">
        <f>IF(BY34="","",MAX(C34:D43,U34:V43,AM34:AN43,BE34:BF43)+1)</f>
        <v/>
      </c>
      <c r="BX34" s="656"/>
      <c r="BY34" s="657" t="str">
        <f>IF('各会計、関係団体の財政状況及び健全化判断比率'!B68="","",'各会計、関係団体の財政状況及び健全化判断比率'!B68)</f>
        <v/>
      </c>
      <c r="BZ34" s="657"/>
      <c r="CA34" s="657"/>
      <c r="CB34" s="657"/>
      <c r="CC34" s="657"/>
      <c r="CD34" s="657"/>
      <c r="CE34" s="657"/>
      <c r="CF34" s="657"/>
      <c r="CG34" s="657"/>
      <c r="CH34" s="657"/>
      <c r="CI34" s="657"/>
      <c r="CJ34" s="657"/>
      <c r="CK34" s="657"/>
      <c r="CL34" s="657"/>
      <c r="CM34" s="657"/>
      <c r="CN34" s="214"/>
      <c r="CO34" s="656">
        <f>IF(CQ34="","",MAX(C34:D43,U34:V43,AM34:AN43,BE34:BF43,BW34:BX43)+1)</f>
        <v>13</v>
      </c>
      <c r="CP34" s="656"/>
      <c r="CQ34" s="657" t="str">
        <f>IF('各会計、関係団体の財政状況及び健全化判断比率'!BS7="","",'各会計、関係団体の財政状況及び健全化判断比率'!BS7)</f>
        <v>相模原市土地開発公社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母子父子寡婦福祉資金貸付事業特別会計</v>
      </c>
      <c r="F35" s="657"/>
      <c r="G35" s="657"/>
      <c r="H35" s="657"/>
      <c r="I35" s="657"/>
      <c r="J35" s="657"/>
      <c r="K35" s="657"/>
      <c r="L35" s="657"/>
      <c r="M35" s="657"/>
      <c r="N35" s="657"/>
      <c r="O35" s="657"/>
      <c r="P35" s="657"/>
      <c r="Q35" s="657"/>
      <c r="R35" s="657"/>
      <c r="S35" s="657"/>
      <c r="T35" s="214"/>
      <c r="U35" s="656">
        <f>IF(W35="","",U34+1)</f>
        <v>7</v>
      </c>
      <c r="V35" s="656"/>
      <c r="W35" s="657" t="str">
        <f>IF('各会計、関係団体の財政状況及び健全化判断比率'!B29="","",'各会計、関係団体の財政状況及び健全化判断比率'!B29)</f>
        <v>国民健康保険事業特別会計（直営診療勘定）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t="str">
        <f t="shared" ref="BW35:BW43" si="2">IF(BY35="","",BW34+1)</f>
        <v/>
      </c>
      <c r="BX35" s="656"/>
      <c r="BY35" s="657" t="str">
        <f>IF('各会計、関係団体の財政状況及び健全化判断比率'!B69="","",'各会計、関係団体の財政状況及び健全化判断比率'!B69)</f>
        <v/>
      </c>
      <c r="BZ35" s="657"/>
      <c r="CA35" s="657"/>
      <c r="CB35" s="657"/>
      <c r="CC35" s="657"/>
      <c r="CD35" s="657"/>
      <c r="CE35" s="657"/>
      <c r="CF35" s="657"/>
      <c r="CG35" s="657"/>
      <c r="CH35" s="657"/>
      <c r="CI35" s="657"/>
      <c r="CJ35" s="657"/>
      <c r="CK35" s="657"/>
      <c r="CL35" s="657"/>
      <c r="CM35" s="657"/>
      <c r="CN35" s="214"/>
      <c r="CO35" s="656">
        <f t="shared" ref="CO35:CO43" si="3">IF(CQ35="","",CO34+1)</f>
        <v>14</v>
      </c>
      <c r="CP35" s="656"/>
      <c r="CQ35" s="657" t="str">
        <f>IF('各会計、関係団体の財政状況及び健全化判断比率'!BS8="","",'各会計、関係団体の財政状況及び健全化判断比率'!BS8)</f>
        <v>相模原市まち・みどり公社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公債管理特別会計</v>
      </c>
      <c r="F36" s="657"/>
      <c r="G36" s="657"/>
      <c r="H36" s="657"/>
      <c r="I36" s="657"/>
      <c r="J36" s="657"/>
      <c r="K36" s="657"/>
      <c r="L36" s="657"/>
      <c r="M36" s="657"/>
      <c r="N36" s="657"/>
      <c r="O36" s="657"/>
      <c r="P36" s="657"/>
      <c r="Q36" s="657"/>
      <c r="R36" s="657"/>
      <c r="S36" s="657"/>
      <c r="T36" s="214"/>
      <c r="U36" s="656">
        <f t="shared" ref="U36:U43" si="4">IF(W36="","",U35+1)</f>
        <v>8</v>
      </c>
      <c r="V36" s="656"/>
      <c r="W36" s="657" t="str">
        <f>IF('各会計、関係団体の財政状況及び健全化判断比率'!B30="","",'各会計、関係団体の財政状況及び健全化判断比率'!B30)</f>
        <v>自動車駐車場事業特別会計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f t="shared" si="3"/>
        <v>15</v>
      </c>
      <c r="CP36" s="656"/>
      <c r="CQ36" s="657" t="str">
        <f>IF('各会計、関係団体の財政状況及び健全化判断比率'!BS9="","",'各会計、関係団体の財政状況及び健全化判断比率'!BS9)</f>
        <v>相模原市社会福祉協議会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v>
      </c>
      <c r="DH36" s="658"/>
      <c r="DI36" s="218"/>
      <c r="DJ36" s="186"/>
      <c r="DK36" s="186"/>
      <c r="DL36" s="186"/>
      <c r="DM36" s="186"/>
      <c r="DN36" s="186"/>
      <c r="DO36" s="186"/>
    </row>
    <row r="37" spans="1:119" ht="32.25" customHeight="1" x14ac:dyDescent="0.2">
      <c r="A37" s="187"/>
      <c r="B37" s="213"/>
      <c r="C37" s="656">
        <f>IF(E37="","",C36+1)</f>
        <v>4</v>
      </c>
      <c r="D37" s="656"/>
      <c r="E37" s="657" t="str">
        <f>IF('各会計、関係団体の財政状況及び健全化判断比率'!B10="","",'各会計、関係団体の財政状況及び健全化判断比率'!B10)</f>
        <v>公共用地先行取得事業特別会計</v>
      </c>
      <c r="F37" s="657"/>
      <c r="G37" s="657"/>
      <c r="H37" s="657"/>
      <c r="I37" s="657"/>
      <c r="J37" s="657"/>
      <c r="K37" s="657"/>
      <c r="L37" s="657"/>
      <c r="M37" s="657"/>
      <c r="N37" s="657"/>
      <c r="O37" s="657"/>
      <c r="P37" s="657"/>
      <c r="Q37" s="657"/>
      <c r="R37" s="657"/>
      <c r="S37" s="657"/>
      <c r="T37" s="214"/>
      <c r="U37" s="656">
        <f t="shared" si="4"/>
        <v>9</v>
      </c>
      <c r="V37" s="656"/>
      <c r="W37" s="657" t="str">
        <f>IF('各会計、関係団体の財政状況及び健全化判断比率'!B31="","",'各会計、関係団体の財政状況及び健全化判断比率'!B31)</f>
        <v>介護保険事業特別会計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16</v>
      </c>
      <c r="CP37" s="656"/>
      <c r="CQ37" s="657" t="str">
        <f>IF('各会計、関係団体の財政状況及び健全化判断比率'!BS10="","",'各会計、関係団体の財政状況及び健全化判断比率'!BS10)</f>
        <v>相模原市民文化財団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f t="shared" ref="C38:C43" si="5">IF(E38="","",C37+1)</f>
        <v>5</v>
      </c>
      <c r="D38" s="656"/>
      <c r="E38" s="657" t="str">
        <f>IF('各会計、関係団体の財政状況及び健全化判断比率'!B11="","",'各会計、関係団体の財政状況及び健全化判断比率'!B11)</f>
        <v>麻溝台・新磯野第一整備地区土地区画整理事業特別会計</v>
      </c>
      <c r="F38" s="657"/>
      <c r="G38" s="657"/>
      <c r="H38" s="657"/>
      <c r="I38" s="657"/>
      <c r="J38" s="657"/>
      <c r="K38" s="657"/>
      <c r="L38" s="657"/>
      <c r="M38" s="657"/>
      <c r="N38" s="657"/>
      <c r="O38" s="657"/>
      <c r="P38" s="657"/>
      <c r="Q38" s="657"/>
      <c r="R38" s="657"/>
      <c r="S38" s="657"/>
      <c r="T38" s="214"/>
      <c r="U38" s="656">
        <f t="shared" si="4"/>
        <v>10</v>
      </c>
      <c r="V38" s="656"/>
      <c r="W38" s="657" t="str">
        <f>IF('各会計、関係団体の財政状況及び健全化判断比率'!B32="","",'各会計、関係団体の財政状況及び健全化判断比率'!B32)</f>
        <v>後期高齢者医療事業特別会計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17</v>
      </c>
      <c r="CP38" s="656"/>
      <c r="CQ38" s="657" t="str">
        <f>IF('各会計、関係団体の財政状況及び健全化判断比率'!BS11="","",'各会計、関係団体の財政状況及び健全化判断比率'!BS11)</f>
        <v>相模原市スポーツ協会</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18</v>
      </c>
      <c r="CP39" s="656"/>
      <c r="CQ39" s="657" t="str">
        <f>IF('各会計、関係団体の財政状況及び健全化判断比率'!BS12="","",'各会計、関係団体の財政状況及び健全化判断比率'!BS12)</f>
        <v>相模原市勤労者福祉サービスセンター</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19</v>
      </c>
      <c r="CP40" s="656"/>
      <c r="CQ40" s="657" t="str">
        <f>IF('各会計、関係団体の財政状況及び健全化判断比率'!BS13="","",'各会計、関係団体の財政状況及び健全化判断比率'!BS13)</f>
        <v>相模原市産業振興財団</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20</v>
      </c>
      <c r="CP41" s="656"/>
      <c r="CQ41" s="657" t="str">
        <f>IF('各会計、関係団体の財政状況及び健全化判断比率'!BS14="","",'各会計、関係団体の財政状況及び健全化判断比率'!BS14)</f>
        <v>相模原市シルバー人材センター</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21</v>
      </c>
      <c r="CP42" s="656"/>
      <c r="CQ42" s="657" t="str">
        <f>IF('各会計、関係団体の財政状況及び健全化判断比率'!BS15="","",'各会計、関係団体の財政状況及び健全化判断比率'!BS15)</f>
        <v>相模原市防災協会</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22</v>
      </c>
      <c r="CP43" s="656"/>
      <c r="CQ43" s="657" t="str">
        <f>IF('各会計、関係団体の財政状況及び健全化判断比率'!BS16="","",'各会計、関係団体の財政状況及び健全化判断比率'!BS16)</f>
        <v>さがみはら産業創造センター</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212</v>
      </c>
    </row>
    <row r="50" spans="5:5" x14ac:dyDescent="0.2">
      <c r="E50" s="188" t="s">
        <v>213</v>
      </c>
    </row>
    <row r="51" spans="5:5" x14ac:dyDescent="0.2">
      <c r="E51" s="188" t="s">
        <v>214</v>
      </c>
    </row>
    <row r="52" spans="5:5" x14ac:dyDescent="0.2">
      <c r="E52" s="188" t="s">
        <v>215</v>
      </c>
    </row>
    <row r="53" spans="5:5" x14ac:dyDescent="0.2"/>
    <row r="54" spans="5:5" x14ac:dyDescent="0.2"/>
    <row r="55" spans="5:5" x14ac:dyDescent="0.2"/>
    <row r="56" spans="5:5" x14ac:dyDescent="0.2"/>
  </sheetData>
  <sheetProtection algorithmName="SHA-512" hashValue="iolT6yTaQdiB3keMZqPtMfZg5czC7LF4pPbc2FJwmLg6b7c6AcysEjdLDMSy+VQKsp4qgCj3dEVfdDfA5x+gIg==" saltValue="MBn24VaRok6K4zwtQZQSG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48" t="s">
        <v>575</v>
      </c>
      <c r="D34" s="1248"/>
      <c r="E34" s="1249"/>
      <c r="F34" s="32">
        <v>5.0599999999999996</v>
      </c>
      <c r="G34" s="33">
        <v>4.51</v>
      </c>
      <c r="H34" s="33">
        <v>4.76</v>
      </c>
      <c r="I34" s="33">
        <v>4.91</v>
      </c>
      <c r="J34" s="34">
        <v>5.13</v>
      </c>
      <c r="K34" s="22"/>
      <c r="L34" s="22"/>
      <c r="M34" s="22"/>
      <c r="N34" s="22"/>
      <c r="O34" s="22"/>
      <c r="P34" s="22"/>
    </row>
    <row r="35" spans="1:16" ht="39" customHeight="1" x14ac:dyDescent="0.2">
      <c r="A35" s="22"/>
      <c r="B35" s="35"/>
      <c r="C35" s="1242" t="s">
        <v>576</v>
      </c>
      <c r="D35" s="1243"/>
      <c r="E35" s="1244"/>
      <c r="F35" s="36">
        <v>0.21</v>
      </c>
      <c r="G35" s="37">
        <v>0.72</v>
      </c>
      <c r="H35" s="37">
        <v>0.68</v>
      </c>
      <c r="I35" s="37">
        <v>1.58</v>
      </c>
      <c r="J35" s="38">
        <v>2.0299999999999998</v>
      </c>
      <c r="K35" s="22"/>
      <c r="L35" s="22"/>
      <c r="M35" s="22"/>
      <c r="N35" s="22"/>
      <c r="O35" s="22"/>
      <c r="P35" s="22"/>
    </row>
    <row r="36" spans="1:16" ht="39" customHeight="1" x14ac:dyDescent="0.2">
      <c r="A36" s="22"/>
      <c r="B36" s="35"/>
      <c r="C36" s="1242" t="s">
        <v>577</v>
      </c>
      <c r="D36" s="1243"/>
      <c r="E36" s="1244"/>
      <c r="F36" s="36">
        <v>1.06</v>
      </c>
      <c r="G36" s="37">
        <v>1.44</v>
      </c>
      <c r="H36" s="37">
        <v>2.1</v>
      </c>
      <c r="I36" s="37">
        <v>1.94</v>
      </c>
      <c r="J36" s="38">
        <v>1.53</v>
      </c>
      <c r="K36" s="22"/>
      <c r="L36" s="22"/>
      <c r="M36" s="22"/>
      <c r="N36" s="22"/>
      <c r="O36" s="22"/>
      <c r="P36" s="22"/>
    </row>
    <row r="37" spans="1:16" ht="39" customHeight="1" x14ac:dyDescent="0.2">
      <c r="A37" s="22"/>
      <c r="B37" s="35"/>
      <c r="C37" s="1242" t="s">
        <v>578</v>
      </c>
      <c r="D37" s="1243"/>
      <c r="E37" s="1244"/>
      <c r="F37" s="36">
        <v>0.41</v>
      </c>
      <c r="G37" s="37">
        <v>0.68</v>
      </c>
      <c r="H37" s="37">
        <v>0.38</v>
      </c>
      <c r="I37" s="37">
        <v>0.63</v>
      </c>
      <c r="J37" s="38">
        <v>0.47</v>
      </c>
      <c r="K37" s="22"/>
      <c r="L37" s="22"/>
      <c r="M37" s="22"/>
      <c r="N37" s="22"/>
      <c r="O37" s="22"/>
      <c r="P37" s="22"/>
    </row>
    <row r="38" spans="1:16" ht="39" customHeight="1" x14ac:dyDescent="0.2">
      <c r="A38" s="22"/>
      <c r="B38" s="35"/>
      <c r="C38" s="1242" t="s">
        <v>579</v>
      </c>
      <c r="D38" s="1243"/>
      <c r="E38" s="1244"/>
      <c r="F38" s="36">
        <v>0</v>
      </c>
      <c r="G38" s="37">
        <v>0.01</v>
      </c>
      <c r="H38" s="37">
        <v>0</v>
      </c>
      <c r="I38" s="37">
        <v>0</v>
      </c>
      <c r="J38" s="38">
        <v>0.17</v>
      </c>
      <c r="K38" s="22"/>
      <c r="L38" s="22"/>
      <c r="M38" s="22"/>
      <c r="N38" s="22"/>
      <c r="O38" s="22"/>
      <c r="P38" s="22"/>
    </row>
    <row r="39" spans="1:16" ht="39" customHeight="1" x14ac:dyDescent="0.2">
      <c r="A39" s="22"/>
      <c r="B39" s="35"/>
      <c r="C39" s="1242" t="s">
        <v>580</v>
      </c>
      <c r="D39" s="1243"/>
      <c r="E39" s="1244"/>
      <c r="F39" s="36">
        <v>0.02</v>
      </c>
      <c r="G39" s="37">
        <v>0.03</v>
      </c>
      <c r="H39" s="37">
        <v>0.01</v>
      </c>
      <c r="I39" s="37">
        <v>0.03</v>
      </c>
      <c r="J39" s="38">
        <v>0.14000000000000001</v>
      </c>
      <c r="K39" s="22"/>
      <c r="L39" s="22"/>
      <c r="M39" s="22"/>
      <c r="N39" s="22"/>
      <c r="O39" s="22"/>
      <c r="P39" s="22"/>
    </row>
    <row r="40" spans="1:16" ht="39" customHeight="1" x14ac:dyDescent="0.2">
      <c r="A40" s="22"/>
      <c r="B40" s="35"/>
      <c r="C40" s="1242" t="s">
        <v>581</v>
      </c>
      <c r="D40" s="1243"/>
      <c r="E40" s="1244"/>
      <c r="F40" s="36">
        <v>0.09</v>
      </c>
      <c r="G40" s="37">
        <v>0.31</v>
      </c>
      <c r="H40" s="37">
        <v>0.2</v>
      </c>
      <c r="I40" s="37">
        <v>0.11</v>
      </c>
      <c r="J40" s="38">
        <v>0.12</v>
      </c>
      <c r="K40" s="22"/>
      <c r="L40" s="22"/>
      <c r="M40" s="22"/>
      <c r="N40" s="22"/>
      <c r="O40" s="22"/>
      <c r="P40" s="22"/>
    </row>
    <row r="41" spans="1:16" ht="39" customHeight="1" x14ac:dyDescent="0.2">
      <c r="A41" s="22"/>
      <c r="B41" s="35"/>
      <c r="C41" s="1242" t="s">
        <v>582</v>
      </c>
      <c r="D41" s="1243"/>
      <c r="E41" s="1244"/>
      <c r="F41" s="36">
        <v>0.13</v>
      </c>
      <c r="G41" s="37">
        <v>0.12</v>
      </c>
      <c r="H41" s="37">
        <v>0.06</v>
      </c>
      <c r="I41" s="37">
        <v>0.04</v>
      </c>
      <c r="J41" s="38">
        <v>0</v>
      </c>
      <c r="K41" s="22"/>
      <c r="L41" s="22"/>
      <c r="M41" s="22"/>
      <c r="N41" s="22"/>
      <c r="O41" s="22"/>
      <c r="P41" s="22"/>
    </row>
    <row r="42" spans="1:16" ht="39" customHeight="1" x14ac:dyDescent="0.2">
      <c r="A42" s="22"/>
      <c r="B42" s="39"/>
      <c r="C42" s="1242" t="s">
        <v>583</v>
      </c>
      <c r="D42" s="1243"/>
      <c r="E42" s="1244"/>
      <c r="F42" s="36" t="s">
        <v>524</v>
      </c>
      <c r="G42" s="37" t="s">
        <v>524</v>
      </c>
      <c r="H42" s="37" t="s">
        <v>524</v>
      </c>
      <c r="I42" s="37" t="s">
        <v>584</v>
      </c>
      <c r="J42" s="38" t="s">
        <v>524</v>
      </c>
      <c r="K42" s="22"/>
      <c r="L42" s="22"/>
      <c r="M42" s="22"/>
      <c r="N42" s="22"/>
      <c r="O42" s="22"/>
      <c r="P42" s="22"/>
    </row>
    <row r="43" spans="1:16" ht="39" customHeight="1" thickBot="1" x14ac:dyDescent="0.25">
      <c r="A43" s="22"/>
      <c r="B43" s="40"/>
      <c r="C43" s="1245" t="s">
        <v>585</v>
      </c>
      <c r="D43" s="1246"/>
      <c r="E43" s="1247"/>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LtXryHAnlUWot5ACbCcqdrnJozpqYt1lIeQILyCQmc9a2Zh5AvrGhEgwBwWMs2PemSmODo9WlrIWYszfC/cFw==" saltValue="w/lZkQa/u61yGiZEm4qZ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21100</v>
      </c>
      <c r="L45" s="60">
        <v>21827</v>
      </c>
      <c r="M45" s="60">
        <v>22371</v>
      </c>
      <c r="N45" s="60">
        <v>22381</v>
      </c>
      <c r="O45" s="61">
        <v>22603</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524</v>
      </c>
      <c r="L46" s="64" t="s">
        <v>524</v>
      </c>
      <c r="M46" s="64" t="s">
        <v>524</v>
      </c>
      <c r="N46" s="64" t="s">
        <v>524</v>
      </c>
      <c r="O46" s="65" t="s">
        <v>524</v>
      </c>
      <c r="P46" s="48"/>
      <c r="Q46" s="48"/>
      <c r="R46" s="48"/>
      <c r="S46" s="48"/>
      <c r="T46" s="48"/>
      <c r="U46" s="48"/>
    </row>
    <row r="47" spans="1:21" ht="30.75" customHeight="1" x14ac:dyDescent="0.2">
      <c r="A47" s="48"/>
      <c r="B47" s="1252"/>
      <c r="C47" s="1253"/>
      <c r="D47" s="62"/>
      <c r="E47" s="1258" t="s">
        <v>14</v>
      </c>
      <c r="F47" s="1258"/>
      <c r="G47" s="1258"/>
      <c r="H47" s="1258"/>
      <c r="I47" s="1258"/>
      <c r="J47" s="1259"/>
      <c r="K47" s="63">
        <v>1833</v>
      </c>
      <c r="L47" s="64">
        <v>2160</v>
      </c>
      <c r="M47" s="64">
        <v>2460</v>
      </c>
      <c r="N47" s="64">
        <v>2760</v>
      </c>
      <c r="O47" s="65">
        <v>3060</v>
      </c>
      <c r="P47" s="48"/>
      <c r="Q47" s="48"/>
      <c r="R47" s="48"/>
      <c r="S47" s="48"/>
      <c r="T47" s="48"/>
      <c r="U47" s="48"/>
    </row>
    <row r="48" spans="1:21" ht="30.75" customHeight="1" x14ac:dyDescent="0.2">
      <c r="A48" s="48"/>
      <c r="B48" s="1252"/>
      <c r="C48" s="1253"/>
      <c r="D48" s="62"/>
      <c r="E48" s="1258" t="s">
        <v>15</v>
      </c>
      <c r="F48" s="1258"/>
      <c r="G48" s="1258"/>
      <c r="H48" s="1258"/>
      <c r="I48" s="1258"/>
      <c r="J48" s="1259"/>
      <c r="K48" s="63">
        <v>4329</v>
      </c>
      <c r="L48" s="64">
        <v>4571</v>
      </c>
      <c r="M48" s="64">
        <v>4451</v>
      </c>
      <c r="N48" s="64">
        <v>4405</v>
      </c>
      <c r="O48" s="65">
        <v>4206</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524</v>
      </c>
      <c r="L49" s="64" t="s">
        <v>524</v>
      </c>
      <c r="M49" s="64" t="s">
        <v>524</v>
      </c>
      <c r="N49" s="64" t="s">
        <v>524</v>
      </c>
      <c r="O49" s="65" t="s">
        <v>524</v>
      </c>
      <c r="P49" s="48"/>
      <c r="Q49" s="48"/>
      <c r="R49" s="48"/>
      <c r="S49" s="48"/>
      <c r="T49" s="48"/>
      <c r="U49" s="48"/>
    </row>
    <row r="50" spans="1:21" ht="30.75" customHeight="1" x14ac:dyDescent="0.2">
      <c r="A50" s="48"/>
      <c r="B50" s="1252"/>
      <c r="C50" s="1253"/>
      <c r="D50" s="62"/>
      <c r="E50" s="1258" t="s">
        <v>17</v>
      </c>
      <c r="F50" s="1258"/>
      <c r="G50" s="1258"/>
      <c r="H50" s="1258"/>
      <c r="I50" s="1258"/>
      <c r="J50" s="1259"/>
      <c r="K50" s="63">
        <v>1366</v>
      </c>
      <c r="L50" s="64">
        <v>979</v>
      </c>
      <c r="M50" s="64">
        <v>977</v>
      </c>
      <c r="N50" s="64">
        <v>974</v>
      </c>
      <c r="O50" s="65">
        <v>972</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524</v>
      </c>
      <c r="L51" s="64" t="s">
        <v>524</v>
      </c>
      <c r="M51" s="64" t="s">
        <v>524</v>
      </c>
      <c r="N51" s="64" t="s">
        <v>524</v>
      </c>
      <c r="O51" s="65" t="s">
        <v>524</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24935</v>
      </c>
      <c r="L52" s="64">
        <v>25834</v>
      </c>
      <c r="M52" s="64">
        <v>26060</v>
      </c>
      <c r="N52" s="64">
        <v>26735</v>
      </c>
      <c r="O52" s="65">
        <v>26341</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3693</v>
      </c>
      <c r="L53" s="69">
        <v>3703</v>
      </c>
      <c r="M53" s="69">
        <v>4199</v>
      </c>
      <c r="N53" s="69">
        <v>3785</v>
      </c>
      <c r="O53" s="70">
        <v>4500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3">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2">
      <c r="B57" s="1266" t="s">
        <v>25</v>
      </c>
      <c r="C57" s="1267"/>
      <c r="D57" s="1270" t="s">
        <v>26</v>
      </c>
      <c r="E57" s="1271"/>
      <c r="F57" s="1271"/>
      <c r="G57" s="1271"/>
      <c r="H57" s="1271"/>
      <c r="I57" s="1271"/>
      <c r="J57" s="1272"/>
      <c r="K57" s="83">
        <v>4442</v>
      </c>
      <c r="L57" s="84">
        <v>6000</v>
      </c>
      <c r="M57" s="84">
        <v>8210</v>
      </c>
      <c r="N57" s="84">
        <v>10520</v>
      </c>
      <c r="O57" s="85">
        <v>12778</v>
      </c>
    </row>
    <row r="58" spans="1:21" ht="31.5" customHeight="1" thickBot="1" x14ac:dyDescent="0.25">
      <c r="B58" s="1268"/>
      <c r="C58" s="1269"/>
      <c r="D58" s="1273" t="s">
        <v>27</v>
      </c>
      <c r="E58" s="1274"/>
      <c r="F58" s="1274"/>
      <c r="G58" s="1274"/>
      <c r="H58" s="1274"/>
      <c r="I58" s="1274"/>
      <c r="J58" s="1275"/>
      <c r="K58" s="86">
        <v>2333</v>
      </c>
      <c r="L58" s="87">
        <v>3667</v>
      </c>
      <c r="M58" s="87">
        <v>5333</v>
      </c>
      <c r="N58" s="87">
        <v>7327</v>
      </c>
      <c r="O58" s="88">
        <v>9620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EwCmHrZ7LG58n3Y0Y5dZXwyctriDjQEWRZPyPs157nLY6oHoJo5ZXRFqLy6vnwQrPmAARCG6UCyciVCqSrqcg==" saltValue="4m2lTNrah1JICUrOhs12T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76" t="s">
        <v>30</v>
      </c>
      <c r="C41" s="1277"/>
      <c r="D41" s="102"/>
      <c r="E41" s="1282" t="s">
        <v>31</v>
      </c>
      <c r="F41" s="1282"/>
      <c r="G41" s="1282"/>
      <c r="H41" s="1283"/>
      <c r="I41" s="103">
        <v>270808</v>
      </c>
      <c r="J41" s="104">
        <v>269193</v>
      </c>
      <c r="K41" s="104">
        <v>275797</v>
      </c>
      <c r="L41" s="104">
        <v>283802</v>
      </c>
      <c r="M41" s="105">
        <v>290250</v>
      </c>
    </row>
    <row r="42" spans="2:13" ht="27.75" customHeight="1" x14ac:dyDescent="0.2">
      <c r="B42" s="1278"/>
      <c r="C42" s="1279"/>
      <c r="D42" s="106"/>
      <c r="E42" s="1284" t="s">
        <v>32</v>
      </c>
      <c r="F42" s="1284"/>
      <c r="G42" s="1284"/>
      <c r="H42" s="1285"/>
      <c r="I42" s="107">
        <v>28798</v>
      </c>
      <c r="J42" s="108">
        <v>26353</v>
      </c>
      <c r="K42" s="108">
        <v>23816</v>
      </c>
      <c r="L42" s="108">
        <v>21442</v>
      </c>
      <c r="M42" s="109">
        <v>18769</v>
      </c>
    </row>
    <row r="43" spans="2:13" ht="27.75" customHeight="1" x14ac:dyDescent="0.2">
      <c r="B43" s="1278"/>
      <c r="C43" s="1279"/>
      <c r="D43" s="106"/>
      <c r="E43" s="1284" t="s">
        <v>33</v>
      </c>
      <c r="F43" s="1284"/>
      <c r="G43" s="1284"/>
      <c r="H43" s="1285"/>
      <c r="I43" s="107">
        <v>43155</v>
      </c>
      <c r="J43" s="108">
        <v>41289</v>
      </c>
      <c r="K43" s="108">
        <v>40798</v>
      </c>
      <c r="L43" s="108">
        <v>40312</v>
      </c>
      <c r="M43" s="109">
        <v>39506</v>
      </c>
    </row>
    <row r="44" spans="2:13" ht="27.75" customHeight="1" x14ac:dyDescent="0.2">
      <c r="B44" s="1278"/>
      <c r="C44" s="1279"/>
      <c r="D44" s="106"/>
      <c r="E44" s="1284" t="s">
        <v>34</v>
      </c>
      <c r="F44" s="1284"/>
      <c r="G44" s="1284"/>
      <c r="H44" s="1285"/>
      <c r="I44" s="107" t="s">
        <v>524</v>
      </c>
      <c r="J44" s="108" t="s">
        <v>524</v>
      </c>
      <c r="K44" s="108" t="s">
        <v>524</v>
      </c>
      <c r="L44" s="108" t="s">
        <v>524</v>
      </c>
      <c r="M44" s="109" t="s">
        <v>524</v>
      </c>
    </row>
    <row r="45" spans="2:13" ht="27.75" customHeight="1" x14ac:dyDescent="0.2">
      <c r="B45" s="1278"/>
      <c r="C45" s="1279"/>
      <c r="D45" s="106"/>
      <c r="E45" s="1284" t="s">
        <v>35</v>
      </c>
      <c r="F45" s="1284"/>
      <c r="G45" s="1284"/>
      <c r="H45" s="1285"/>
      <c r="I45" s="107">
        <v>32428</v>
      </c>
      <c r="J45" s="108">
        <v>31721</v>
      </c>
      <c r="K45" s="108">
        <v>46361</v>
      </c>
      <c r="L45" s="108">
        <v>43419</v>
      </c>
      <c r="M45" s="109">
        <v>42650</v>
      </c>
    </row>
    <row r="46" spans="2:13" ht="27.75" customHeight="1" x14ac:dyDescent="0.2">
      <c r="B46" s="1278"/>
      <c r="C46" s="1279"/>
      <c r="D46" s="110"/>
      <c r="E46" s="1284" t="s">
        <v>36</v>
      </c>
      <c r="F46" s="1284"/>
      <c r="G46" s="1284"/>
      <c r="H46" s="1285"/>
      <c r="I46" s="107">
        <v>2603</v>
      </c>
      <c r="J46" s="108">
        <v>2612</v>
      </c>
      <c r="K46" s="108">
        <v>2462</v>
      </c>
      <c r="L46" s="108">
        <v>2133</v>
      </c>
      <c r="M46" s="109">
        <v>2345</v>
      </c>
    </row>
    <row r="47" spans="2:13" ht="27.75" customHeight="1" x14ac:dyDescent="0.2">
      <c r="B47" s="1278"/>
      <c r="C47" s="1279"/>
      <c r="D47" s="111"/>
      <c r="E47" s="1286" t="s">
        <v>37</v>
      </c>
      <c r="F47" s="1287"/>
      <c r="G47" s="1287"/>
      <c r="H47" s="1288"/>
      <c r="I47" s="107" t="s">
        <v>524</v>
      </c>
      <c r="J47" s="108" t="s">
        <v>524</v>
      </c>
      <c r="K47" s="108" t="s">
        <v>524</v>
      </c>
      <c r="L47" s="108" t="s">
        <v>524</v>
      </c>
      <c r="M47" s="109" t="s">
        <v>524</v>
      </c>
    </row>
    <row r="48" spans="2:13" ht="27.75" customHeight="1" x14ac:dyDescent="0.2">
      <c r="B48" s="1278"/>
      <c r="C48" s="1279"/>
      <c r="D48" s="106"/>
      <c r="E48" s="1284" t="s">
        <v>38</v>
      </c>
      <c r="F48" s="1284"/>
      <c r="G48" s="1284"/>
      <c r="H48" s="1285"/>
      <c r="I48" s="107" t="s">
        <v>524</v>
      </c>
      <c r="J48" s="108" t="s">
        <v>524</v>
      </c>
      <c r="K48" s="108" t="s">
        <v>524</v>
      </c>
      <c r="L48" s="108" t="s">
        <v>524</v>
      </c>
      <c r="M48" s="109" t="s">
        <v>524</v>
      </c>
    </row>
    <row r="49" spans="2:13" ht="27.75" customHeight="1" x14ac:dyDescent="0.2">
      <c r="B49" s="1280"/>
      <c r="C49" s="1281"/>
      <c r="D49" s="106"/>
      <c r="E49" s="1284" t="s">
        <v>39</v>
      </c>
      <c r="F49" s="1284"/>
      <c r="G49" s="1284"/>
      <c r="H49" s="1285"/>
      <c r="I49" s="107" t="s">
        <v>524</v>
      </c>
      <c r="J49" s="108" t="s">
        <v>524</v>
      </c>
      <c r="K49" s="108" t="s">
        <v>524</v>
      </c>
      <c r="L49" s="108" t="s">
        <v>524</v>
      </c>
      <c r="M49" s="109" t="s">
        <v>524</v>
      </c>
    </row>
    <row r="50" spans="2:13" ht="27.75" customHeight="1" x14ac:dyDescent="0.2">
      <c r="B50" s="1289" t="s">
        <v>40</v>
      </c>
      <c r="C50" s="1290"/>
      <c r="D50" s="112"/>
      <c r="E50" s="1284" t="s">
        <v>41</v>
      </c>
      <c r="F50" s="1284"/>
      <c r="G50" s="1284"/>
      <c r="H50" s="1285"/>
      <c r="I50" s="107">
        <v>26426</v>
      </c>
      <c r="J50" s="108">
        <v>25043</v>
      </c>
      <c r="K50" s="108">
        <v>28669</v>
      </c>
      <c r="L50" s="108">
        <v>33638</v>
      </c>
      <c r="M50" s="109">
        <v>37422</v>
      </c>
    </row>
    <row r="51" spans="2:13" ht="27.75" customHeight="1" x14ac:dyDescent="0.2">
      <c r="B51" s="1278"/>
      <c r="C51" s="1279"/>
      <c r="D51" s="106"/>
      <c r="E51" s="1284" t="s">
        <v>42</v>
      </c>
      <c r="F51" s="1284"/>
      <c r="G51" s="1284"/>
      <c r="H51" s="1285"/>
      <c r="I51" s="107">
        <v>82545</v>
      </c>
      <c r="J51" s="108">
        <v>78352</v>
      </c>
      <c r="K51" s="108">
        <v>73694</v>
      </c>
      <c r="L51" s="108">
        <v>69938</v>
      </c>
      <c r="M51" s="109">
        <v>66555</v>
      </c>
    </row>
    <row r="52" spans="2:13" ht="27.75" customHeight="1" x14ac:dyDescent="0.2">
      <c r="B52" s="1280"/>
      <c r="C52" s="1281"/>
      <c r="D52" s="106"/>
      <c r="E52" s="1284" t="s">
        <v>43</v>
      </c>
      <c r="F52" s="1284"/>
      <c r="G52" s="1284"/>
      <c r="H52" s="1285"/>
      <c r="I52" s="107">
        <v>221372</v>
      </c>
      <c r="J52" s="108">
        <v>222324</v>
      </c>
      <c r="K52" s="108">
        <v>227998</v>
      </c>
      <c r="L52" s="108">
        <v>236793</v>
      </c>
      <c r="M52" s="109">
        <v>241159</v>
      </c>
    </row>
    <row r="53" spans="2:13" ht="27.75" customHeight="1" thickBot="1" x14ac:dyDescent="0.25">
      <c r="B53" s="1291" t="s">
        <v>44</v>
      </c>
      <c r="C53" s="1292"/>
      <c r="D53" s="113"/>
      <c r="E53" s="1293" t="s">
        <v>45</v>
      </c>
      <c r="F53" s="1293"/>
      <c r="G53" s="1293"/>
      <c r="H53" s="1294"/>
      <c r="I53" s="114">
        <v>47450</v>
      </c>
      <c r="J53" s="115">
        <v>45450</v>
      </c>
      <c r="K53" s="115">
        <v>58873</v>
      </c>
      <c r="L53" s="115">
        <v>50740</v>
      </c>
      <c r="M53" s="116">
        <v>48385</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KSVyU6I76vRX+4Ij8XlepOJQyKZANQimW5HawCuWJdbz8Npa2e1yINElK5uhX5NBfIXcf3HerzhUa74Faz0/Q==" saltValue="ckIArL1VVLSzdtverrGt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567</v>
      </c>
      <c r="G54" s="125" t="s">
        <v>568</v>
      </c>
      <c r="H54" s="126" t="s">
        <v>569</v>
      </c>
    </row>
    <row r="55" spans="2:8" ht="52.5" customHeight="1" x14ac:dyDescent="0.2">
      <c r="B55" s="127"/>
      <c r="C55" s="1303" t="s">
        <v>48</v>
      </c>
      <c r="D55" s="1303"/>
      <c r="E55" s="1304"/>
      <c r="F55" s="128">
        <v>6238</v>
      </c>
      <c r="G55" s="128">
        <v>7342</v>
      </c>
      <c r="H55" s="129">
        <v>6796</v>
      </c>
    </row>
    <row r="56" spans="2:8" ht="52.5" customHeight="1" x14ac:dyDescent="0.2">
      <c r="B56" s="130"/>
      <c r="C56" s="1305" t="s">
        <v>49</v>
      </c>
      <c r="D56" s="1305"/>
      <c r="E56" s="1306"/>
      <c r="F56" s="131">
        <v>293</v>
      </c>
      <c r="G56" s="131">
        <v>334</v>
      </c>
      <c r="H56" s="132">
        <v>378</v>
      </c>
    </row>
    <row r="57" spans="2:8" ht="53.25" customHeight="1" x14ac:dyDescent="0.2">
      <c r="B57" s="130"/>
      <c r="C57" s="1307" t="s">
        <v>50</v>
      </c>
      <c r="D57" s="1307"/>
      <c r="E57" s="1308"/>
      <c r="F57" s="133">
        <v>6241</v>
      </c>
      <c r="G57" s="133">
        <v>7393</v>
      </c>
      <c r="H57" s="134">
        <v>7269</v>
      </c>
    </row>
    <row r="58" spans="2:8" ht="45.75" customHeight="1" x14ac:dyDescent="0.2">
      <c r="B58" s="135"/>
      <c r="C58" s="1295" t="s">
        <v>605</v>
      </c>
      <c r="D58" s="1296"/>
      <c r="E58" s="1297"/>
      <c r="F58" s="136">
        <v>1966</v>
      </c>
      <c r="G58" s="136">
        <v>1922</v>
      </c>
      <c r="H58" s="137">
        <v>1925</v>
      </c>
    </row>
    <row r="59" spans="2:8" ht="45.75" customHeight="1" x14ac:dyDescent="0.2">
      <c r="B59" s="135"/>
      <c r="C59" s="1295" t="s">
        <v>606</v>
      </c>
      <c r="D59" s="1296"/>
      <c r="E59" s="1297"/>
      <c r="F59" s="136">
        <v>952</v>
      </c>
      <c r="G59" s="136">
        <v>837</v>
      </c>
      <c r="H59" s="137">
        <v>714</v>
      </c>
    </row>
    <row r="60" spans="2:8" ht="45.75" customHeight="1" x14ac:dyDescent="0.2">
      <c r="B60" s="135"/>
      <c r="C60" s="1295" t="s">
        <v>607</v>
      </c>
      <c r="D60" s="1296"/>
      <c r="E60" s="1297"/>
      <c r="F60" s="136">
        <v>480</v>
      </c>
      <c r="G60" s="136">
        <v>762</v>
      </c>
      <c r="H60" s="137">
        <v>655</v>
      </c>
    </row>
    <row r="61" spans="2:8" ht="45.75" customHeight="1" x14ac:dyDescent="0.2">
      <c r="B61" s="135"/>
      <c r="C61" s="1295" t="s">
        <v>608</v>
      </c>
      <c r="D61" s="1296"/>
      <c r="E61" s="1297"/>
      <c r="F61" s="136">
        <v>720</v>
      </c>
      <c r="G61" s="136">
        <v>682</v>
      </c>
      <c r="H61" s="137">
        <v>645</v>
      </c>
    </row>
    <row r="62" spans="2:8" ht="45.75" customHeight="1" thickBot="1" x14ac:dyDescent="0.25">
      <c r="B62" s="138"/>
      <c r="C62" s="1298" t="s">
        <v>609</v>
      </c>
      <c r="D62" s="1299"/>
      <c r="E62" s="1300"/>
      <c r="F62" s="139">
        <v>504</v>
      </c>
      <c r="G62" s="139">
        <v>501</v>
      </c>
      <c r="H62" s="140">
        <v>500</v>
      </c>
    </row>
    <row r="63" spans="2:8" ht="52.5" customHeight="1" thickBot="1" x14ac:dyDescent="0.25">
      <c r="B63" s="141"/>
      <c r="C63" s="1301" t="s">
        <v>51</v>
      </c>
      <c r="D63" s="1301"/>
      <c r="E63" s="1302"/>
      <c r="F63" s="142">
        <v>12772</v>
      </c>
      <c r="G63" s="142">
        <v>15069</v>
      </c>
      <c r="H63" s="143">
        <v>14443</v>
      </c>
    </row>
    <row r="64" spans="2:8" ht="15" customHeight="1" x14ac:dyDescent="0.2"/>
  </sheetData>
  <sheetProtection algorithmName="SHA-512" hashValue="GWIzBWKIwo5xhVd0qCn52fniv6FpLHfCe8XE+qYtw1Olyfc03GBZ0G0LVJyIVhTsW8ZHNWcnxutz6siQB4YDTQ==" saltValue="3Sb0cgirAbUA7WhHGVtQ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613</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614</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565</v>
      </c>
      <c r="BQ50" s="1314"/>
      <c r="BR50" s="1314"/>
      <c r="BS50" s="1314"/>
      <c r="BT50" s="1314"/>
      <c r="BU50" s="1314"/>
      <c r="BV50" s="1314"/>
      <c r="BW50" s="1314"/>
      <c r="BX50" s="1314" t="s">
        <v>566</v>
      </c>
      <c r="BY50" s="1314"/>
      <c r="BZ50" s="1314"/>
      <c r="CA50" s="1314"/>
      <c r="CB50" s="1314"/>
      <c r="CC50" s="1314"/>
      <c r="CD50" s="1314"/>
      <c r="CE50" s="1314"/>
      <c r="CF50" s="1314" t="s">
        <v>567</v>
      </c>
      <c r="CG50" s="1314"/>
      <c r="CH50" s="1314"/>
      <c r="CI50" s="1314"/>
      <c r="CJ50" s="1314"/>
      <c r="CK50" s="1314"/>
      <c r="CL50" s="1314"/>
      <c r="CM50" s="1314"/>
      <c r="CN50" s="1314" t="s">
        <v>568</v>
      </c>
      <c r="CO50" s="1314"/>
      <c r="CP50" s="1314"/>
      <c r="CQ50" s="1314"/>
      <c r="CR50" s="1314"/>
      <c r="CS50" s="1314"/>
      <c r="CT50" s="1314"/>
      <c r="CU50" s="1314"/>
      <c r="CV50" s="1314" t="s">
        <v>569</v>
      </c>
      <c r="CW50" s="1314"/>
      <c r="CX50" s="1314"/>
      <c r="CY50" s="1314"/>
      <c r="CZ50" s="1314"/>
      <c r="DA50" s="1314"/>
      <c r="DB50" s="1314"/>
      <c r="DC50" s="1314"/>
    </row>
    <row r="51" spans="1:109" ht="13.5" customHeight="1" x14ac:dyDescent="0.2">
      <c r="B51" s="395"/>
      <c r="G51" s="1317"/>
      <c r="H51" s="1317"/>
      <c r="I51" s="1330"/>
      <c r="J51" s="1330"/>
      <c r="K51" s="1316"/>
      <c r="L51" s="1316"/>
      <c r="M51" s="1316"/>
      <c r="N51" s="1316"/>
      <c r="AM51" s="404"/>
      <c r="AN51" s="1312" t="s">
        <v>615</v>
      </c>
      <c r="AO51" s="1312"/>
      <c r="AP51" s="1312"/>
      <c r="AQ51" s="1312"/>
      <c r="AR51" s="1312"/>
      <c r="AS51" s="1312"/>
      <c r="AT51" s="1312"/>
      <c r="AU51" s="1312"/>
      <c r="AV51" s="1312"/>
      <c r="AW51" s="1312"/>
      <c r="AX51" s="1312"/>
      <c r="AY51" s="1312"/>
      <c r="AZ51" s="1312"/>
      <c r="BA51" s="1312"/>
      <c r="BB51" s="1312" t="s">
        <v>616</v>
      </c>
      <c r="BC51" s="1312"/>
      <c r="BD51" s="1312"/>
      <c r="BE51" s="1312"/>
      <c r="BF51" s="1312"/>
      <c r="BG51" s="1312"/>
      <c r="BH51" s="1312"/>
      <c r="BI51" s="1312"/>
      <c r="BJ51" s="1312"/>
      <c r="BK51" s="1312"/>
      <c r="BL51" s="1312"/>
      <c r="BM51" s="1312"/>
      <c r="BN51" s="1312"/>
      <c r="BO51" s="1312"/>
      <c r="BP51" s="1309">
        <v>37.9</v>
      </c>
      <c r="BQ51" s="1309"/>
      <c r="BR51" s="1309"/>
      <c r="BS51" s="1309"/>
      <c r="BT51" s="1309"/>
      <c r="BU51" s="1309"/>
      <c r="BV51" s="1309"/>
      <c r="BW51" s="1309"/>
      <c r="BX51" s="1309">
        <v>36.5</v>
      </c>
      <c r="BY51" s="1309"/>
      <c r="BZ51" s="1309"/>
      <c r="CA51" s="1309"/>
      <c r="CB51" s="1309"/>
      <c r="CC51" s="1309"/>
      <c r="CD51" s="1309"/>
      <c r="CE51" s="1309"/>
      <c r="CF51" s="1309">
        <v>39</v>
      </c>
      <c r="CG51" s="1309"/>
      <c r="CH51" s="1309"/>
      <c r="CI51" s="1309"/>
      <c r="CJ51" s="1309"/>
      <c r="CK51" s="1309"/>
      <c r="CL51" s="1309"/>
      <c r="CM51" s="1309"/>
      <c r="CN51" s="1309">
        <v>33.299999999999997</v>
      </c>
      <c r="CO51" s="1309"/>
      <c r="CP51" s="1309"/>
      <c r="CQ51" s="1309"/>
      <c r="CR51" s="1309"/>
      <c r="CS51" s="1309"/>
      <c r="CT51" s="1309"/>
      <c r="CU51" s="1309"/>
      <c r="CV51" s="1309">
        <v>31.3</v>
      </c>
      <c r="CW51" s="1309"/>
      <c r="CX51" s="1309"/>
      <c r="CY51" s="1309"/>
      <c r="CZ51" s="1309"/>
      <c r="DA51" s="1309"/>
      <c r="DB51" s="1309"/>
      <c r="DC51" s="1309"/>
    </row>
    <row r="52" spans="1:109" ht="13" x14ac:dyDescent="0.2">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617</v>
      </c>
      <c r="BC53" s="1312"/>
      <c r="BD53" s="1312"/>
      <c r="BE53" s="1312"/>
      <c r="BF53" s="1312"/>
      <c r="BG53" s="1312"/>
      <c r="BH53" s="1312"/>
      <c r="BI53" s="1312"/>
      <c r="BJ53" s="1312"/>
      <c r="BK53" s="1312"/>
      <c r="BL53" s="1312"/>
      <c r="BM53" s="1312"/>
      <c r="BN53" s="1312"/>
      <c r="BO53" s="1312"/>
      <c r="BP53" s="1309">
        <v>59.9</v>
      </c>
      <c r="BQ53" s="1309"/>
      <c r="BR53" s="1309"/>
      <c r="BS53" s="1309"/>
      <c r="BT53" s="1309"/>
      <c r="BU53" s="1309"/>
      <c r="BV53" s="1309"/>
      <c r="BW53" s="1309"/>
      <c r="BX53" s="1309">
        <v>61.8</v>
      </c>
      <c r="BY53" s="1309"/>
      <c r="BZ53" s="1309"/>
      <c r="CA53" s="1309"/>
      <c r="CB53" s="1309"/>
      <c r="CC53" s="1309"/>
      <c r="CD53" s="1309"/>
      <c r="CE53" s="1309"/>
      <c r="CF53" s="1309">
        <v>63.4</v>
      </c>
      <c r="CG53" s="1309"/>
      <c r="CH53" s="1309"/>
      <c r="CI53" s="1309"/>
      <c r="CJ53" s="1309"/>
      <c r="CK53" s="1309"/>
      <c r="CL53" s="1309"/>
      <c r="CM53" s="1309"/>
      <c r="CN53" s="1309">
        <v>64.5</v>
      </c>
      <c r="CO53" s="1309"/>
      <c r="CP53" s="1309"/>
      <c r="CQ53" s="1309"/>
      <c r="CR53" s="1309"/>
      <c r="CS53" s="1309"/>
      <c r="CT53" s="1309"/>
      <c r="CU53" s="1309"/>
      <c r="CV53" s="1309">
        <v>66.8</v>
      </c>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618</v>
      </c>
      <c r="AO55" s="1314"/>
      <c r="AP55" s="1314"/>
      <c r="AQ55" s="1314"/>
      <c r="AR55" s="1314"/>
      <c r="AS55" s="1314"/>
      <c r="AT55" s="1314"/>
      <c r="AU55" s="1314"/>
      <c r="AV55" s="1314"/>
      <c r="AW55" s="1314"/>
      <c r="AX55" s="1314"/>
      <c r="AY55" s="1314"/>
      <c r="AZ55" s="1314"/>
      <c r="BA55" s="1314"/>
      <c r="BB55" s="1312" t="s">
        <v>619</v>
      </c>
      <c r="BC55" s="1312"/>
      <c r="BD55" s="1312"/>
      <c r="BE55" s="1312"/>
      <c r="BF55" s="1312"/>
      <c r="BG55" s="1312"/>
      <c r="BH55" s="1312"/>
      <c r="BI55" s="1312"/>
      <c r="BJ55" s="1312"/>
      <c r="BK55" s="1312"/>
      <c r="BL55" s="1312"/>
      <c r="BM55" s="1312"/>
      <c r="BN55" s="1312"/>
      <c r="BO55" s="1312"/>
      <c r="BP55" s="1309">
        <v>124.2</v>
      </c>
      <c r="BQ55" s="1309"/>
      <c r="BR55" s="1309"/>
      <c r="BS55" s="1309"/>
      <c r="BT55" s="1309"/>
      <c r="BU55" s="1309"/>
      <c r="BV55" s="1309"/>
      <c r="BW55" s="1309"/>
      <c r="BX55" s="1309">
        <v>115.7</v>
      </c>
      <c r="BY55" s="1309"/>
      <c r="BZ55" s="1309"/>
      <c r="CA55" s="1309"/>
      <c r="CB55" s="1309"/>
      <c r="CC55" s="1309"/>
      <c r="CD55" s="1309"/>
      <c r="CE55" s="1309"/>
      <c r="CF55" s="1309">
        <v>106</v>
      </c>
      <c r="CG55" s="1309"/>
      <c r="CH55" s="1309"/>
      <c r="CI55" s="1309"/>
      <c r="CJ55" s="1309"/>
      <c r="CK55" s="1309"/>
      <c r="CL55" s="1309"/>
      <c r="CM55" s="1309"/>
      <c r="CN55" s="1309">
        <v>97.6</v>
      </c>
      <c r="CO55" s="1309"/>
      <c r="CP55" s="1309"/>
      <c r="CQ55" s="1309"/>
      <c r="CR55" s="1309"/>
      <c r="CS55" s="1309"/>
      <c r="CT55" s="1309"/>
      <c r="CU55" s="1309"/>
      <c r="CV55" s="1309">
        <v>91.6</v>
      </c>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620</v>
      </c>
      <c r="BC57" s="1312"/>
      <c r="BD57" s="1312"/>
      <c r="BE57" s="1312"/>
      <c r="BF57" s="1312"/>
      <c r="BG57" s="1312"/>
      <c r="BH57" s="1312"/>
      <c r="BI57" s="1312"/>
      <c r="BJ57" s="1312"/>
      <c r="BK57" s="1312"/>
      <c r="BL57" s="1312"/>
      <c r="BM57" s="1312"/>
      <c r="BN57" s="1312"/>
      <c r="BO57" s="1312"/>
      <c r="BP57" s="1309">
        <v>59.4</v>
      </c>
      <c r="BQ57" s="1309"/>
      <c r="BR57" s="1309"/>
      <c r="BS57" s="1309"/>
      <c r="BT57" s="1309"/>
      <c r="BU57" s="1309"/>
      <c r="BV57" s="1309"/>
      <c r="BW57" s="1309"/>
      <c r="BX57" s="1309">
        <v>61</v>
      </c>
      <c r="BY57" s="1309"/>
      <c r="BZ57" s="1309"/>
      <c r="CA57" s="1309"/>
      <c r="CB57" s="1309"/>
      <c r="CC57" s="1309"/>
      <c r="CD57" s="1309"/>
      <c r="CE57" s="1309"/>
      <c r="CF57" s="1309">
        <v>62</v>
      </c>
      <c r="CG57" s="1309"/>
      <c r="CH57" s="1309"/>
      <c r="CI57" s="1309"/>
      <c r="CJ57" s="1309"/>
      <c r="CK57" s="1309"/>
      <c r="CL57" s="1309"/>
      <c r="CM57" s="1309"/>
      <c r="CN57" s="1309">
        <v>62.9</v>
      </c>
      <c r="CO57" s="1309"/>
      <c r="CP57" s="1309"/>
      <c r="CQ57" s="1309"/>
      <c r="CR57" s="1309"/>
      <c r="CS57" s="1309"/>
      <c r="CT57" s="1309"/>
      <c r="CU57" s="1309"/>
      <c r="CV57" s="1309">
        <v>63.3</v>
      </c>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621</v>
      </c>
    </row>
    <row r="64" spans="1:109" ht="13" x14ac:dyDescent="0.2">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1" t="s">
        <v>622</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614</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565</v>
      </c>
      <c r="BQ72" s="1314"/>
      <c r="BR72" s="1314"/>
      <c r="BS72" s="1314"/>
      <c r="BT72" s="1314"/>
      <c r="BU72" s="1314"/>
      <c r="BV72" s="1314"/>
      <c r="BW72" s="1314"/>
      <c r="BX72" s="1314" t="s">
        <v>566</v>
      </c>
      <c r="BY72" s="1314"/>
      <c r="BZ72" s="1314"/>
      <c r="CA72" s="1314"/>
      <c r="CB72" s="1314"/>
      <c r="CC72" s="1314"/>
      <c r="CD72" s="1314"/>
      <c r="CE72" s="1314"/>
      <c r="CF72" s="1314" t="s">
        <v>567</v>
      </c>
      <c r="CG72" s="1314"/>
      <c r="CH72" s="1314"/>
      <c r="CI72" s="1314"/>
      <c r="CJ72" s="1314"/>
      <c r="CK72" s="1314"/>
      <c r="CL72" s="1314"/>
      <c r="CM72" s="1314"/>
      <c r="CN72" s="1314" t="s">
        <v>568</v>
      </c>
      <c r="CO72" s="1314"/>
      <c r="CP72" s="1314"/>
      <c r="CQ72" s="1314"/>
      <c r="CR72" s="1314"/>
      <c r="CS72" s="1314"/>
      <c r="CT72" s="1314"/>
      <c r="CU72" s="1314"/>
      <c r="CV72" s="1314" t="s">
        <v>569</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615</v>
      </c>
      <c r="AO73" s="1312"/>
      <c r="AP73" s="1312"/>
      <c r="AQ73" s="1312"/>
      <c r="AR73" s="1312"/>
      <c r="AS73" s="1312"/>
      <c r="AT73" s="1312"/>
      <c r="AU73" s="1312"/>
      <c r="AV73" s="1312"/>
      <c r="AW73" s="1312"/>
      <c r="AX73" s="1312"/>
      <c r="AY73" s="1312"/>
      <c r="AZ73" s="1312"/>
      <c r="BA73" s="1312"/>
      <c r="BB73" s="1312" t="s">
        <v>616</v>
      </c>
      <c r="BC73" s="1312"/>
      <c r="BD73" s="1312"/>
      <c r="BE73" s="1312"/>
      <c r="BF73" s="1312"/>
      <c r="BG73" s="1312"/>
      <c r="BH73" s="1312"/>
      <c r="BI73" s="1312"/>
      <c r="BJ73" s="1312"/>
      <c r="BK73" s="1312"/>
      <c r="BL73" s="1312"/>
      <c r="BM73" s="1312"/>
      <c r="BN73" s="1312"/>
      <c r="BO73" s="1312"/>
      <c r="BP73" s="1309">
        <v>37.9</v>
      </c>
      <c r="BQ73" s="1309"/>
      <c r="BR73" s="1309"/>
      <c r="BS73" s="1309"/>
      <c r="BT73" s="1309"/>
      <c r="BU73" s="1309"/>
      <c r="BV73" s="1309"/>
      <c r="BW73" s="1309"/>
      <c r="BX73" s="1309">
        <v>36.5</v>
      </c>
      <c r="BY73" s="1309"/>
      <c r="BZ73" s="1309"/>
      <c r="CA73" s="1309"/>
      <c r="CB73" s="1309"/>
      <c r="CC73" s="1309"/>
      <c r="CD73" s="1309"/>
      <c r="CE73" s="1309"/>
      <c r="CF73" s="1309">
        <v>39</v>
      </c>
      <c r="CG73" s="1309"/>
      <c r="CH73" s="1309"/>
      <c r="CI73" s="1309"/>
      <c r="CJ73" s="1309"/>
      <c r="CK73" s="1309"/>
      <c r="CL73" s="1309"/>
      <c r="CM73" s="1309"/>
      <c r="CN73" s="1309">
        <v>33.299999999999997</v>
      </c>
      <c r="CO73" s="1309"/>
      <c r="CP73" s="1309"/>
      <c r="CQ73" s="1309"/>
      <c r="CR73" s="1309"/>
      <c r="CS73" s="1309"/>
      <c r="CT73" s="1309"/>
      <c r="CU73" s="1309"/>
      <c r="CV73" s="1309">
        <v>31.3</v>
      </c>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623</v>
      </c>
      <c r="BC75" s="1312"/>
      <c r="BD75" s="1312"/>
      <c r="BE75" s="1312"/>
      <c r="BF75" s="1312"/>
      <c r="BG75" s="1312"/>
      <c r="BH75" s="1312"/>
      <c r="BI75" s="1312"/>
      <c r="BJ75" s="1312"/>
      <c r="BK75" s="1312"/>
      <c r="BL75" s="1312"/>
      <c r="BM75" s="1312"/>
      <c r="BN75" s="1312"/>
      <c r="BO75" s="1312"/>
      <c r="BP75" s="1309">
        <v>3.2</v>
      </c>
      <c r="BQ75" s="1309"/>
      <c r="BR75" s="1309"/>
      <c r="BS75" s="1309"/>
      <c r="BT75" s="1309"/>
      <c r="BU75" s="1309"/>
      <c r="BV75" s="1309"/>
      <c r="BW75" s="1309"/>
      <c r="BX75" s="1309">
        <v>2.9</v>
      </c>
      <c r="BY75" s="1309"/>
      <c r="BZ75" s="1309"/>
      <c r="CA75" s="1309"/>
      <c r="CB75" s="1309"/>
      <c r="CC75" s="1309"/>
      <c r="CD75" s="1309"/>
      <c r="CE75" s="1309"/>
      <c r="CF75" s="1309">
        <v>2.9</v>
      </c>
      <c r="CG75" s="1309"/>
      <c r="CH75" s="1309"/>
      <c r="CI75" s="1309"/>
      <c r="CJ75" s="1309"/>
      <c r="CK75" s="1309"/>
      <c r="CL75" s="1309"/>
      <c r="CM75" s="1309"/>
      <c r="CN75" s="1309">
        <v>2.7</v>
      </c>
      <c r="CO75" s="1309"/>
      <c r="CP75" s="1309"/>
      <c r="CQ75" s="1309"/>
      <c r="CR75" s="1309"/>
      <c r="CS75" s="1309"/>
      <c r="CT75" s="1309"/>
      <c r="CU75" s="1309"/>
      <c r="CV75" s="1309">
        <v>2.7</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618</v>
      </c>
      <c r="AO77" s="1314"/>
      <c r="AP77" s="1314"/>
      <c r="AQ77" s="1314"/>
      <c r="AR77" s="1314"/>
      <c r="AS77" s="1314"/>
      <c r="AT77" s="1314"/>
      <c r="AU77" s="1314"/>
      <c r="AV77" s="1314"/>
      <c r="AW77" s="1314"/>
      <c r="AX77" s="1314"/>
      <c r="AY77" s="1314"/>
      <c r="AZ77" s="1314"/>
      <c r="BA77" s="1314"/>
      <c r="BB77" s="1312" t="s">
        <v>616</v>
      </c>
      <c r="BC77" s="1312"/>
      <c r="BD77" s="1312"/>
      <c r="BE77" s="1312"/>
      <c r="BF77" s="1312"/>
      <c r="BG77" s="1312"/>
      <c r="BH77" s="1312"/>
      <c r="BI77" s="1312"/>
      <c r="BJ77" s="1312"/>
      <c r="BK77" s="1312"/>
      <c r="BL77" s="1312"/>
      <c r="BM77" s="1312"/>
      <c r="BN77" s="1312"/>
      <c r="BO77" s="1312"/>
      <c r="BP77" s="1309">
        <v>124.2</v>
      </c>
      <c r="BQ77" s="1309"/>
      <c r="BR77" s="1309"/>
      <c r="BS77" s="1309"/>
      <c r="BT77" s="1309"/>
      <c r="BU77" s="1309"/>
      <c r="BV77" s="1309"/>
      <c r="BW77" s="1309"/>
      <c r="BX77" s="1309">
        <v>115.7</v>
      </c>
      <c r="BY77" s="1309"/>
      <c r="BZ77" s="1309"/>
      <c r="CA77" s="1309"/>
      <c r="CB77" s="1309"/>
      <c r="CC77" s="1309"/>
      <c r="CD77" s="1309"/>
      <c r="CE77" s="1309"/>
      <c r="CF77" s="1309">
        <v>106</v>
      </c>
      <c r="CG77" s="1309"/>
      <c r="CH77" s="1309"/>
      <c r="CI77" s="1309"/>
      <c r="CJ77" s="1309"/>
      <c r="CK77" s="1309"/>
      <c r="CL77" s="1309"/>
      <c r="CM77" s="1309"/>
      <c r="CN77" s="1309">
        <v>97.6</v>
      </c>
      <c r="CO77" s="1309"/>
      <c r="CP77" s="1309"/>
      <c r="CQ77" s="1309"/>
      <c r="CR77" s="1309"/>
      <c r="CS77" s="1309"/>
      <c r="CT77" s="1309"/>
      <c r="CU77" s="1309"/>
      <c r="CV77" s="1309">
        <v>91.6</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623</v>
      </c>
      <c r="BC79" s="1312"/>
      <c r="BD79" s="1312"/>
      <c r="BE79" s="1312"/>
      <c r="BF79" s="1312"/>
      <c r="BG79" s="1312"/>
      <c r="BH79" s="1312"/>
      <c r="BI79" s="1312"/>
      <c r="BJ79" s="1312"/>
      <c r="BK79" s="1312"/>
      <c r="BL79" s="1312"/>
      <c r="BM79" s="1312"/>
      <c r="BN79" s="1312"/>
      <c r="BO79" s="1312"/>
      <c r="BP79" s="1309">
        <v>10.9</v>
      </c>
      <c r="BQ79" s="1309"/>
      <c r="BR79" s="1309"/>
      <c r="BS79" s="1309"/>
      <c r="BT79" s="1309"/>
      <c r="BU79" s="1309"/>
      <c r="BV79" s="1309"/>
      <c r="BW79" s="1309"/>
      <c r="BX79" s="1309">
        <v>10.3</v>
      </c>
      <c r="BY79" s="1309"/>
      <c r="BZ79" s="1309"/>
      <c r="CA79" s="1309"/>
      <c r="CB79" s="1309"/>
      <c r="CC79" s="1309"/>
      <c r="CD79" s="1309"/>
      <c r="CE79" s="1309"/>
      <c r="CF79" s="1309">
        <v>9</v>
      </c>
      <c r="CG79" s="1309"/>
      <c r="CH79" s="1309"/>
      <c r="CI79" s="1309"/>
      <c r="CJ79" s="1309"/>
      <c r="CK79" s="1309"/>
      <c r="CL79" s="1309"/>
      <c r="CM79" s="1309"/>
      <c r="CN79" s="1309">
        <v>8</v>
      </c>
      <c r="CO79" s="1309"/>
      <c r="CP79" s="1309"/>
      <c r="CQ79" s="1309"/>
      <c r="CR79" s="1309"/>
      <c r="CS79" s="1309"/>
      <c r="CT79" s="1309"/>
      <c r="CU79" s="1309"/>
      <c r="CV79" s="1309">
        <v>7.3</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c0oCDpVfW5mfnY3wDWJ1IazbMeAxJnWhXuQz8nCiXpHabUj5wtSg0YWaRfCw6AMnYyuGKEBmvIH4D2nzXDuN6w==" saltValue="Dk90HDjV4jwIGTHVmCY80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624</v>
      </c>
    </row>
  </sheetData>
  <sheetProtection algorithmName="SHA-512" hashValue="H/4D87s92u8c5zWunxG09FjCVqxi8x3fvtJpRJ2c2PNePP5Hx8zKqlKgpM4OCAEwLNs7nIZaHP5xwuPlxmvAtw==" saltValue="d8Doh1cBfC7IbtVrIRZ+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625</v>
      </c>
    </row>
  </sheetData>
  <sheetProtection algorithmName="SHA-512" hashValue="GSnPZ+UFX8XLsE0YdlybsWZSOP2eIMGsJZ6lORLio4Oky0o4BOaI8PAAE46CheZFzK/4+06gtJ6GXqELRva6uQ==" saltValue="W9vKNjQqRbgaZC3kH3kS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562</v>
      </c>
      <c r="G2" s="157"/>
      <c r="H2" s="158"/>
    </row>
    <row r="3" spans="1:8" x14ac:dyDescent="0.2">
      <c r="A3" s="154" t="s">
        <v>555</v>
      </c>
      <c r="B3" s="159"/>
      <c r="C3" s="160"/>
      <c r="D3" s="161">
        <v>33612</v>
      </c>
      <c r="E3" s="162"/>
      <c r="F3" s="163">
        <v>51898</v>
      </c>
      <c r="G3" s="164"/>
      <c r="H3" s="165"/>
    </row>
    <row r="4" spans="1:8" x14ac:dyDescent="0.2">
      <c r="A4" s="166"/>
      <c r="B4" s="167"/>
      <c r="C4" s="168"/>
      <c r="D4" s="169">
        <v>17252</v>
      </c>
      <c r="E4" s="170"/>
      <c r="F4" s="171">
        <v>25986</v>
      </c>
      <c r="G4" s="172"/>
      <c r="H4" s="173"/>
    </row>
    <row r="5" spans="1:8" x14ac:dyDescent="0.2">
      <c r="A5" s="154" t="s">
        <v>557</v>
      </c>
      <c r="B5" s="159"/>
      <c r="C5" s="160"/>
      <c r="D5" s="161">
        <v>24118</v>
      </c>
      <c r="E5" s="162"/>
      <c r="F5" s="163">
        <v>51684</v>
      </c>
      <c r="G5" s="164"/>
      <c r="H5" s="165"/>
    </row>
    <row r="6" spans="1:8" x14ac:dyDescent="0.2">
      <c r="A6" s="166"/>
      <c r="B6" s="167"/>
      <c r="C6" s="168"/>
      <c r="D6" s="169">
        <v>13072</v>
      </c>
      <c r="E6" s="170"/>
      <c r="F6" s="171">
        <v>26671</v>
      </c>
      <c r="G6" s="172"/>
      <c r="H6" s="173"/>
    </row>
    <row r="7" spans="1:8" x14ac:dyDescent="0.2">
      <c r="A7" s="154" t="s">
        <v>558</v>
      </c>
      <c r="B7" s="159"/>
      <c r="C7" s="160"/>
      <c r="D7" s="161">
        <v>26829</v>
      </c>
      <c r="E7" s="162"/>
      <c r="F7" s="163">
        <v>52897</v>
      </c>
      <c r="G7" s="164"/>
      <c r="H7" s="165"/>
    </row>
    <row r="8" spans="1:8" x14ac:dyDescent="0.2">
      <c r="A8" s="166"/>
      <c r="B8" s="167"/>
      <c r="C8" s="168"/>
      <c r="D8" s="169">
        <v>14885</v>
      </c>
      <c r="E8" s="170"/>
      <c r="F8" s="171">
        <v>27013</v>
      </c>
      <c r="G8" s="172"/>
      <c r="H8" s="173"/>
    </row>
    <row r="9" spans="1:8" x14ac:dyDescent="0.2">
      <c r="A9" s="154" t="s">
        <v>559</v>
      </c>
      <c r="B9" s="159"/>
      <c r="C9" s="160"/>
      <c r="D9" s="161">
        <v>31697</v>
      </c>
      <c r="E9" s="162"/>
      <c r="F9" s="163">
        <v>54945</v>
      </c>
      <c r="G9" s="164"/>
      <c r="H9" s="165"/>
    </row>
    <row r="10" spans="1:8" x14ac:dyDescent="0.2">
      <c r="A10" s="166"/>
      <c r="B10" s="167"/>
      <c r="C10" s="168"/>
      <c r="D10" s="169">
        <v>17754</v>
      </c>
      <c r="E10" s="170"/>
      <c r="F10" s="171">
        <v>29293</v>
      </c>
      <c r="G10" s="172"/>
      <c r="H10" s="173"/>
    </row>
    <row r="11" spans="1:8" x14ac:dyDescent="0.2">
      <c r="A11" s="154" t="s">
        <v>560</v>
      </c>
      <c r="B11" s="159"/>
      <c r="C11" s="160"/>
      <c r="D11" s="161">
        <v>30608</v>
      </c>
      <c r="E11" s="162"/>
      <c r="F11" s="163">
        <v>57132</v>
      </c>
      <c r="G11" s="164"/>
      <c r="H11" s="165"/>
    </row>
    <row r="12" spans="1:8" x14ac:dyDescent="0.2">
      <c r="A12" s="166"/>
      <c r="B12" s="167"/>
      <c r="C12" s="174"/>
      <c r="D12" s="169">
        <v>13482</v>
      </c>
      <c r="E12" s="170"/>
      <c r="F12" s="171">
        <v>30126</v>
      </c>
      <c r="G12" s="172"/>
      <c r="H12" s="173"/>
    </row>
    <row r="13" spans="1:8" x14ac:dyDescent="0.2">
      <c r="A13" s="154"/>
      <c r="B13" s="159"/>
      <c r="C13" s="175"/>
      <c r="D13" s="176">
        <v>29373</v>
      </c>
      <c r="E13" s="177"/>
      <c r="F13" s="178">
        <v>53711</v>
      </c>
      <c r="G13" s="179"/>
      <c r="H13" s="165"/>
    </row>
    <row r="14" spans="1:8" x14ac:dyDescent="0.2">
      <c r="A14" s="166"/>
      <c r="B14" s="167"/>
      <c r="C14" s="168"/>
      <c r="D14" s="169">
        <v>15289</v>
      </c>
      <c r="E14" s="170"/>
      <c r="F14" s="171">
        <v>27818</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5.07</v>
      </c>
      <c r="C19" s="180">
        <f>ROUND(VALUE(SUBSTITUTE(実質収支比率等に係る経年分析!G$48,"▲","-")),2)</f>
        <v>4.47</v>
      </c>
      <c r="D19" s="180">
        <f>ROUND(VALUE(SUBSTITUTE(実質収支比率等に係る経年分析!H$48,"▲","-")),2)</f>
        <v>4.66</v>
      </c>
      <c r="E19" s="180">
        <f>ROUND(VALUE(SUBSTITUTE(実質収支比率等に係る経年分析!I$48,"▲","-")),2)</f>
        <v>4.79</v>
      </c>
      <c r="F19" s="180">
        <f>ROUND(VALUE(SUBSTITUTE(実質収支比率等に係る経年分析!J$48,"▲","-")),2)</f>
        <v>5.29</v>
      </c>
    </row>
    <row r="20" spans="1:11" x14ac:dyDescent="0.2">
      <c r="A20" s="180" t="s">
        <v>55</v>
      </c>
      <c r="B20" s="180">
        <f>ROUND(VALUE(SUBSTITUTE(実質収支比率等に係る経年分析!F$47,"▲","-")),2)</f>
        <v>7.86</v>
      </c>
      <c r="C20" s="180">
        <f>ROUND(VALUE(SUBSTITUTE(実質収支比率等に係る経年分析!G$47,"▲","-")),2)</f>
        <v>4.9000000000000004</v>
      </c>
      <c r="D20" s="180">
        <f>ROUND(VALUE(SUBSTITUTE(実質収支比率等に係る経年分析!H$47,"▲","-")),2)</f>
        <v>3.7</v>
      </c>
      <c r="E20" s="180">
        <f>ROUND(VALUE(SUBSTITUTE(実質収支比率等に係る経年分析!I$47,"▲","-")),2)</f>
        <v>4.3099999999999996</v>
      </c>
      <c r="F20" s="180">
        <f>ROUND(VALUE(SUBSTITUTE(実質収支比率等に係る経年分析!J$47,"▲","-")),2)</f>
        <v>3.95</v>
      </c>
    </row>
    <row r="21" spans="1:11" x14ac:dyDescent="0.2">
      <c r="A21" s="180" t="s">
        <v>56</v>
      </c>
      <c r="B21" s="180">
        <f>IF(ISNUMBER(VALUE(SUBSTITUTE(実質収支比率等に係る経年分析!F$49,"▲","-"))),ROUND(VALUE(SUBSTITUTE(実質収支比率等に係る経年分析!F$49,"▲","-")),2),NA())</f>
        <v>-3.34</v>
      </c>
      <c r="C21" s="180">
        <f>IF(ISNUMBER(VALUE(SUBSTITUTE(実質収支比率等に係る経年分析!G$49,"▲","-"))),ROUND(VALUE(SUBSTITUTE(実質収支比率等に係る経年分析!G$49,"▲","-")),2),NA())</f>
        <v>-6.38</v>
      </c>
      <c r="D21" s="180">
        <f>IF(ISNUMBER(VALUE(SUBSTITUTE(実質収支比率等に係る経年分析!H$49,"▲","-"))),ROUND(VALUE(SUBSTITUTE(実質収支比率等に係る経年分析!H$49,"▲","-")),2),NA())</f>
        <v>-1.89</v>
      </c>
      <c r="E21" s="180">
        <f>IF(ISNUMBER(VALUE(SUBSTITUTE(実質収支比率等に係る経年分析!I$49,"▲","-"))),ROUND(VALUE(SUBSTITUTE(実質収支比率等に係る経年分析!I$49,"▲","-")),2),NA())</f>
        <v>-1.57</v>
      </c>
      <c r="F21" s="180">
        <f>IF(ISNUMBER(VALUE(SUBSTITUTE(実質収支比率等に係る経年分析!J$49,"▲","-"))),ROUND(VALUE(SUBSTITUTE(実質収支比率等に係る経年分析!J$49,"▲","-")),2),NA())</f>
        <v>-2.21</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#N/A</v>
      </c>
      <c r="I28" s="181">
        <f>IF(ROUND(VALUE(SUBSTITUTE(連結実質赤字比率に係る赤字・黒字の構成分析!I$42,"▲", "-")), 2) &gt;= 0, ABS(ROUND(VALUE(SUBSTITUTE(連結実質赤字比率に係る赤字・黒字の構成分析!I$42,"▲", "-")), 2)), NA())</f>
        <v>0</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自動車駐車場事業特別会計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2">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2">
      <c r="A32" s="181" t="str">
        <f>IF(連結実質赤字比率に係る赤字・黒字の構成分析!C$38="",NA(),連結実質赤字比率に係る赤字・黒字の構成分析!C$38)</f>
        <v>麻溝台・新磯野第一整備地区土地区画整理事業特別会計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0.47</v>
      </c>
    </row>
    <row r="34" spans="1:16" x14ac:dyDescent="0.2">
      <c r="A34" s="181" t="str">
        <f>IF(連結実質赤字比率に係る赤字・黒字の構成分析!C$36="",NA(),連結実質赤字比率に係る赤字・黒字の構成分析!C$36)</f>
        <v>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1.53</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2.0299999999999998</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5.0599999999999996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4.76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5.13</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24935</v>
      </c>
      <c r="E42" s="182"/>
      <c r="F42" s="182"/>
      <c r="G42" s="182">
        <f>'実質公債費比率（分子）の構造'!L$52</f>
        <v>25834</v>
      </c>
      <c r="H42" s="182"/>
      <c r="I42" s="182"/>
      <c r="J42" s="182">
        <f>'実質公債費比率（分子）の構造'!M$52</f>
        <v>26060</v>
      </c>
      <c r="K42" s="182"/>
      <c r="L42" s="182"/>
      <c r="M42" s="182">
        <f>'実質公債費比率（分子）の構造'!N$52</f>
        <v>26735</v>
      </c>
      <c r="N42" s="182"/>
      <c r="O42" s="182"/>
      <c r="P42" s="182">
        <f>'実質公債費比率（分子）の構造'!O$52</f>
        <v>26341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1366</v>
      </c>
      <c r="C44" s="182"/>
      <c r="D44" s="182"/>
      <c r="E44" s="182">
        <f>'実質公債費比率（分子）の構造'!L$50</f>
        <v>979</v>
      </c>
      <c r="F44" s="182"/>
      <c r="G44" s="182"/>
      <c r="H44" s="182">
        <f>'実質公債費比率（分子）の構造'!M$50</f>
        <v>977</v>
      </c>
      <c r="I44" s="182"/>
      <c r="J44" s="182"/>
      <c r="K44" s="182">
        <f>'実質公債費比率（分子）の構造'!N$50</f>
        <v>974</v>
      </c>
      <c r="L44" s="182"/>
      <c r="M44" s="182"/>
      <c r="N44" s="182">
        <f>'実質公債費比率（分子）の構造'!O$50</f>
        <v>972</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4329</v>
      </c>
      <c r="C46" s="182"/>
      <c r="D46" s="182"/>
      <c r="E46" s="182">
        <f>'実質公債費比率（分子）の構造'!L$48</f>
        <v>4571</v>
      </c>
      <c r="F46" s="182"/>
      <c r="G46" s="182"/>
      <c r="H46" s="182">
        <f>'実質公債費比率（分子）の構造'!M$48</f>
        <v>4451</v>
      </c>
      <c r="I46" s="182"/>
      <c r="J46" s="182"/>
      <c r="K46" s="182">
        <f>'実質公債費比率（分子）の構造'!N$48</f>
        <v>4405</v>
      </c>
      <c r="L46" s="182"/>
      <c r="M46" s="182"/>
      <c r="N46" s="182">
        <f>'実質公債費比率（分子）の構造'!O$48</f>
        <v>4206</v>
      </c>
      <c r="O46" s="182"/>
      <c r="P46" s="182"/>
    </row>
    <row r="47" spans="1:16" x14ac:dyDescent="0.2">
      <c r="A47" s="182" t="s">
        <v>68</v>
      </c>
      <c r="B47" s="182">
        <f>'実質公債費比率（分子）の構造'!K$47</f>
        <v>1833</v>
      </c>
      <c r="C47" s="182"/>
      <c r="D47" s="182"/>
      <c r="E47" s="182">
        <f>'実質公債費比率（分子）の構造'!L$47</f>
        <v>2160</v>
      </c>
      <c r="F47" s="182"/>
      <c r="G47" s="182"/>
      <c r="H47" s="182">
        <f>'実質公債費比率（分子）の構造'!M$47</f>
        <v>2460</v>
      </c>
      <c r="I47" s="182"/>
      <c r="J47" s="182"/>
      <c r="K47" s="182">
        <f>'実質公債費比率（分子）の構造'!N$47</f>
        <v>2760</v>
      </c>
      <c r="L47" s="182"/>
      <c r="M47" s="182"/>
      <c r="N47" s="182">
        <f>'実質公債費比率（分子）の構造'!O$47</f>
        <v>3060</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21100</v>
      </c>
      <c r="C49" s="182"/>
      <c r="D49" s="182"/>
      <c r="E49" s="182">
        <f>'実質公債費比率（分子）の構造'!L$45</f>
        <v>21827</v>
      </c>
      <c r="F49" s="182"/>
      <c r="G49" s="182"/>
      <c r="H49" s="182">
        <f>'実質公債費比率（分子）の構造'!M$45</f>
        <v>22371</v>
      </c>
      <c r="I49" s="182"/>
      <c r="J49" s="182"/>
      <c r="K49" s="182">
        <f>'実質公債費比率（分子）の構造'!N$45</f>
        <v>22381</v>
      </c>
      <c r="L49" s="182"/>
      <c r="M49" s="182"/>
      <c r="N49" s="182">
        <f>'実質公債費比率（分子）の構造'!O$45</f>
        <v>22603</v>
      </c>
      <c r="O49" s="182"/>
      <c r="P49" s="182"/>
    </row>
    <row r="50" spans="1:16" x14ac:dyDescent="0.2">
      <c r="A50" s="182" t="s">
        <v>71</v>
      </c>
      <c r="B50" s="182" t="e">
        <f>NA()</f>
        <v>#N/A</v>
      </c>
      <c r="C50" s="182">
        <f>IF(ISNUMBER('実質公債費比率（分子）の構造'!K$53),'実質公債費比率（分子）の構造'!K$53,NA())</f>
        <v>3693</v>
      </c>
      <c r="D50" s="182" t="e">
        <f>NA()</f>
        <v>#N/A</v>
      </c>
      <c r="E50" s="182" t="e">
        <f>NA()</f>
        <v>#N/A</v>
      </c>
      <c r="F50" s="182">
        <f>IF(ISNUMBER('実質公債費比率（分子）の構造'!L$53),'実質公債費比率（分子）の構造'!L$53,NA())</f>
        <v>3703</v>
      </c>
      <c r="G50" s="182" t="e">
        <f>NA()</f>
        <v>#N/A</v>
      </c>
      <c r="H50" s="182" t="e">
        <f>NA()</f>
        <v>#N/A</v>
      </c>
      <c r="I50" s="182">
        <f>IF(ISNUMBER('実質公債費比率（分子）の構造'!M$53),'実質公債費比率（分子）の構造'!M$53,NA())</f>
        <v>4199</v>
      </c>
      <c r="J50" s="182" t="e">
        <f>NA()</f>
        <v>#N/A</v>
      </c>
      <c r="K50" s="182" t="e">
        <f>NA()</f>
        <v>#N/A</v>
      </c>
      <c r="L50" s="182">
        <f>IF(ISNUMBER('実質公債費比率（分子）の構造'!N$53),'実質公債費比率（分子）の構造'!N$53,NA())</f>
        <v>3785</v>
      </c>
      <c r="M50" s="182" t="e">
        <f>NA()</f>
        <v>#N/A</v>
      </c>
      <c r="N50" s="182" t="e">
        <f>NA()</f>
        <v>#N/A</v>
      </c>
      <c r="O50" s="182">
        <f>IF(ISNUMBER('実質公債費比率（分子）の構造'!O$53),'実質公債費比率（分子）の構造'!O$53,NA())</f>
        <v>4500</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221372</v>
      </c>
      <c r="E56" s="181"/>
      <c r="F56" s="181"/>
      <c r="G56" s="181">
        <f>'将来負担比率（分子）の構造'!J$52</f>
        <v>222324</v>
      </c>
      <c r="H56" s="181"/>
      <c r="I56" s="181"/>
      <c r="J56" s="181">
        <f>'将来負担比率（分子）の構造'!K$52</f>
        <v>227998</v>
      </c>
      <c r="K56" s="181"/>
      <c r="L56" s="181"/>
      <c r="M56" s="181">
        <f>'将来負担比率（分子）の構造'!L$52</f>
        <v>236793</v>
      </c>
      <c r="N56" s="181"/>
      <c r="O56" s="181"/>
      <c r="P56" s="181">
        <f>'将来負担比率（分子）の構造'!M$52</f>
        <v>241159</v>
      </c>
    </row>
    <row r="57" spans="1:16" x14ac:dyDescent="0.2">
      <c r="A57" s="181" t="s">
        <v>42</v>
      </c>
      <c r="B57" s="181"/>
      <c r="C57" s="181"/>
      <c r="D57" s="181">
        <f>'将来負担比率（分子）の構造'!I$51</f>
        <v>82545</v>
      </c>
      <c r="E57" s="181"/>
      <c r="F57" s="181"/>
      <c r="G57" s="181">
        <f>'将来負担比率（分子）の構造'!J$51</f>
        <v>78352</v>
      </c>
      <c r="H57" s="181"/>
      <c r="I57" s="181"/>
      <c r="J57" s="181">
        <f>'将来負担比率（分子）の構造'!K$51</f>
        <v>73694</v>
      </c>
      <c r="K57" s="181"/>
      <c r="L57" s="181"/>
      <c r="M57" s="181">
        <f>'将来負担比率（分子）の構造'!L$51</f>
        <v>69938</v>
      </c>
      <c r="N57" s="181"/>
      <c r="O57" s="181"/>
      <c r="P57" s="181">
        <f>'将来負担比率（分子）の構造'!M$51</f>
        <v>66555</v>
      </c>
    </row>
    <row r="58" spans="1:16" x14ac:dyDescent="0.2">
      <c r="A58" s="181" t="s">
        <v>41</v>
      </c>
      <c r="B58" s="181"/>
      <c r="C58" s="181"/>
      <c r="D58" s="181">
        <f>'将来負担比率（分子）の構造'!I$50</f>
        <v>26426</v>
      </c>
      <c r="E58" s="181"/>
      <c r="F58" s="181"/>
      <c r="G58" s="181">
        <f>'将来負担比率（分子）の構造'!J$50</f>
        <v>25043</v>
      </c>
      <c r="H58" s="181"/>
      <c r="I58" s="181"/>
      <c r="J58" s="181">
        <f>'将来負担比率（分子）の構造'!K$50</f>
        <v>28669</v>
      </c>
      <c r="K58" s="181"/>
      <c r="L58" s="181"/>
      <c r="M58" s="181">
        <f>'将来負担比率（分子）の構造'!L$50</f>
        <v>33638</v>
      </c>
      <c r="N58" s="181"/>
      <c r="O58" s="181"/>
      <c r="P58" s="181">
        <f>'将来負担比率（分子）の構造'!M$50</f>
        <v>37422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2603</v>
      </c>
      <c r="C61" s="181"/>
      <c r="D61" s="181"/>
      <c r="E61" s="181">
        <f>'将来負担比率（分子）の構造'!J$46</f>
        <v>2612</v>
      </c>
      <c r="F61" s="181"/>
      <c r="G61" s="181"/>
      <c r="H61" s="181">
        <f>'将来負担比率（分子）の構造'!K$46</f>
        <v>2462</v>
      </c>
      <c r="I61" s="181"/>
      <c r="J61" s="181"/>
      <c r="K61" s="181">
        <f>'将来負担比率（分子）の構造'!L$46</f>
        <v>2133</v>
      </c>
      <c r="L61" s="181"/>
      <c r="M61" s="181"/>
      <c r="N61" s="181">
        <f>'将来負担比率（分子）の構造'!M$46</f>
        <v>2345</v>
      </c>
      <c r="O61" s="181"/>
      <c r="P61" s="181"/>
    </row>
    <row r="62" spans="1:16" x14ac:dyDescent="0.2">
      <c r="A62" s="181" t="s">
        <v>35</v>
      </c>
      <c r="B62" s="181">
        <f>'将来負担比率（分子）の構造'!I$45</f>
        <v>32428</v>
      </c>
      <c r="C62" s="181"/>
      <c r="D62" s="181"/>
      <c r="E62" s="181">
        <f>'将来負担比率（分子）の構造'!J$45</f>
        <v>31721</v>
      </c>
      <c r="F62" s="181"/>
      <c r="G62" s="181"/>
      <c r="H62" s="181">
        <f>'将来負担比率（分子）の構造'!K$45</f>
        <v>46361</v>
      </c>
      <c r="I62" s="181"/>
      <c r="J62" s="181"/>
      <c r="K62" s="181">
        <f>'将来負担比率（分子）の構造'!L$45</f>
        <v>43419</v>
      </c>
      <c r="L62" s="181"/>
      <c r="M62" s="181"/>
      <c r="N62" s="181">
        <f>'将来負担比率（分子）の構造'!M$45</f>
        <v>42650</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43155</v>
      </c>
      <c r="C64" s="181"/>
      <c r="D64" s="181"/>
      <c r="E64" s="181">
        <f>'将来負担比率（分子）の構造'!J$43</f>
        <v>41289</v>
      </c>
      <c r="F64" s="181"/>
      <c r="G64" s="181"/>
      <c r="H64" s="181">
        <f>'将来負担比率（分子）の構造'!K$43</f>
        <v>40798</v>
      </c>
      <c r="I64" s="181"/>
      <c r="J64" s="181"/>
      <c r="K64" s="181">
        <f>'将来負担比率（分子）の構造'!L$43</f>
        <v>40312</v>
      </c>
      <c r="L64" s="181"/>
      <c r="M64" s="181"/>
      <c r="N64" s="181">
        <f>'将来負担比率（分子）の構造'!M$43</f>
        <v>39506</v>
      </c>
      <c r="O64" s="181"/>
      <c r="P64" s="181"/>
    </row>
    <row r="65" spans="1:16" x14ac:dyDescent="0.2">
      <c r="A65" s="181" t="s">
        <v>32</v>
      </c>
      <c r="B65" s="181">
        <f>'将来負担比率（分子）の構造'!I$42</f>
        <v>28798</v>
      </c>
      <c r="C65" s="181"/>
      <c r="D65" s="181"/>
      <c r="E65" s="181">
        <f>'将来負担比率（分子）の構造'!J$42</f>
        <v>26353</v>
      </c>
      <c r="F65" s="181"/>
      <c r="G65" s="181"/>
      <c r="H65" s="181">
        <f>'将来負担比率（分子）の構造'!K$42</f>
        <v>23816</v>
      </c>
      <c r="I65" s="181"/>
      <c r="J65" s="181"/>
      <c r="K65" s="181">
        <f>'将来負担比率（分子）の構造'!L$42</f>
        <v>21442</v>
      </c>
      <c r="L65" s="181"/>
      <c r="M65" s="181"/>
      <c r="N65" s="181">
        <f>'将来負担比率（分子）の構造'!M$42</f>
        <v>18769</v>
      </c>
      <c r="O65" s="181"/>
      <c r="P65" s="181"/>
    </row>
    <row r="66" spans="1:16" x14ac:dyDescent="0.2">
      <c r="A66" s="181" t="s">
        <v>31</v>
      </c>
      <c r="B66" s="181">
        <f>'将来負担比率（分子）の構造'!I$41</f>
        <v>270808</v>
      </c>
      <c r="C66" s="181"/>
      <c r="D66" s="181"/>
      <c r="E66" s="181">
        <f>'将来負担比率（分子）の構造'!J$41</f>
        <v>269193</v>
      </c>
      <c r="F66" s="181"/>
      <c r="G66" s="181"/>
      <c r="H66" s="181">
        <f>'将来負担比率（分子）の構造'!K$41</f>
        <v>275797</v>
      </c>
      <c r="I66" s="181"/>
      <c r="J66" s="181"/>
      <c r="K66" s="181">
        <f>'将来負担比率（分子）の構造'!L$41</f>
        <v>283802</v>
      </c>
      <c r="L66" s="181"/>
      <c r="M66" s="181"/>
      <c r="N66" s="181">
        <f>'将来負担比率（分子）の構造'!M$41</f>
        <v>290250</v>
      </c>
      <c r="O66" s="181"/>
      <c r="P66" s="181"/>
    </row>
    <row r="67" spans="1:16" x14ac:dyDescent="0.2">
      <c r="A67" s="181" t="s">
        <v>75</v>
      </c>
      <c r="B67" s="181" t="e">
        <f>NA()</f>
        <v>#N/A</v>
      </c>
      <c r="C67" s="181">
        <f>IF(ISNUMBER('将来負担比率（分子）の構造'!I$53), IF('将来負担比率（分子）の構造'!I$53 &lt; 0, 0, '将来負担比率（分子）の構造'!I$53), NA())</f>
        <v>47450</v>
      </c>
      <c r="D67" s="181" t="e">
        <f>NA()</f>
        <v>#N/A</v>
      </c>
      <c r="E67" s="181" t="e">
        <f>NA()</f>
        <v>#N/A</v>
      </c>
      <c r="F67" s="181">
        <f>IF(ISNUMBER('将来負担比率（分子）の構造'!J$53), IF('将来負担比率（分子）の構造'!J$53 &lt; 0, 0, '将来負担比率（分子）の構造'!J$53), NA())</f>
        <v>45450</v>
      </c>
      <c r="G67" s="181" t="e">
        <f>NA()</f>
        <v>#N/A</v>
      </c>
      <c r="H67" s="181" t="e">
        <f>NA()</f>
        <v>#N/A</v>
      </c>
      <c r="I67" s="181">
        <f>IF(ISNUMBER('将来負担比率（分子）の構造'!K$53), IF('将来負担比率（分子）の構造'!K$53 &lt; 0, 0, '将来負担比率（分子）の構造'!K$53), NA())</f>
        <v>58873</v>
      </c>
      <c r="J67" s="181" t="e">
        <f>NA()</f>
        <v>#N/A</v>
      </c>
      <c r="K67" s="181" t="e">
        <f>NA()</f>
        <v>#N/A</v>
      </c>
      <c r="L67" s="181">
        <f>IF(ISNUMBER('将来負担比率（分子）の構造'!L$53), IF('将来負担比率（分子）の構造'!L$53 &lt; 0, 0, '将来負担比率（分子）の構造'!L$53), NA())</f>
        <v>50740</v>
      </c>
      <c r="M67" s="181" t="e">
        <f>NA()</f>
        <v>#N/A</v>
      </c>
      <c r="N67" s="181" t="e">
        <f>NA()</f>
        <v>#N/A</v>
      </c>
      <c r="O67" s="181">
        <f>IF(ISNUMBER('将来負担比率（分子）の構造'!M$53), IF('将来負担比率（分子）の構造'!M$53 &lt; 0, 0, '将来負担比率（分子）の構造'!M$53), NA())</f>
        <v>48385</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6238</v>
      </c>
      <c r="C72" s="185">
        <f>基金残高に係る経年分析!G55</f>
        <v>7342</v>
      </c>
      <c r="D72" s="185">
        <f>基金残高に係る経年分析!H55</f>
        <v>6796</v>
      </c>
    </row>
    <row r="73" spans="1:16" x14ac:dyDescent="0.2">
      <c r="A73" s="184" t="s">
        <v>78</v>
      </c>
      <c r="B73" s="185">
        <f>基金残高に係る経年分析!F56</f>
        <v>293</v>
      </c>
      <c r="C73" s="185">
        <f>基金残高に係る経年分析!G56</f>
        <v>334</v>
      </c>
      <c r="D73" s="185">
        <f>基金残高に係る経年分析!H56</f>
        <v>378</v>
      </c>
    </row>
    <row r="74" spans="1:16" x14ac:dyDescent="0.2">
      <c r="A74" s="184" t="s">
        <v>79</v>
      </c>
      <c r="B74" s="185">
        <f>基金残高に係る経年分析!F57</f>
        <v>6241</v>
      </c>
      <c r="C74" s="185">
        <f>基金残高に係る経年分析!G57</f>
        <v>7393</v>
      </c>
      <c r="D74" s="185">
        <f>基金残高に係る経年分析!H57</f>
        <v>7269</v>
      </c>
    </row>
  </sheetData>
  <sheetProtection algorithmName="SHA-512" hashValue="EuBSmGuUoOmWkFd0BMPw55cRjZoyqkOuGDB7c7ZYVbiuQOj8jIzrqNeHcANqXRdmjnhQDvGcCtToCz20Bked6A==" saltValue="fXSedLCXnaNYwZOOoUDq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229</v>
      </c>
      <c r="C5" s="670"/>
      <c r="D5" s="670"/>
      <c r="E5" s="670"/>
      <c r="F5" s="670"/>
      <c r="G5" s="670"/>
      <c r="H5" s="670"/>
      <c r="I5" s="670"/>
      <c r="J5" s="670"/>
      <c r="K5" s="670"/>
      <c r="L5" s="670"/>
      <c r="M5" s="670"/>
      <c r="N5" s="670"/>
      <c r="O5" s="670"/>
      <c r="P5" s="670"/>
      <c r="Q5" s="671"/>
      <c r="R5" s="672">
        <v>131098296</v>
      </c>
      <c r="S5" s="673"/>
      <c r="T5" s="673"/>
      <c r="U5" s="673"/>
      <c r="V5" s="673"/>
      <c r="W5" s="673"/>
      <c r="X5" s="673"/>
      <c r="Y5" s="674"/>
      <c r="Z5" s="675">
        <v>42.8</v>
      </c>
      <c r="AA5" s="675"/>
      <c r="AB5" s="675"/>
      <c r="AC5" s="675"/>
      <c r="AD5" s="676">
        <v>121871447</v>
      </c>
      <c r="AE5" s="676"/>
      <c r="AF5" s="676"/>
      <c r="AG5" s="676"/>
      <c r="AH5" s="676"/>
      <c r="AI5" s="676"/>
      <c r="AJ5" s="676"/>
      <c r="AK5" s="676"/>
      <c r="AL5" s="677">
        <v>75.900000000000006</v>
      </c>
      <c r="AM5" s="678"/>
      <c r="AN5" s="678"/>
      <c r="AO5" s="679"/>
      <c r="AP5" s="669" t="s">
        <v>230</v>
      </c>
      <c r="AQ5" s="670"/>
      <c r="AR5" s="670"/>
      <c r="AS5" s="670"/>
      <c r="AT5" s="670"/>
      <c r="AU5" s="670"/>
      <c r="AV5" s="670"/>
      <c r="AW5" s="670"/>
      <c r="AX5" s="670"/>
      <c r="AY5" s="670"/>
      <c r="AZ5" s="670"/>
      <c r="BA5" s="670"/>
      <c r="BB5" s="670"/>
      <c r="BC5" s="670"/>
      <c r="BD5" s="670"/>
      <c r="BE5" s="670"/>
      <c r="BF5" s="671"/>
      <c r="BG5" s="683">
        <v>118700506</v>
      </c>
      <c r="BH5" s="684"/>
      <c r="BI5" s="684"/>
      <c r="BJ5" s="684"/>
      <c r="BK5" s="684"/>
      <c r="BL5" s="684"/>
      <c r="BM5" s="684"/>
      <c r="BN5" s="685"/>
      <c r="BO5" s="686">
        <v>90.5</v>
      </c>
      <c r="BP5" s="686"/>
      <c r="BQ5" s="686"/>
      <c r="BR5" s="686"/>
      <c r="BS5" s="687">
        <v>316339</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223</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x14ac:dyDescent="0.2">
      <c r="B6" s="680" t="s">
        <v>234</v>
      </c>
      <c r="C6" s="681"/>
      <c r="D6" s="681"/>
      <c r="E6" s="681"/>
      <c r="F6" s="681"/>
      <c r="G6" s="681"/>
      <c r="H6" s="681"/>
      <c r="I6" s="681"/>
      <c r="J6" s="681"/>
      <c r="K6" s="681"/>
      <c r="L6" s="681"/>
      <c r="M6" s="681"/>
      <c r="N6" s="681"/>
      <c r="O6" s="681"/>
      <c r="P6" s="681"/>
      <c r="Q6" s="682"/>
      <c r="R6" s="683">
        <v>1701964</v>
      </c>
      <c r="S6" s="684"/>
      <c r="T6" s="684"/>
      <c r="U6" s="684"/>
      <c r="V6" s="684"/>
      <c r="W6" s="684"/>
      <c r="X6" s="684"/>
      <c r="Y6" s="685"/>
      <c r="Z6" s="686">
        <v>0.6</v>
      </c>
      <c r="AA6" s="686"/>
      <c r="AB6" s="686"/>
      <c r="AC6" s="686"/>
      <c r="AD6" s="687">
        <v>1701964</v>
      </c>
      <c r="AE6" s="687"/>
      <c r="AF6" s="687"/>
      <c r="AG6" s="687"/>
      <c r="AH6" s="687"/>
      <c r="AI6" s="687"/>
      <c r="AJ6" s="687"/>
      <c r="AK6" s="687"/>
      <c r="AL6" s="688">
        <v>1.1000000000000001</v>
      </c>
      <c r="AM6" s="689"/>
      <c r="AN6" s="689"/>
      <c r="AO6" s="690"/>
      <c r="AP6" s="680" t="s">
        <v>235</v>
      </c>
      <c r="AQ6" s="681"/>
      <c r="AR6" s="681"/>
      <c r="AS6" s="681"/>
      <c r="AT6" s="681"/>
      <c r="AU6" s="681"/>
      <c r="AV6" s="681"/>
      <c r="AW6" s="681"/>
      <c r="AX6" s="681"/>
      <c r="AY6" s="681"/>
      <c r="AZ6" s="681"/>
      <c r="BA6" s="681"/>
      <c r="BB6" s="681"/>
      <c r="BC6" s="681"/>
      <c r="BD6" s="681"/>
      <c r="BE6" s="681"/>
      <c r="BF6" s="682"/>
      <c r="BG6" s="683">
        <v>118700506</v>
      </c>
      <c r="BH6" s="684"/>
      <c r="BI6" s="684"/>
      <c r="BJ6" s="684"/>
      <c r="BK6" s="684"/>
      <c r="BL6" s="684"/>
      <c r="BM6" s="684"/>
      <c r="BN6" s="685"/>
      <c r="BO6" s="686">
        <v>90.5</v>
      </c>
      <c r="BP6" s="686"/>
      <c r="BQ6" s="686"/>
      <c r="BR6" s="686"/>
      <c r="BS6" s="687">
        <v>316339</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933959</v>
      </c>
      <c r="CS6" s="684"/>
      <c r="CT6" s="684"/>
      <c r="CU6" s="684"/>
      <c r="CV6" s="684"/>
      <c r="CW6" s="684"/>
      <c r="CX6" s="684"/>
      <c r="CY6" s="685"/>
      <c r="CZ6" s="677">
        <v>0.3</v>
      </c>
      <c r="DA6" s="678"/>
      <c r="DB6" s="678"/>
      <c r="DC6" s="697"/>
      <c r="DD6" s="692" t="s">
        <v>130</v>
      </c>
      <c r="DE6" s="684"/>
      <c r="DF6" s="684"/>
      <c r="DG6" s="684"/>
      <c r="DH6" s="684"/>
      <c r="DI6" s="684"/>
      <c r="DJ6" s="684"/>
      <c r="DK6" s="684"/>
      <c r="DL6" s="684"/>
      <c r="DM6" s="684"/>
      <c r="DN6" s="684"/>
      <c r="DO6" s="684"/>
      <c r="DP6" s="685"/>
      <c r="DQ6" s="692">
        <v>933760</v>
      </c>
      <c r="DR6" s="684"/>
      <c r="DS6" s="684"/>
      <c r="DT6" s="684"/>
      <c r="DU6" s="684"/>
      <c r="DV6" s="684"/>
      <c r="DW6" s="684"/>
      <c r="DX6" s="684"/>
      <c r="DY6" s="684"/>
      <c r="DZ6" s="684"/>
      <c r="EA6" s="684"/>
      <c r="EB6" s="684"/>
      <c r="EC6" s="693"/>
    </row>
    <row r="7" spans="2:143" ht="11.25" customHeight="1" x14ac:dyDescent="0.2">
      <c r="B7" s="680" t="s">
        <v>237</v>
      </c>
      <c r="C7" s="681"/>
      <c r="D7" s="681"/>
      <c r="E7" s="681"/>
      <c r="F7" s="681"/>
      <c r="G7" s="681"/>
      <c r="H7" s="681"/>
      <c r="I7" s="681"/>
      <c r="J7" s="681"/>
      <c r="K7" s="681"/>
      <c r="L7" s="681"/>
      <c r="M7" s="681"/>
      <c r="N7" s="681"/>
      <c r="O7" s="681"/>
      <c r="P7" s="681"/>
      <c r="Q7" s="682"/>
      <c r="R7" s="683">
        <v>66085</v>
      </c>
      <c r="S7" s="684"/>
      <c r="T7" s="684"/>
      <c r="U7" s="684"/>
      <c r="V7" s="684"/>
      <c r="W7" s="684"/>
      <c r="X7" s="684"/>
      <c r="Y7" s="685"/>
      <c r="Z7" s="686">
        <v>0</v>
      </c>
      <c r="AA7" s="686"/>
      <c r="AB7" s="686"/>
      <c r="AC7" s="686"/>
      <c r="AD7" s="687">
        <v>66085</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67457808</v>
      </c>
      <c r="BH7" s="684"/>
      <c r="BI7" s="684"/>
      <c r="BJ7" s="684"/>
      <c r="BK7" s="684"/>
      <c r="BL7" s="684"/>
      <c r="BM7" s="684"/>
      <c r="BN7" s="685"/>
      <c r="BO7" s="686">
        <v>51.5</v>
      </c>
      <c r="BP7" s="686"/>
      <c r="BQ7" s="686"/>
      <c r="BR7" s="686"/>
      <c r="BS7" s="687">
        <v>316339</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21913743</v>
      </c>
      <c r="CS7" s="684"/>
      <c r="CT7" s="684"/>
      <c r="CU7" s="684"/>
      <c r="CV7" s="684"/>
      <c r="CW7" s="684"/>
      <c r="CX7" s="684"/>
      <c r="CY7" s="685"/>
      <c r="CZ7" s="686">
        <v>7.4</v>
      </c>
      <c r="DA7" s="686"/>
      <c r="DB7" s="686"/>
      <c r="DC7" s="686"/>
      <c r="DD7" s="692">
        <v>330857</v>
      </c>
      <c r="DE7" s="684"/>
      <c r="DF7" s="684"/>
      <c r="DG7" s="684"/>
      <c r="DH7" s="684"/>
      <c r="DI7" s="684"/>
      <c r="DJ7" s="684"/>
      <c r="DK7" s="684"/>
      <c r="DL7" s="684"/>
      <c r="DM7" s="684"/>
      <c r="DN7" s="684"/>
      <c r="DO7" s="684"/>
      <c r="DP7" s="685"/>
      <c r="DQ7" s="692">
        <v>19477283</v>
      </c>
      <c r="DR7" s="684"/>
      <c r="DS7" s="684"/>
      <c r="DT7" s="684"/>
      <c r="DU7" s="684"/>
      <c r="DV7" s="684"/>
      <c r="DW7" s="684"/>
      <c r="DX7" s="684"/>
      <c r="DY7" s="684"/>
      <c r="DZ7" s="684"/>
      <c r="EA7" s="684"/>
      <c r="EB7" s="684"/>
      <c r="EC7" s="693"/>
    </row>
    <row r="8" spans="2:143" ht="11.25" customHeight="1" x14ac:dyDescent="0.2">
      <c r="B8" s="680" t="s">
        <v>240</v>
      </c>
      <c r="C8" s="681"/>
      <c r="D8" s="681"/>
      <c r="E8" s="681"/>
      <c r="F8" s="681"/>
      <c r="G8" s="681"/>
      <c r="H8" s="681"/>
      <c r="I8" s="681"/>
      <c r="J8" s="681"/>
      <c r="K8" s="681"/>
      <c r="L8" s="681"/>
      <c r="M8" s="681"/>
      <c r="N8" s="681"/>
      <c r="O8" s="681"/>
      <c r="P8" s="681"/>
      <c r="Q8" s="682"/>
      <c r="R8" s="683">
        <v>609602</v>
      </c>
      <c r="S8" s="684"/>
      <c r="T8" s="684"/>
      <c r="U8" s="684"/>
      <c r="V8" s="684"/>
      <c r="W8" s="684"/>
      <c r="X8" s="684"/>
      <c r="Y8" s="685"/>
      <c r="Z8" s="686">
        <v>0.2</v>
      </c>
      <c r="AA8" s="686"/>
      <c r="AB8" s="686"/>
      <c r="AC8" s="686"/>
      <c r="AD8" s="687">
        <v>609602</v>
      </c>
      <c r="AE8" s="687"/>
      <c r="AF8" s="687"/>
      <c r="AG8" s="687"/>
      <c r="AH8" s="687"/>
      <c r="AI8" s="687"/>
      <c r="AJ8" s="687"/>
      <c r="AK8" s="687"/>
      <c r="AL8" s="688">
        <v>0.4</v>
      </c>
      <c r="AM8" s="689"/>
      <c r="AN8" s="689"/>
      <c r="AO8" s="690"/>
      <c r="AP8" s="680" t="s">
        <v>241</v>
      </c>
      <c r="AQ8" s="681"/>
      <c r="AR8" s="681"/>
      <c r="AS8" s="681"/>
      <c r="AT8" s="681"/>
      <c r="AU8" s="681"/>
      <c r="AV8" s="681"/>
      <c r="AW8" s="681"/>
      <c r="AX8" s="681"/>
      <c r="AY8" s="681"/>
      <c r="AZ8" s="681"/>
      <c r="BA8" s="681"/>
      <c r="BB8" s="681"/>
      <c r="BC8" s="681"/>
      <c r="BD8" s="681"/>
      <c r="BE8" s="681"/>
      <c r="BF8" s="682"/>
      <c r="BG8" s="683">
        <v>1293907</v>
      </c>
      <c r="BH8" s="684"/>
      <c r="BI8" s="684"/>
      <c r="BJ8" s="684"/>
      <c r="BK8" s="684"/>
      <c r="BL8" s="684"/>
      <c r="BM8" s="684"/>
      <c r="BN8" s="685"/>
      <c r="BO8" s="686">
        <v>1</v>
      </c>
      <c r="BP8" s="686"/>
      <c r="BQ8" s="686"/>
      <c r="BR8" s="686"/>
      <c r="BS8" s="692" t="s">
        <v>130</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121127355</v>
      </c>
      <c r="CS8" s="684"/>
      <c r="CT8" s="684"/>
      <c r="CU8" s="684"/>
      <c r="CV8" s="684"/>
      <c r="CW8" s="684"/>
      <c r="CX8" s="684"/>
      <c r="CY8" s="685"/>
      <c r="CZ8" s="686">
        <v>40.9</v>
      </c>
      <c r="DA8" s="686"/>
      <c r="DB8" s="686"/>
      <c r="DC8" s="686"/>
      <c r="DD8" s="692">
        <v>983441</v>
      </c>
      <c r="DE8" s="684"/>
      <c r="DF8" s="684"/>
      <c r="DG8" s="684"/>
      <c r="DH8" s="684"/>
      <c r="DI8" s="684"/>
      <c r="DJ8" s="684"/>
      <c r="DK8" s="684"/>
      <c r="DL8" s="684"/>
      <c r="DM8" s="684"/>
      <c r="DN8" s="684"/>
      <c r="DO8" s="684"/>
      <c r="DP8" s="685"/>
      <c r="DQ8" s="692">
        <v>58956024</v>
      </c>
      <c r="DR8" s="684"/>
      <c r="DS8" s="684"/>
      <c r="DT8" s="684"/>
      <c r="DU8" s="684"/>
      <c r="DV8" s="684"/>
      <c r="DW8" s="684"/>
      <c r="DX8" s="684"/>
      <c r="DY8" s="684"/>
      <c r="DZ8" s="684"/>
      <c r="EA8" s="684"/>
      <c r="EB8" s="684"/>
      <c r="EC8" s="693"/>
    </row>
    <row r="9" spans="2:143" ht="11.25" customHeight="1" x14ac:dyDescent="0.2">
      <c r="B9" s="680" t="s">
        <v>243</v>
      </c>
      <c r="C9" s="681"/>
      <c r="D9" s="681"/>
      <c r="E9" s="681"/>
      <c r="F9" s="681"/>
      <c r="G9" s="681"/>
      <c r="H9" s="681"/>
      <c r="I9" s="681"/>
      <c r="J9" s="681"/>
      <c r="K9" s="681"/>
      <c r="L9" s="681"/>
      <c r="M9" s="681"/>
      <c r="N9" s="681"/>
      <c r="O9" s="681"/>
      <c r="P9" s="681"/>
      <c r="Q9" s="682"/>
      <c r="R9" s="683">
        <v>366837</v>
      </c>
      <c r="S9" s="684"/>
      <c r="T9" s="684"/>
      <c r="U9" s="684"/>
      <c r="V9" s="684"/>
      <c r="W9" s="684"/>
      <c r="X9" s="684"/>
      <c r="Y9" s="685"/>
      <c r="Z9" s="686">
        <v>0.1</v>
      </c>
      <c r="AA9" s="686"/>
      <c r="AB9" s="686"/>
      <c r="AC9" s="686"/>
      <c r="AD9" s="687">
        <v>366837</v>
      </c>
      <c r="AE9" s="687"/>
      <c r="AF9" s="687"/>
      <c r="AG9" s="687"/>
      <c r="AH9" s="687"/>
      <c r="AI9" s="687"/>
      <c r="AJ9" s="687"/>
      <c r="AK9" s="687"/>
      <c r="AL9" s="688">
        <v>0.2</v>
      </c>
      <c r="AM9" s="689"/>
      <c r="AN9" s="689"/>
      <c r="AO9" s="690"/>
      <c r="AP9" s="680" t="s">
        <v>244</v>
      </c>
      <c r="AQ9" s="681"/>
      <c r="AR9" s="681"/>
      <c r="AS9" s="681"/>
      <c r="AT9" s="681"/>
      <c r="AU9" s="681"/>
      <c r="AV9" s="681"/>
      <c r="AW9" s="681"/>
      <c r="AX9" s="681"/>
      <c r="AY9" s="681"/>
      <c r="AZ9" s="681"/>
      <c r="BA9" s="681"/>
      <c r="BB9" s="681"/>
      <c r="BC9" s="681"/>
      <c r="BD9" s="681"/>
      <c r="BE9" s="681"/>
      <c r="BF9" s="682"/>
      <c r="BG9" s="683">
        <v>59656644</v>
      </c>
      <c r="BH9" s="684"/>
      <c r="BI9" s="684"/>
      <c r="BJ9" s="684"/>
      <c r="BK9" s="684"/>
      <c r="BL9" s="684"/>
      <c r="BM9" s="684"/>
      <c r="BN9" s="685"/>
      <c r="BO9" s="686">
        <v>45.5</v>
      </c>
      <c r="BP9" s="686"/>
      <c r="BQ9" s="686"/>
      <c r="BR9" s="686"/>
      <c r="BS9" s="692" t="s">
        <v>245</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25080469</v>
      </c>
      <c r="CS9" s="684"/>
      <c r="CT9" s="684"/>
      <c r="CU9" s="684"/>
      <c r="CV9" s="684"/>
      <c r="CW9" s="684"/>
      <c r="CX9" s="684"/>
      <c r="CY9" s="685"/>
      <c r="CZ9" s="686">
        <v>8.5</v>
      </c>
      <c r="DA9" s="686"/>
      <c r="DB9" s="686"/>
      <c r="DC9" s="686"/>
      <c r="DD9" s="692">
        <v>3307634</v>
      </c>
      <c r="DE9" s="684"/>
      <c r="DF9" s="684"/>
      <c r="DG9" s="684"/>
      <c r="DH9" s="684"/>
      <c r="DI9" s="684"/>
      <c r="DJ9" s="684"/>
      <c r="DK9" s="684"/>
      <c r="DL9" s="684"/>
      <c r="DM9" s="684"/>
      <c r="DN9" s="684"/>
      <c r="DO9" s="684"/>
      <c r="DP9" s="685"/>
      <c r="DQ9" s="692">
        <v>17991635</v>
      </c>
      <c r="DR9" s="684"/>
      <c r="DS9" s="684"/>
      <c r="DT9" s="684"/>
      <c r="DU9" s="684"/>
      <c r="DV9" s="684"/>
      <c r="DW9" s="684"/>
      <c r="DX9" s="684"/>
      <c r="DY9" s="684"/>
      <c r="DZ9" s="684"/>
      <c r="EA9" s="684"/>
      <c r="EB9" s="684"/>
      <c r="EC9" s="693"/>
    </row>
    <row r="10" spans="2:143" ht="11.25" customHeight="1" x14ac:dyDescent="0.2">
      <c r="B10" s="680" t="s">
        <v>247</v>
      </c>
      <c r="C10" s="681"/>
      <c r="D10" s="681"/>
      <c r="E10" s="681"/>
      <c r="F10" s="681"/>
      <c r="G10" s="681"/>
      <c r="H10" s="681"/>
      <c r="I10" s="681"/>
      <c r="J10" s="681"/>
      <c r="K10" s="681"/>
      <c r="L10" s="681"/>
      <c r="M10" s="681"/>
      <c r="N10" s="681"/>
      <c r="O10" s="681"/>
      <c r="P10" s="681"/>
      <c r="Q10" s="682"/>
      <c r="R10" s="683">
        <v>140957</v>
      </c>
      <c r="S10" s="684"/>
      <c r="T10" s="684"/>
      <c r="U10" s="684"/>
      <c r="V10" s="684"/>
      <c r="W10" s="684"/>
      <c r="X10" s="684"/>
      <c r="Y10" s="685"/>
      <c r="Z10" s="686">
        <v>0</v>
      </c>
      <c r="AA10" s="686"/>
      <c r="AB10" s="686"/>
      <c r="AC10" s="686"/>
      <c r="AD10" s="687">
        <v>140957</v>
      </c>
      <c r="AE10" s="687"/>
      <c r="AF10" s="687"/>
      <c r="AG10" s="687"/>
      <c r="AH10" s="687"/>
      <c r="AI10" s="687"/>
      <c r="AJ10" s="687"/>
      <c r="AK10" s="687"/>
      <c r="AL10" s="688">
        <v>0.1</v>
      </c>
      <c r="AM10" s="689"/>
      <c r="AN10" s="689"/>
      <c r="AO10" s="690"/>
      <c r="AP10" s="680" t="s">
        <v>248</v>
      </c>
      <c r="AQ10" s="681"/>
      <c r="AR10" s="681"/>
      <c r="AS10" s="681"/>
      <c r="AT10" s="681"/>
      <c r="AU10" s="681"/>
      <c r="AV10" s="681"/>
      <c r="AW10" s="681"/>
      <c r="AX10" s="681"/>
      <c r="AY10" s="681"/>
      <c r="AZ10" s="681"/>
      <c r="BA10" s="681"/>
      <c r="BB10" s="681"/>
      <c r="BC10" s="681"/>
      <c r="BD10" s="681"/>
      <c r="BE10" s="681"/>
      <c r="BF10" s="682"/>
      <c r="BG10" s="683">
        <v>1800676</v>
      </c>
      <c r="BH10" s="684"/>
      <c r="BI10" s="684"/>
      <c r="BJ10" s="684"/>
      <c r="BK10" s="684"/>
      <c r="BL10" s="684"/>
      <c r="BM10" s="684"/>
      <c r="BN10" s="685"/>
      <c r="BO10" s="686">
        <v>1.4</v>
      </c>
      <c r="BP10" s="686"/>
      <c r="BQ10" s="686"/>
      <c r="BR10" s="686"/>
      <c r="BS10" s="692" t="s">
        <v>130</v>
      </c>
      <c r="BT10" s="684"/>
      <c r="BU10" s="684"/>
      <c r="BV10" s="684"/>
      <c r="BW10" s="684"/>
      <c r="BX10" s="684"/>
      <c r="BY10" s="684"/>
      <c r="BZ10" s="684"/>
      <c r="CA10" s="684"/>
      <c r="CB10" s="693"/>
      <c r="CD10" s="698" t="s">
        <v>249</v>
      </c>
      <c r="CE10" s="699"/>
      <c r="CF10" s="699"/>
      <c r="CG10" s="699"/>
      <c r="CH10" s="699"/>
      <c r="CI10" s="699"/>
      <c r="CJ10" s="699"/>
      <c r="CK10" s="699"/>
      <c r="CL10" s="699"/>
      <c r="CM10" s="699"/>
      <c r="CN10" s="699"/>
      <c r="CO10" s="699"/>
      <c r="CP10" s="699"/>
      <c r="CQ10" s="700"/>
      <c r="CR10" s="683">
        <v>680603</v>
      </c>
      <c r="CS10" s="684"/>
      <c r="CT10" s="684"/>
      <c r="CU10" s="684"/>
      <c r="CV10" s="684"/>
      <c r="CW10" s="684"/>
      <c r="CX10" s="684"/>
      <c r="CY10" s="685"/>
      <c r="CZ10" s="686">
        <v>0.2</v>
      </c>
      <c r="DA10" s="686"/>
      <c r="DB10" s="686"/>
      <c r="DC10" s="686"/>
      <c r="DD10" s="692" t="s">
        <v>245</v>
      </c>
      <c r="DE10" s="684"/>
      <c r="DF10" s="684"/>
      <c r="DG10" s="684"/>
      <c r="DH10" s="684"/>
      <c r="DI10" s="684"/>
      <c r="DJ10" s="684"/>
      <c r="DK10" s="684"/>
      <c r="DL10" s="684"/>
      <c r="DM10" s="684"/>
      <c r="DN10" s="684"/>
      <c r="DO10" s="684"/>
      <c r="DP10" s="685"/>
      <c r="DQ10" s="692">
        <v>239994</v>
      </c>
      <c r="DR10" s="684"/>
      <c r="DS10" s="684"/>
      <c r="DT10" s="684"/>
      <c r="DU10" s="684"/>
      <c r="DV10" s="684"/>
      <c r="DW10" s="684"/>
      <c r="DX10" s="684"/>
      <c r="DY10" s="684"/>
      <c r="DZ10" s="684"/>
      <c r="EA10" s="684"/>
      <c r="EB10" s="684"/>
      <c r="EC10" s="693"/>
    </row>
    <row r="11" spans="2:143" ht="11.25" customHeight="1" x14ac:dyDescent="0.2">
      <c r="B11" s="680" t="s">
        <v>250</v>
      </c>
      <c r="C11" s="681"/>
      <c r="D11" s="681"/>
      <c r="E11" s="681"/>
      <c r="F11" s="681"/>
      <c r="G11" s="681"/>
      <c r="H11" s="681"/>
      <c r="I11" s="681"/>
      <c r="J11" s="681"/>
      <c r="K11" s="681"/>
      <c r="L11" s="681"/>
      <c r="M11" s="681"/>
      <c r="N11" s="681"/>
      <c r="O11" s="681"/>
      <c r="P11" s="681"/>
      <c r="Q11" s="682"/>
      <c r="R11" s="683">
        <v>11789344</v>
      </c>
      <c r="S11" s="684"/>
      <c r="T11" s="684"/>
      <c r="U11" s="684"/>
      <c r="V11" s="684"/>
      <c r="W11" s="684"/>
      <c r="X11" s="684"/>
      <c r="Y11" s="685"/>
      <c r="Z11" s="688">
        <v>3.8</v>
      </c>
      <c r="AA11" s="689"/>
      <c r="AB11" s="689"/>
      <c r="AC11" s="701"/>
      <c r="AD11" s="692">
        <v>11789344</v>
      </c>
      <c r="AE11" s="684"/>
      <c r="AF11" s="684"/>
      <c r="AG11" s="684"/>
      <c r="AH11" s="684"/>
      <c r="AI11" s="684"/>
      <c r="AJ11" s="684"/>
      <c r="AK11" s="685"/>
      <c r="AL11" s="688">
        <v>7.3</v>
      </c>
      <c r="AM11" s="689"/>
      <c r="AN11" s="689"/>
      <c r="AO11" s="690"/>
      <c r="AP11" s="680" t="s">
        <v>251</v>
      </c>
      <c r="AQ11" s="681"/>
      <c r="AR11" s="681"/>
      <c r="AS11" s="681"/>
      <c r="AT11" s="681"/>
      <c r="AU11" s="681"/>
      <c r="AV11" s="681"/>
      <c r="AW11" s="681"/>
      <c r="AX11" s="681"/>
      <c r="AY11" s="681"/>
      <c r="AZ11" s="681"/>
      <c r="BA11" s="681"/>
      <c r="BB11" s="681"/>
      <c r="BC11" s="681"/>
      <c r="BD11" s="681"/>
      <c r="BE11" s="681"/>
      <c r="BF11" s="682"/>
      <c r="BG11" s="683">
        <v>4706581</v>
      </c>
      <c r="BH11" s="684"/>
      <c r="BI11" s="684"/>
      <c r="BJ11" s="684"/>
      <c r="BK11" s="684"/>
      <c r="BL11" s="684"/>
      <c r="BM11" s="684"/>
      <c r="BN11" s="685"/>
      <c r="BO11" s="686">
        <v>3.6</v>
      </c>
      <c r="BP11" s="686"/>
      <c r="BQ11" s="686"/>
      <c r="BR11" s="686"/>
      <c r="BS11" s="692">
        <v>316339</v>
      </c>
      <c r="BT11" s="684"/>
      <c r="BU11" s="684"/>
      <c r="BV11" s="684"/>
      <c r="BW11" s="684"/>
      <c r="BX11" s="684"/>
      <c r="BY11" s="684"/>
      <c r="BZ11" s="684"/>
      <c r="CA11" s="684"/>
      <c r="CB11" s="693"/>
      <c r="CD11" s="698" t="s">
        <v>252</v>
      </c>
      <c r="CE11" s="699"/>
      <c r="CF11" s="699"/>
      <c r="CG11" s="699"/>
      <c r="CH11" s="699"/>
      <c r="CI11" s="699"/>
      <c r="CJ11" s="699"/>
      <c r="CK11" s="699"/>
      <c r="CL11" s="699"/>
      <c r="CM11" s="699"/>
      <c r="CN11" s="699"/>
      <c r="CO11" s="699"/>
      <c r="CP11" s="699"/>
      <c r="CQ11" s="700"/>
      <c r="CR11" s="683">
        <v>767902</v>
      </c>
      <c r="CS11" s="684"/>
      <c r="CT11" s="684"/>
      <c r="CU11" s="684"/>
      <c r="CV11" s="684"/>
      <c r="CW11" s="684"/>
      <c r="CX11" s="684"/>
      <c r="CY11" s="685"/>
      <c r="CZ11" s="686">
        <v>0.3</v>
      </c>
      <c r="DA11" s="686"/>
      <c r="DB11" s="686"/>
      <c r="DC11" s="686"/>
      <c r="DD11" s="692">
        <v>115359</v>
      </c>
      <c r="DE11" s="684"/>
      <c r="DF11" s="684"/>
      <c r="DG11" s="684"/>
      <c r="DH11" s="684"/>
      <c r="DI11" s="684"/>
      <c r="DJ11" s="684"/>
      <c r="DK11" s="684"/>
      <c r="DL11" s="684"/>
      <c r="DM11" s="684"/>
      <c r="DN11" s="684"/>
      <c r="DO11" s="684"/>
      <c r="DP11" s="685"/>
      <c r="DQ11" s="692">
        <v>620006</v>
      </c>
      <c r="DR11" s="684"/>
      <c r="DS11" s="684"/>
      <c r="DT11" s="684"/>
      <c r="DU11" s="684"/>
      <c r="DV11" s="684"/>
      <c r="DW11" s="684"/>
      <c r="DX11" s="684"/>
      <c r="DY11" s="684"/>
      <c r="DZ11" s="684"/>
      <c r="EA11" s="684"/>
      <c r="EB11" s="684"/>
      <c r="EC11" s="693"/>
    </row>
    <row r="12" spans="2:143" ht="11.25" customHeight="1" x14ac:dyDescent="0.2">
      <c r="B12" s="680" t="s">
        <v>253</v>
      </c>
      <c r="C12" s="681"/>
      <c r="D12" s="681"/>
      <c r="E12" s="681"/>
      <c r="F12" s="681"/>
      <c r="G12" s="681"/>
      <c r="H12" s="681"/>
      <c r="I12" s="681"/>
      <c r="J12" s="681"/>
      <c r="K12" s="681"/>
      <c r="L12" s="681"/>
      <c r="M12" s="681"/>
      <c r="N12" s="681"/>
      <c r="O12" s="681"/>
      <c r="P12" s="681"/>
      <c r="Q12" s="682"/>
      <c r="R12" s="683">
        <v>155426</v>
      </c>
      <c r="S12" s="684"/>
      <c r="T12" s="684"/>
      <c r="U12" s="684"/>
      <c r="V12" s="684"/>
      <c r="W12" s="684"/>
      <c r="X12" s="684"/>
      <c r="Y12" s="685"/>
      <c r="Z12" s="686">
        <v>0.1</v>
      </c>
      <c r="AA12" s="686"/>
      <c r="AB12" s="686"/>
      <c r="AC12" s="686"/>
      <c r="AD12" s="687">
        <v>155426</v>
      </c>
      <c r="AE12" s="687"/>
      <c r="AF12" s="687"/>
      <c r="AG12" s="687"/>
      <c r="AH12" s="687"/>
      <c r="AI12" s="687"/>
      <c r="AJ12" s="687"/>
      <c r="AK12" s="687"/>
      <c r="AL12" s="688">
        <v>0.1</v>
      </c>
      <c r="AM12" s="689"/>
      <c r="AN12" s="689"/>
      <c r="AO12" s="690"/>
      <c r="AP12" s="680" t="s">
        <v>254</v>
      </c>
      <c r="AQ12" s="681"/>
      <c r="AR12" s="681"/>
      <c r="AS12" s="681"/>
      <c r="AT12" s="681"/>
      <c r="AU12" s="681"/>
      <c r="AV12" s="681"/>
      <c r="AW12" s="681"/>
      <c r="AX12" s="681"/>
      <c r="AY12" s="681"/>
      <c r="AZ12" s="681"/>
      <c r="BA12" s="681"/>
      <c r="BB12" s="681"/>
      <c r="BC12" s="681"/>
      <c r="BD12" s="681"/>
      <c r="BE12" s="681"/>
      <c r="BF12" s="682"/>
      <c r="BG12" s="683">
        <v>45856077</v>
      </c>
      <c r="BH12" s="684"/>
      <c r="BI12" s="684"/>
      <c r="BJ12" s="684"/>
      <c r="BK12" s="684"/>
      <c r="BL12" s="684"/>
      <c r="BM12" s="684"/>
      <c r="BN12" s="685"/>
      <c r="BO12" s="686">
        <v>35</v>
      </c>
      <c r="BP12" s="686"/>
      <c r="BQ12" s="686"/>
      <c r="BR12" s="686"/>
      <c r="BS12" s="692" t="s">
        <v>245</v>
      </c>
      <c r="BT12" s="684"/>
      <c r="BU12" s="684"/>
      <c r="BV12" s="684"/>
      <c r="BW12" s="684"/>
      <c r="BX12" s="684"/>
      <c r="BY12" s="684"/>
      <c r="BZ12" s="684"/>
      <c r="CA12" s="684"/>
      <c r="CB12" s="693"/>
      <c r="CD12" s="698" t="s">
        <v>255</v>
      </c>
      <c r="CE12" s="699"/>
      <c r="CF12" s="699"/>
      <c r="CG12" s="699"/>
      <c r="CH12" s="699"/>
      <c r="CI12" s="699"/>
      <c r="CJ12" s="699"/>
      <c r="CK12" s="699"/>
      <c r="CL12" s="699"/>
      <c r="CM12" s="699"/>
      <c r="CN12" s="699"/>
      <c r="CO12" s="699"/>
      <c r="CP12" s="699"/>
      <c r="CQ12" s="700"/>
      <c r="CR12" s="683">
        <v>11673251</v>
      </c>
      <c r="CS12" s="684"/>
      <c r="CT12" s="684"/>
      <c r="CU12" s="684"/>
      <c r="CV12" s="684"/>
      <c r="CW12" s="684"/>
      <c r="CX12" s="684"/>
      <c r="CY12" s="685"/>
      <c r="CZ12" s="686">
        <v>3.9</v>
      </c>
      <c r="DA12" s="686"/>
      <c r="DB12" s="686"/>
      <c r="DC12" s="686"/>
      <c r="DD12" s="692">
        <v>422579</v>
      </c>
      <c r="DE12" s="684"/>
      <c r="DF12" s="684"/>
      <c r="DG12" s="684"/>
      <c r="DH12" s="684"/>
      <c r="DI12" s="684"/>
      <c r="DJ12" s="684"/>
      <c r="DK12" s="684"/>
      <c r="DL12" s="684"/>
      <c r="DM12" s="684"/>
      <c r="DN12" s="684"/>
      <c r="DO12" s="684"/>
      <c r="DP12" s="685"/>
      <c r="DQ12" s="692">
        <v>1977339</v>
      </c>
      <c r="DR12" s="684"/>
      <c r="DS12" s="684"/>
      <c r="DT12" s="684"/>
      <c r="DU12" s="684"/>
      <c r="DV12" s="684"/>
      <c r="DW12" s="684"/>
      <c r="DX12" s="684"/>
      <c r="DY12" s="684"/>
      <c r="DZ12" s="684"/>
      <c r="EA12" s="684"/>
      <c r="EB12" s="684"/>
      <c r="EC12" s="693"/>
    </row>
    <row r="13" spans="2:143" ht="11.25" customHeight="1" x14ac:dyDescent="0.2">
      <c r="B13" s="680" t="s">
        <v>256</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130</v>
      </c>
      <c r="AA13" s="686"/>
      <c r="AB13" s="686"/>
      <c r="AC13" s="686"/>
      <c r="AD13" s="687" t="s">
        <v>245</v>
      </c>
      <c r="AE13" s="687"/>
      <c r="AF13" s="687"/>
      <c r="AG13" s="687"/>
      <c r="AH13" s="687"/>
      <c r="AI13" s="687"/>
      <c r="AJ13" s="687"/>
      <c r="AK13" s="687"/>
      <c r="AL13" s="688" t="s">
        <v>130</v>
      </c>
      <c r="AM13" s="689"/>
      <c r="AN13" s="689"/>
      <c r="AO13" s="690"/>
      <c r="AP13" s="680" t="s">
        <v>257</v>
      </c>
      <c r="AQ13" s="681"/>
      <c r="AR13" s="681"/>
      <c r="AS13" s="681"/>
      <c r="AT13" s="681"/>
      <c r="AU13" s="681"/>
      <c r="AV13" s="681"/>
      <c r="AW13" s="681"/>
      <c r="AX13" s="681"/>
      <c r="AY13" s="681"/>
      <c r="AZ13" s="681"/>
      <c r="BA13" s="681"/>
      <c r="BB13" s="681"/>
      <c r="BC13" s="681"/>
      <c r="BD13" s="681"/>
      <c r="BE13" s="681"/>
      <c r="BF13" s="682"/>
      <c r="BG13" s="683">
        <v>44840494</v>
      </c>
      <c r="BH13" s="684"/>
      <c r="BI13" s="684"/>
      <c r="BJ13" s="684"/>
      <c r="BK13" s="684"/>
      <c r="BL13" s="684"/>
      <c r="BM13" s="684"/>
      <c r="BN13" s="685"/>
      <c r="BO13" s="686">
        <v>34.200000000000003</v>
      </c>
      <c r="BP13" s="686"/>
      <c r="BQ13" s="686"/>
      <c r="BR13" s="686"/>
      <c r="BS13" s="692" t="s">
        <v>245</v>
      </c>
      <c r="BT13" s="684"/>
      <c r="BU13" s="684"/>
      <c r="BV13" s="684"/>
      <c r="BW13" s="684"/>
      <c r="BX13" s="684"/>
      <c r="BY13" s="684"/>
      <c r="BZ13" s="684"/>
      <c r="CA13" s="684"/>
      <c r="CB13" s="693"/>
      <c r="CD13" s="698" t="s">
        <v>258</v>
      </c>
      <c r="CE13" s="699"/>
      <c r="CF13" s="699"/>
      <c r="CG13" s="699"/>
      <c r="CH13" s="699"/>
      <c r="CI13" s="699"/>
      <c r="CJ13" s="699"/>
      <c r="CK13" s="699"/>
      <c r="CL13" s="699"/>
      <c r="CM13" s="699"/>
      <c r="CN13" s="699"/>
      <c r="CO13" s="699"/>
      <c r="CP13" s="699"/>
      <c r="CQ13" s="700"/>
      <c r="CR13" s="683">
        <v>25200126</v>
      </c>
      <c r="CS13" s="684"/>
      <c r="CT13" s="684"/>
      <c r="CU13" s="684"/>
      <c r="CV13" s="684"/>
      <c r="CW13" s="684"/>
      <c r="CX13" s="684"/>
      <c r="CY13" s="685"/>
      <c r="CZ13" s="686">
        <v>8.5</v>
      </c>
      <c r="DA13" s="686"/>
      <c r="DB13" s="686"/>
      <c r="DC13" s="686"/>
      <c r="DD13" s="692">
        <v>10824772</v>
      </c>
      <c r="DE13" s="684"/>
      <c r="DF13" s="684"/>
      <c r="DG13" s="684"/>
      <c r="DH13" s="684"/>
      <c r="DI13" s="684"/>
      <c r="DJ13" s="684"/>
      <c r="DK13" s="684"/>
      <c r="DL13" s="684"/>
      <c r="DM13" s="684"/>
      <c r="DN13" s="684"/>
      <c r="DO13" s="684"/>
      <c r="DP13" s="685"/>
      <c r="DQ13" s="692">
        <v>15077712</v>
      </c>
      <c r="DR13" s="684"/>
      <c r="DS13" s="684"/>
      <c r="DT13" s="684"/>
      <c r="DU13" s="684"/>
      <c r="DV13" s="684"/>
      <c r="DW13" s="684"/>
      <c r="DX13" s="684"/>
      <c r="DY13" s="684"/>
      <c r="DZ13" s="684"/>
      <c r="EA13" s="684"/>
      <c r="EB13" s="684"/>
      <c r="EC13" s="693"/>
    </row>
    <row r="14" spans="2:143" ht="11.25" customHeight="1" x14ac:dyDescent="0.2">
      <c r="B14" s="680" t="s">
        <v>259</v>
      </c>
      <c r="C14" s="681"/>
      <c r="D14" s="681"/>
      <c r="E14" s="681"/>
      <c r="F14" s="681"/>
      <c r="G14" s="681"/>
      <c r="H14" s="681"/>
      <c r="I14" s="681"/>
      <c r="J14" s="681"/>
      <c r="K14" s="681"/>
      <c r="L14" s="681"/>
      <c r="M14" s="681"/>
      <c r="N14" s="681"/>
      <c r="O14" s="681"/>
      <c r="P14" s="681"/>
      <c r="Q14" s="682"/>
      <c r="R14" s="683">
        <v>539684</v>
      </c>
      <c r="S14" s="684"/>
      <c r="T14" s="684"/>
      <c r="U14" s="684"/>
      <c r="V14" s="684"/>
      <c r="W14" s="684"/>
      <c r="X14" s="684"/>
      <c r="Y14" s="685"/>
      <c r="Z14" s="686">
        <v>0.2</v>
      </c>
      <c r="AA14" s="686"/>
      <c r="AB14" s="686"/>
      <c r="AC14" s="686"/>
      <c r="AD14" s="687">
        <v>539684</v>
      </c>
      <c r="AE14" s="687"/>
      <c r="AF14" s="687"/>
      <c r="AG14" s="687"/>
      <c r="AH14" s="687"/>
      <c r="AI14" s="687"/>
      <c r="AJ14" s="687"/>
      <c r="AK14" s="687"/>
      <c r="AL14" s="688">
        <v>0.3</v>
      </c>
      <c r="AM14" s="689"/>
      <c r="AN14" s="689"/>
      <c r="AO14" s="690"/>
      <c r="AP14" s="680" t="s">
        <v>260</v>
      </c>
      <c r="AQ14" s="681"/>
      <c r="AR14" s="681"/>
      <c r="AS14" s="681"/>
      <c r="AT14" s="681"/>
      <c r="AU14" s="681"/>
      <c r="AV14" s="681"/>
      <c r="AW14" s="681"/>
      <c r="AX14" s="681"/>
      <c r="AY14" s="681"/>
      <c r="AZ14" s="681"/>
      <c r="BA14" s="681"/>
      <c r="BB14" s="681"/>
      <c r="BC14" s="681"/>
      <c r="BD14" s="681"/>
      <c r="BE14" s="681"/>
      <c r="BF14" s="682"/>
      <c r="BG14" s="683">
        <v>1027679</v>
      </c>
      <c r="BH14" s="684"/>
      <c r="BI14" s="684"/>
      <c r="BJ14" s="684"/>
      <c r="BK14" s="684"/>
      <c r="BL14" s="684"/>
      <c r="BM14" s="684"/>
      <c r="BN14" s="685"/>
      <c r="BO14" s="686">
        <v>0.8</v>
      </c>
      <c r="BP14" s="686"/>
      <c r="BQ14" s="686"/>
      <c r="BR14" s="686"/>
      <c r="BS14" s="692" t="s">
        <v>130</v>
      </c>
      <c r="BT14" s="684"/>
      <c r="BU14" s="684"/>
      <c r="BV14" s="684"/>
      <c r="BW14" s="684"/>
      <c r="BX14" s="684"/>
      <c r="BY14" s="684"/>
      <c r="BZ14" s="684"/>
      <c r="CA14" s="684"/>
      <c r="CB14" s="693"/>
      <c r="CD14" s="698" t="s">
        <v>261</v>
      </c>
      <c r="CE14" s="699"/>
      <c r="CF14" s="699"/>
      <c r="CG14" s="699"/>
      <c r="CH14" s="699"/>
      <c r="CI14" s="699"/>
      <c r="CJ14" s="699"/>
      <c r="CK14" s="699"/>
      <c r="CL14" s="699"/>
      <c r="CM14" s="699"/>
      <c r="CN14" s="699"/>
      <c r="CO14" s="699"/>
      <c r="CP14" s="699"/>
      <c r="CQ14" s="700"/>
      <c r="CR14" s="683">
        <v>7893851</v>
      </c>
      <c r="CS14" s="684"/>
      <c r="CT14" s="684"/>
      <c r="CU14" s="684"/>
      <c r="CV14" s="684"/>
      <c r="CW14" s="684"/>
      <c r="CX14" s="684"/>
      <c r="CY14" s="685"/>
      <c r="CZ14" s="686">
        <v>2.7</v>
      </c>
      <c r="DA14" s="686"/>
      <c r="DB14" s="686"/>
      <c r="DC14" s="686"/>
      <c r="DD14" s="692">
        <v>634433</v>
      </c>
      <c r="DE14" s="684"/>
      <c r="DF14" s="684"/>
      <c r="DG14" s="684"/>
      <c r="DH14" s="684"/>
      <c r="DI14" s="684"/>
      <c r="DJ14" s="684"/>
      <c r="DK14" s="684"/>
      <c r="DL14" s="684"/>
      <c r="DM14" s="684"/>
      <c r="DN14" s="684"/>
      <c r="DO14" s="684"/>
      <c r="DP14" s="685"/>
      <c r="DQ14" s="692">
        <v>7314713</v>
      </c>
      <c r="DR14" s="684"/>
      <c r="DS14" s="684"/>
      <c r="DT14" s="684"/>
      <c r="DU14" s="684"/>
      <c r="DV14" s="684"/>
      <c r="DW14" s="684"/>
      <c r="DX14" s="684"/>
      <c r="DY14" s="684"/>
      <c r="DZ14" s="684"/>
      <c r="EA14" s="684"/>
      <c r="EB14" s="684"/>
      <c r="EC14" s="693"/>
    </row>
    <row r="15" spans="2:143" ht="11.25" customHeight="1" x14ac:dyDescent="0.2">
      <c r="B15" s="680" t="s">
        <v>262</v>
      </c>
      <c r="C15" s="681"/>
      <c r="D15" s="681"/>
      <c r="E15" s="681"/>
      <c r="F15" s="681"/>
      <c r="G15" s="681"/>
      <c r="H15" s="681"/>
      <c r="I15" s="681"/>
      <c r="J15" s="681"/>
      <c r="K15" s="681"/>
      <c r="L15" s="681"/>
      <c r="M15" s="681"/>
      <c r="N15" s="681"/>
      <c r="O15" s="681"/>
      <c r="P15" s="681"/>
      <c r="Q15" s="682"/>
      <c r="R15" s="683">
        <v>3228223</v>
      </c>
      <c r="S15" s="684"/>
      <c r="T15" s="684"/>
      <c r="U15" s="684"/>
      <c r="V15" s="684"/>
      <c r="W15" s="684"/>
      <c r="X15" s="684"/>
      <c r="Y15" s="685"/>
      <c r="Z15" s="686">
        <v>1.1000000000000001</v>
      </c>
      <c r="AA15" s="686"/>
      <c r="AB15" s="686"/>
      <c r="AC15" s="686"/>
      <c r="AD15" s="687">
        <v>3228223</v>
      </c>
      <c r="AE15" s="687"/>
      <c r="AF15" s="687"/>
      <c r="AG15" s="687"/>
      <c r="AH15" s="687"/>
      <c r="AI15" s="687"/>
      <c r="AJ15" s="687"/>
      <c r="AK15" s="687"/>
      <c r="AL15" s="688">
        <v>2</v>
      </c>
      <c r="AM15" s="689"/>
      <c r="AN15" s="689"/>
      <c r="AO15" s="690"/>
      <c r="AP15" s="680" t="s">
        <v>263</v>
      </c>
      <c r="AQ15" s="681"/>
      <c r="AR15" s="681"/>
      <c r="AS15" s="681"/>
      <c r="AT15" s="681"/>
      <c r="AU15" s="681"/>
      <c r="AV15" s="681"/>
      <c r="AW15" s="681"/>
      <c r="AX15" s="681"/>
      <c r="AY15" s="681"/>
      <c r="AZ15" s="681"/>
      <c r="BA15" s="681"/>
      <c r="BB15" s="681"/>
      <c r="BC15" s="681"/>
      <c r="BD15" s="681"/>
      <c r="BE15" s="681"/>
      <c r="BF15" s="682"/>
      <c r="BG15" s="683">
        <v>4358942</v>
      </c>
      <c r="BH15" s="684"/>
      <c r="BI15" s="684"/>
      <c r="BJ15" s="684"/>
      <c r="BK15" s="684"/>
      <c r="BL15" s="684"/>
      <c r="BM15" s="684"/>
      <c r="BN15" s="685"/>
      <c r="BO15" s="686">
        <v>3.3</v>
      </c>
      <c r="BP15" s="686"/>
      <c r="BQ15" s="686"/>
      <c r="BR15" s="686"/>
      <c r="BS15" s="692" t="s">
        <v>139</v>
      </c>
      <c r="BT15" s="684"/>
      <c r="BU15" s="684"/>
      <c r="BV15" s="684"/>
      <c r="BW15" s="684"/>
      <c r="BX15" s="684"/>
      <c r="BY15" s="684"/>
      <c r="BZ15" s="684"/>
      <c r="CA15" s="684"/>
      <c r="CB15" s="693"/>
      <c r="CD15" s="698" t="s">
        <v>264</v>
      </c>
      <c r="CE15" s="699"/>
      <c r="CF15" s="699"/>
      <c r="CG15" s="699"/>
      <c r="CH15" s="699"/>
      <c r="CI15" s="699"/>
      <c r="CJ15" s="699"/>
      <c r="CK15" s="699"/>
      <c r="CL15" s="699"/>
      <c r="CM15" s="699"/>
      <c r="CN15" s="699"/>
      <c r="CO15" s="699"/>
      <c r="CP15" s="699"/>
      <c r="CQ15" s="700"/>
      <c r="CR15" s="683">
        <v>51888870</v>
      </c>
      <c r="CS15" s="684"/>
      <c r="CT15" s="684"/>
      <c r="CU15" s="684"/>
      <c r="CV15" s="684"/>
      <c r="CW15" s="684"/>
      <c r="CX15" s="684"/>
      <c r="CY15" s="685"/>
      <c r="CZ15" s="686">
        <v>17.5</v>
      </c>
      <c r="DA15" s="686"/>
      <c r="DB15" s="686"/>
      <c r="DC15" s="686"/>
      <c r="DD15" s="692">
        <v>5366661</v>
      </c>
      <c r="DE15" s="684"/>
      <c r="DF15" s="684"/>
      <c r="DG15" s="684"/>
      <c r="DH15" s="684"/>
      <c r="DI15" s="684"/>
      <c r="DJ15" s="684"/>
      <c r="DK15" s="684"/>
      <c r="DL15" s="684"/>
      <c r="DM15" s="684"/>
      <c r="DN15" s="684"/>
      <c r="DO15" s="684"/>
      <c r="DP15" s="685"/>
      <c r="DQ15" s="692">
        <v>39270824</v>
      </c>
      <c r="DR15" s="684"/>
      <c r="DS15" s="684"/>
      <c r="DT15" s="684"/>
      <c r="DU15" s="684"/>
      <c r="DV15" s="684"/>
      <c r="DW15" s="684"/>
      <c r="DX15" s="684"/>
      <c r="DY15" s="684"/>
      <c r="DZ15" s="684"/>
      <c r="EA15" s="684"/>
      <c r="EB15" s="684"/>
      <c r="EC15" s="693"/>
    </row>
    <row r="16" spans="2:143" ht="11.25" customHeight="1" x14ac:dyDescent="0.2">
      <c r="B16" s="680" t="s">
        <v>265</v>
      </c>
      <c r="C16" s="681"/>
      <c r="D16" s="681"/>
      <c r="E16" s="681"/>
      <c r="F16" s="681"/>
      <c r="G16" s="681"/>
      <c r="H16" s="681"/>
      <c r="I16" s="681"/>
      <c r="J16" s="681"/>
      <c r="K16" s="681"/>
      <c r="L16" s="681"/>
      <c r="M16" s="681"/>
      <c r="N16" s="681"/>
      <c r="O16" s="681"/>
      <c r="P16" s="681"/>
      <c r="Q16" s="682"/>
      <c r="R16" s="683">
        <v>209335</v>
      </c>
      <c r="S16" s="684"/>
      <c r="T16" s="684"/>
      <c r="U16" s="684"/>
      <c r="V16" s="684"/>
      <c r="W16" s="684"/>
      <c r="X16" s="684"/>
      <c r="Y16" s="685"/>
      <c r="Z16" s="686">
        <v>0.1</v>
      </c>
      <c r="AA16" s="686"/>
      <c r="AB16" s="686"/>
      <c r="AC16" s="686"/>
      <c r="AD16" s="687">
        <v>209335</v>
      </c>
      <c r="AE16" s="687"/>
      <c r="AF16" s="687"/>
      <c r="AG16" s="687"/>
      <c r="AH16" s="687"/>
      <c r="AI16" s="687"/>
      <c r="AJ16" s="687"/>
      <c r="AK16" s="687"/>
      <c r="AL16" s="688">
        <v>0.1</v>
      </c>
      <c r="AM16" s="689"/>
      <c r="AN16" s="689"/>
      <c r="AO16" s="690"/>
      <c r="AP16" s="680" t="s">
        <v>266</v>
      </c>
      <c r="AQ16" s="681"/>
      <c r="AR16" s="681"/>
      <c r="AS16" s="681"/>
      <c r="AT16" s="681"/>
      <c r="AU16" s="681"/>
      <c r="AV16" s="681"/>
      <c r="AW16" s="681"/>
      <c r="AX16" s="681"/>
      <c r="AY16" s="681"/>
      <c r="AZ16" s="681"/>
      <c r="BA16" s="681"/>
      <c r="BB16" s="681"/>
      <c r="BC16" s="681"/>
      <c r="BD16" s="681"/>
      <c r="BE16" s="681"/>
      <c r="BF16" s="682"/>
      <c r="BG16" s="683" t="s">
        <v>130</v>
      </c>
      <c r="BH16" s="684"/>
      <c r="BI16" s="684"/>
      <c r="BJ16" s="684"/>
      <c r="BK16" s="684"/>
      <c r="BL16" s="684"/>
      <c r="BM16" s="684"/>
      <c r="BN16" s="685"/>
      <c r="BO16" s="686" t="s">
        <v>245</v>
      </c>
      <c r="BP16" s="686"/>
      <c r="BQ16" s="686"/>
      <c r="BR16" s="686"/>
      <c r="BS16" s="692" t="s">
        <v>130</v>
      </c>
      <c r="BT16" s="684"/>
      <c r="BU16" s="684"/>
      <c r="BV16" s="684"/>
      <c r="BW16" s="684"/>
      <c r="BX16" s="684"/>
      <c r="BY16" s="684"/>
      <c r="BZ16" s="684"/>
      <c r="CA16" s="684"/>
      <c r="CB16" s="693"/>
      <c r="CD16" s="698" t="s">
        <v>267</v>
      </c>
      <c r="CE16" s="699"/>
      <c r="CF16" s="699"/>
      <c r="CG16" s="699"/>
      <c r="CH16" s="699"/>
      <c r="CI16" s="699"/>
      <c r="CJ16" s="699"/>
      <c r="CK16" s="699"/>
      <c r="CL16" s="699"/>
      <c r="CM16" s="699"/>
      <c r="CN16" s="699"/>
      <c r="CO16" s="699"/>
      <c r="CP16" s="699"/>
      <c r="CQ16" s="700"/>
      <c r="CR16" s="683">
        <v>1806766</v>
      </c>
      <c r="CS16" s="684"/>
      <c r="CT16" s="684"/>
      <c r="CU16" s="684"/>
      <c r="CV16" s="684"/>
      <c r="CW16" s="684"/>
      <c r="CX16" s="684"/>
      <c r="CY16" s="685"/>
      <c r="CZ16" s="686">
        <v>0.6</v>
      </c>
      <c r="DA16" s="686"/>
      <c r="DB16" s="686"/>
      <c r="DC16" s="686"/>
      <c r="DD16" s="692" t="s">
        <v>245</v>
      </c>
      <c r="DE16" s="684"/>
      <c r="DF16" s="684"/>
      <c r="DG16" s="684"/>
      <c r="DH16" s="684"/>
      <c r="DI16" s="684"/>
      <c r="DJ16" s="684"/>
      <c r="DK16" s="684"/>
      <c r="DL16" s="684"/>
      <c r="DM16" s="684"/>
      <c r="DN16" s="684"/>
      <c r="DO16" s="684"/>
      <c r="DP16" s="685"/>
      <c r="DQ16" s="692">
        <v>280806</v>
      </c>
      <c r="DR16" s="684"/>
      <c r="DS16" s="684"/>
      <c r="DT16" s="684"/>
      <c r="DU16" s="684"/>
      <c r="DV16" s="684"/>
      <c r="DW16" s="684"/>
      <c r="DX16" s="684"/>
      <c r="DY16" s="684"/>
      <c r="DZ16" s="684"/>
      <c r="EA16" s="684"/>
      <c r="EB16" s="684"/>
      <c r="EC16" s="693"/>
    </row>
    <row r="17" spans="2:133" ht="11.25" customHeight="1" x14ac:dyDescent="0.2">
      <c r="B17" s="680" t="s">
        <v>268</v>
      </c>
      <c r="C17" s="681"/>
      <c r="D17" s="681"/>
      <c r="E17" s="681"/>
      <c r="F17" s="681"/>
      <c r="G17" s="681"/>
      <c r="H17" s="681"/>
      <c r="I17" s="681"/>
      <c r="J17" s="681"/>
      <c r="K17" s="681"/>
      <c r="L17" s="681"/>
      <c r="M17" s="681"/>
      <c r="N17" s="681"/>
      <c r="O17" s="681"/>
      <c r="P17" s="681"/>
      <c r="Q17" s="682"/>
      <c r="R17" s="683">
        <v>1917959</v>
      </c>
      <c r="S17" s="684"/>
      <c r="T17" s="684"/>
      <c r="U17" s="684"/>
      <c r="V17" s="684"/>
      <c r="W17" s="684"/>
      <c r="X17" s="684"/>
      <c r="Y17" s="685"/>
      <c r="Z17" s="686">
        <v>0.6</v>
      </c>
      <c r="AA17" s="686"/>
      <c r="AB17" s="686"/>
      <c r="AC17" s="686"/>
      <c r="AD17" s="687">
        <v>1917959</v>
      </c>
      <c r="AE17" s="687"/>
      <c r="AF17" s="687"/>
      <c r="AG17" s="687"/>
      <c r="AH17" s="687"/>
      <c r="AI17" s="687"/>
      <c r="AJ17" s="687"/>
      <c r="AK17" s="687"/>
      <c r="AL17" s="688">
        <v>1.2</v>
      </c>
      <c r="AM17" s="689"/>
      <c r="AN17" s="689"/>
      <c r="AO17" s="690"/>
      <c r="AP17" s="680" t="s">
        <v>269</v>
      </c>
      <c r="AQ17" s="681"/>
      <c r="AR17" s="681"/>
      <c r="AS17" s="681"/>
      <c r="AT17" s="681"/>
      <c r="AU17" s="681"/>
      <c r="AV17" s="681"/>
      <c r="AW17" s="681"/>
      <c r="AX17" s="681"/>
      <c r="AY17" s="681"/>
      <c r="AZ17" s="681"/>
      <c r="BA17" s="681"/>
      <c r="BB17" s="681"/>
      <c r="BC17" s="681"/>
      <c r="BD17" s="681"/>
      <c r="BE17" s="681"/>
      <c r="BF17" s="682"/>
      <c r="BG17" s="683" t="s">
        <v>130</v>
      </c>
      <c r="BH17" s="684"/>
      <c r="BI17" s="684"/>
      <c r="BJ17" s="684"/>
      <c r="BK17" s="684"/>
      <c r="BL17" s="684"/>
      <c r="BM17" s="684"/>
      <c r="BN17" s="685"/>
      <c r="BO17" s="686" t="s">
        <v>130</v>
      </c>
      <c r="BP17" s="686"/>
      <c r="BQ17" s="686"/>
      <c r="BR17" s="686"/>
      <c r="BS17" s="692" t="s">
        <v>130</v>
      </c>
      <c r="BT17" s="684"/>
      <c r="BU17" s="684"/>
      <c r="BV17" s="684"/>
      <c r="BW17" s="684"/>
      <c r="BX17" s="684"/>
      <c r="BY17" s="684"/>
      <c r="BZ17" s="684"/>
      <c r="CA17" s="684"/>
      <c r="CB17" s="693"/>
      <c r="CD17" s="698" t="s">
        <v>270</v>
      </c>
      <c r="CE17" s="699"/>
      <c r="CF17" s="699"/>
      <c r="CG17" s="699"/>
      <c r="CH17" s="699"/>
      <c r="CI17" s="699"/>
      <c r="CJ17" s="699"/>
      <c r="CK17" s="699"/>
      <c r="CL17" s="699"/>
      <c r="CM17" s="699"/>
      <c r="CN17" s="699"/>
      <c r="CO17" s="699"/>
      <c r="CP17" s="699"/>
      <c r="CQ17" s="700"/>
      <c r="CR17" s="683">
        <v>27412360</v>
      </c>
      <c r="CS17" s="684"/>
      <c r="CT17" s="684"/>
      <c r="CU17" s="684"/>
      <c r="CV17" s="684"/>
      <c r="CW17" s="684"/>
      <c r="CX17" s="684"/>
      <c r="CY17" s="685"/>
      <c r="CZ17" s="686">
        <v>9.1999999999999993</v>
      </c>
      <c r="DA17" s="686"/>
      <c r="DB17" s="686"/>
      <c r="DC17" s="686"/>
      <c r="DD17" s="692" t="s">
        <v>130</v>
      </c>
      <c r="DE17" s="684"/>
      <c r="DF17" s="684"/>
      <c r="DG17" s="684"/>
      <c r="DH17" s="684"/>
      <c r="DI17" s="684"/>
      <c r="DJ17" s="684"/>
      <c r="DK17" s="684"/>
      <c r="DL17" s="684"/>
      <c r="DM17" s="684"/>
      <c r="DN17" s="684"/>
      <c r="DO17" s="684"/>
      <c r="DP17" s="685"/>
      <c r="DQ17" s="692">
        <v>27043229</v>
      </c>
      <c r="DR17" s="684"/>
      <c r="DS17" s="684"/>
      <c r="DT17" s="684"/>
      <c r="DU17" s="684"/>
      <c r="DV17" s="684"/>
      <c r="DW17" s="684"/>
      <c r="DX17" s="684"/>
      <c r="DY17" s="684"/>
      <c r="DZ17" s="684"/>
      <c r="EA17" s="684"/>
      <c r="EB17" s="684"/>
      <c r="EC17" s="693"/>
    </row>
    <row r="18" spans="2:133" ht="11.25" customHeight="1" x14ac:dyDescent="0.2">
      <c r="B18" s="680" t="s">
        <v>271</v>
      </c>
      <c r="C18" s="681"/>
      <c r="D18" s="681"/>
      <c r="E18" s="681"/>
      <c r="F18" s="681"/>
      <c r="G18" s="681"/>
      <c r="H18" s="681"/>
      <c r="I18" s="681"/>
      <c r="J18" s="681"/>
      <c r="K18" s="681"/>
      <c r="L18" s="681"/>
      <c r="M18" s="681"/>
      <c r="N18" s="681"/>
      <c r="O18" s="681"/>
      <c r="P18" s="681"/>
      <c r="Q18" s="682"/>
      <c r="R18" s="683">
        <v>967811</v>
      </c>
      <c r="S18" s="684"/>
      <c r="T18" s="684"/>
      <c r="U18" s="684"/>
      <c r="V18" s="684"/>
      <c r="W18" s="684"/>
      <c r="X18" s="684"/>
      <c r="Y18" s="685"/>
      <c r="Z18" s="686">
        <v>0.3</v>
      </c>
      <c r="AA18" s="686"/>
      <c r="AB18" s="686"/>
      <c r="AC18" s="686"/>
      <c r="AD18" s="687">
        <v>967811</v>
      </c>
      <c r="AE18" s="687"/>
      <c r="AF18" s="687"/>
      <c r="AG18" s="687"/>
      <c r="AH18" s="687"/>
      <c r="AI18" s="687"/>
      <c r="AJ18" s="687"/>
      <c r="AK18" s="687"/>
      <c r="AL18" s="688">
        <v>0.6</v>
      </c>
      <c r="AM18" s="689"/>
      <c r="AN18" s="689"/>
      <c r="AO18" s="690"/>
      <c r="AP18" s="680" t="s">
        <v>272</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130</v>
      </c>
      <c r="BT18" s="684"/>
      <c r="BU18" s="684"/>
      <c r="BV18" s="684"/>
      <c r="BW18" s="684"/>
      <c r="BX18" s="684"/>
      <c r="BY18" s="684"/>
      <c r="BZ18" s="684"/>
      <c r="CA18" s="684"/>
      <c r="CB18" s="693"/>
      <c r="CD18" s="698" t="s">
        <v>273</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130</v>
      </c>
      <c r="DA18" s="686"/>
      <c r="DB18" s="686"/>
      <c r="DC18" s="686"/>
      <c r="DD18" s="692" t="s">
        <v>245</v>
      </c>
      <c r="DE18" s="684"/>
      <c r="DF18" s="684"/>
      <c r="DG18" s="684"/>
      <c r="DH18" s="684"/>
      <c r="DI18" s="684"/>
      <c r="DJ18" s="684"/>
      <c r="DK18" s="684"/>
      <c r="DL18" s="684"/>
      <c r="DM18" s="684"/>
      <c r="DN18" s="684"/>
      <c r="DO18" s="684"/>
      <c r="DP18" s="685"/>
      <c r="DQ18" s="692" t="s">
        <v>245</v>
      </c>
      <c r="DR18" s="684"/>
      <c r="DS18" s="684"/>
      <c r="DT18" s="684"/>
      <c r="DU18" s="684"/>
      <c r="DV18" s="684"/>
      <c r="DW18" s="684"/>
      <c r="DX18" s="684"/>
      <c r="DY18" s="684"/>
      <c r="DZ18" s="684"/>
      <c r="EA18" s="684"/>
      <c r="EB18" s="684"/>
      <c r="EC18" s="693"/>
    </row>
    <row r="19" spans="2:133" ht="11.25" customHeight="1" x14ac:dyDescent="0.2">
      <c r="B19" s="680" t="s">
        <v>274</v>
      </c>
      <c r="C19" s="681"/>
      <c r="D19" s="681"/>
      <c r="E19" s="681"/>
      <c r="F19" s="681"/>
      <c r="G19" s="681"/>
      <c r="H19" s="681"/>
      <c r="I19" s="681"/>
      <c r="J19" s="681"/>
      <c r="K19" s="681"/>
      <c r="L19" s="681"/>
      <c r="M19" s="681"/>
      <c r="N19" s="681"/>
      <c r="O19" s="681"/>
      <c r="P19" s="681"/>
      <c r="Q19" s="682"/>
      <c r="R19" s="683">
        <v>108788</v>
      </c>
      <c r="S19" s="684"/>
      <c r="T19" s="684"/>
      <c r="U19" s="684"/>
      <c r="V19" s="684"/>
      <c r="W19" s="684"/>
      <c r="X19" s="684"/>
      <c r="Y19" s="685"/>
      <c r="Z19" s="686">
        <v>0</v>
      </c>
      <c r="AA19" s="686"/>
      <c r="AB19" s="686"/>
      <c r="AC19" s="686"/>
      <c r="AD19" s="687">
        <v>108788</v>
      </c>
      <c r="AE19" s="687"/>
      <c r="AF19" s="687"/>
      <c r="AG19" s="687"/>
      <c r="AH19" s="687"/>
      <c r="AI19" s="687"/>
      <c r="AJ19" s="687"/>
      <c r="AK19" s="687"/>
      <c r="AL19" s="688">
        <v>0.1</v>
      </c>
      <c r="AM19" s="689"/>
      <c r="AN19" s="689"/>
      <c r="AO19" s="690"/>
      <c r="AP19" s="680" t="s">
        <v>275</v>
      </c>
      <c r="AQ19" s="681"/>
      <c r="AR19" s="681"/>
      <c r="AS19" s="681"/>
      <c r="AT19" s="681"/>
      <c r="AU19" s="681"/>
      <c r="AV19" s="681"/>
      <c r="AW19" s="681"/>
      <c r="AX19" s="681"/>
      <c r="AY19" s="681"/>
      <c r="AZ19" s="681"/>
      <c r="BA19" s="681"/>
      <c r="BB19" s="681"/>
      <c r="BC19" s="681"/>
      <c r="BD19" s="681"/>
      <c r="BE19" s="681"/>
      <c r="BF19" s="682"/>
      <c r="BG19" s="683">
        <v>12397790</v>
      </c>
      <c r="BH19" s="684"/>
      <c r="BI19" s="684"/>
      <c r="BJ19" s="684"/>
      <c r="BK19" s="684"/>
      <c r="BL19" s="684"/>
      <c r="BM19" s="684"/>
      <c r="BN19" s="685"/>
      <c r="BO19" s="686">
        <v>9.5</v>
      </c>
      <c r="BP19" s="686"/>
      <c r="BQ19" s="686"/>
      <c r="BR19" s="686"/>
      <c r="BS19" s="692" t="s">
        <v>130</v>
      </c>
      <c r="BT19" s="684"/>
      <c r="BU19" s="684"/>
      <c r="BV19" s="684"/>
      <c r="BW19" s="684"/>
      <c r="BX19" s="684"/>
      <c r="BY19" s="684"/>
      <c r="BZ19" s="684"/>
      <c r="CA19" s="684"/>
      <c r="CB19" s="693"/>
      <c r="CD19" s="698" t="s">
        <v>276</v>
      </c>
      <c r="CE19" s="699"/>
      <c r="CF19" s="699"/>
      <c r="CG19" s="699"/>
      <c r="CH19" s="699"/>
      <c r="CI19" s="699"/>
      <c r="CJ19" s="699"/>
      <c r="CK19" s="699"/>
      <c r="CL19" s="699"/>
      <c r="CM19" s="699"/>
      <c r="CN19" s="699"/>
      <c r="CO19" s="699"/>
      <c r="CP19" s="699"/>
      <c r="CQ19" s="700"/>
      <c r="CR19" s="683" t="s">
        <v>245</v>
      </c>
      <c r="CS19" s="684"/>
      <c r="CT19" s="684"/>
      <c r="CU19" s="684"/>
      <c r="CV19" s="684"/>
      <c r="CW19" s="684"/>
      <c r="CX19" s="684"/>
      <c r="CY19" s="685"/>
      <c r="CZ19" s="686" t="s">
        <v>245</v>
      </c>
      <c r="DA19" s="686"/>
      <c r="DB19" s="686"/>
      <c r="DC19" s="686"/>
      <c r="DD19" s="692" t="s">
        <v>130</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2">
      <c r="B20" s="680" t="s">
        <v>277</v>
      </c>
      <c r="C20" s="681"/>
      <c r="D20" s="681"/>
      <c r="E20" s="681"/>
      <c r="F20" s="681"/>
      <c r="G20" s="681"/>
      <c r="H20" s="681"/>
      <c r="I20" s="681"/>
      <c r="J20" s="681"/>
      <c r="K20" s="681"/>
      <c r="L20" s="681"/>
      <c r="M20" s="681"/>
      <c r="N20" s="681"/>
      <c r="O20" s="681"/>
      <c r="P20" s="681"/>
      <c r="Q20" s="682"/>
      <c r="R20" s="683">
        <v>13294</v>
      </c>
      <c r="S20" s="684"/>
      <c r="T20" s="684"/>
      <c r="U20" s="684"/>
      <c r="V20" s="684"/>
      <c r="W20" s="684"/>
      <c r="X20" s="684"/>
      <c r="Y20" s="685"/>
      <c r="Z20" s="686">
        <v>0</v>
      </c>
      <c r="AA20" s="686"/>
      <c r="AB20" s="686"/>
      <c r="AC20" s="686"/>
      <c r="AD20" s="687">
        <v>13294</v>
      </c>
      <c r="AE20" s="687"/>
      <c r="AF20" s="687"/>
      <c r="AG20" s="687"/>
      <c r="AH20" s="687"/>
      <c r="AI20" s="687"/>
      <c r="AJ20" s="687"/>
      <c r="AK20" s="687"/>
      <c r="AL20" s="688">
        <v>0</v>
      </c>
      <c r="AM20" s="689"/>
      <c r="AN20" s="689"/>
      <c r="AO20" s="690"/>
      <c r="AP20" s="680" t="s">
        <v>278</v>
      </c>
      <c r="AQ20" s="681"/>
      <c r="AR20" s="681"/>
      <c r="AS20" s="681"/>
      <c r="AT20" s="681"/>
      <c r="AU20" s="681"/>
      <c r="AV20" s="681"/>
      <c r="AW20" s="681"/>
      <c r="AX20" s="681"/>
      <c r="AY20" s="681"/>
      <c r="AZ20" s="681"/>
      <c r="BA20" s="681"/>
      <c r="BB20" s="681"/>
      <c r="BC20" s="681"/>
      <c r="BD20" s="681"/>
      <c r="BE20" s="681"/>
      <c r="BF20" s="682"/>
      <c r="BG20" s="683">
        <v>12397790</v>
      </c>
      <c r="BH20" s="684"/>
      <c r="BI20" s="684"/>
      <c r="BJ20" s="684"/>
      <c r="BK20" s="684"/>
      <c r="BL20" s="684"/>
      <c r="BM20" s="684"/>
      <c r="BN20" s="685"/>
      <c r="BO20" s="686">
        <v>9.5</v>
      </c>
      <c r="BP20" s="686"/>
      <c r="BQ20" s="686"/>
      <c r="BR20" s="686"/>
      <c r="BS20" s="692" t="s">
        <v>245</v>
      </c>
      <c r="BT20" s="684"/>
      <c r="BU20" s="684"/>
      <c r="BV20" s="684"/>
      <c r="BW20" s="684"/>
      <c r="BX20" s="684"/>
      <c r="BY20" s="684"/>
      <c r="BZ20" s="684"/>
      <c r="CA20" s="684"/>
      <c r="CB20" s="693"/>
      <c r="CD20" s="698" t="s">
        <v>279</v>
      </c>
      <c r="CE20" s="699"/>
      <c r="CF20" s="699"/>
      <c r="CG20" s="699"/>
      <c r="CH20" s="699"/>
      <c r="CI20" s="699"/>
      <c r="CJ20" s="699"/>
      <c r="CK20" s="699"/>
      <c r="CL20" s="699"/>
      <c r="CM20" s="699"/>
      <c r="CN20" s="699"/>
      <c r="CO20" s="699"/>
      <c r="CP20" s="699"/>
      <c r="CQ20" s="700"/>
      <c r="CR20" s="683">
        <v>296379255</v>
      </c>
      <c r="CS20" s="684"/>
      <c r="CT20" s="684"/>
      <c r="CU20" s="684"/>
      <c r="CV20" s="684"/>
      <c r="CW20" s="684"/>
      <c r="CX20" s="684"/>
      <c r="CY20" s="685"/>
      <c r="CZ20" s="686">
        <v>100</v>
      </c>
      <c r="DA20" s="686"/>
      <c r="DB20" s="686"/>
      <c r="DC20" s="686"/>
      <c r="DD20" s="692">
        <v>21985736</v>
      </c>
      <c r="DE20" s="684"/>
      <c r="DF20" s="684"/>
      <c r="DG20" s="684"/>
      <c r="DH20" s="684"/>
      <c r="DI20" s="684"/>
      <c r="DJ20" s="684"/>
      <c r="DK20" s="684"/>
      <c r="DL20" s="684"/>
      <c r="DM20" s="684"/>
      <c r="DN20" s="684"/>
      <c r="DO20" s="684"/>
      <c r="DP20" s="685"/>
      <c r="DQ20" s="692">
        <v>189183325</v>
      </c>
      <c r="DR20" s="684"/>
      <c r="DS20" s="684"/>
      <c r="DT20" s="684"/>
      <c r="DU20" s="684"/>
      <c r="DV20" s="684"/>
      <c r="DW20" s="684"/>
      <c r="DX20" s="684"/>
      <c r="DY20" s="684"/>
      <c r="DZ20" s="684"/>
      <c r="EA20" s="684"/>
      <c r="EB20" s="684"/>
      <c r="EC20" s="693"/>
    </row>
    <row r="21" spans="2:133" ht="11.25" customHeight="1" x14ac:dyDescent="0.2">
      <c r="B21" s="680" t="s">
        <v>280</v>
      </c>
      <c r="C21" s="681"/>
      <c r="D21" s="681"/>
      <c r="E21" s="681"/>
      <c r="F21" s="681"/>
      <c r="G21" s="681"/>
      <c r="H21" s="681"/>
      <c r="I21" s="681"/>
      <c r="J21" s="681"/>
      <c r="K21" s="681"/>
      <c r="L21" s="681"/>
      <c r="M21" s="681"/>
      <c r="N21" s="681"/>
      <c r="O21" s="681"/>
      <c r="P21" s="681"/>
      <c r="Q21" s="682"/>
      <c r="R21" s="683">
        <v>828066</v>
      </c>
      <c r="S21" s="684"/>
      <c r="T21" s="684"/>
      <c r="U21" s="684"/>
      <c r="V21" s="684"/>
      <c r="W21" s="684"/>
      <c r="X21" s="684"/>
      <c r="Y21" s="685"/>
      <c r="Z21" s="686">
        <v>0.3</v>
      </c>
      <c r="AA21" s="686"/>
      <c r="AB21" s="686"/>
      <c r="AC21" s="686"/>
      <c r="AD21" s="687">
        <v>828066</v>
      </c>
      <c r="AE21" s="687"/>
      <c r="AF21" s="687"/>
      <c r="AG21" s="687"/>
      <c r="AH21" s="687"/>
      <c r="AI21" s="687"/>
      <c r="AJ21" s="687"/>
      <c r="AK21" s="687"/>
      <c r="AL21" s="688">
        <v>0.5</v>
      </c>
      <c r="AM21" s="689"/>
      <c r="AN21" s="689"/>
      <c r="AO21" s="690"/>
      <c r="AP21" s="702" t="s">
        <v>281</v>
      </c>
      <c r="AQ21" s="703"/>
      <c r="AR21" s="703"/>
      <c r="AS21" s="703"/>
      <c r="AT21" s="703"/>
      <c r="AU21" s="703"/>
      <c r="AV21" s="703"/>
      <c r="AW21" s="703"/>
      <c r="AX21" s="703"/>
      <c r="AY21" s="703"/>
      <c r="AZ21" s="703"/>
      <c r="BA21" s="703"/>
      <c r="BB21" s="703"/>
      <c r="BC21" s="703"/>
      <c r="BD21" s="703"/>
      <c r="BE21" s="703"/>
      <c r="BF21" s="704"/>
      <c r="BG21" s="683" t="s">
        <v>245</v>
      </c>
      <c r="BH21" s="684"/>
      <c r="BI21" s="684"/>
      <c r="BJ21" s="684"/>
      <c r="BK21" s="684"/>
      <c r="BL21" s="684"/>
      <c r="BM21" s="684"/>
      <c r="BN21" s="685"/>
      <c r="BO21" s="686" t="s">
        <v>130</v>
      </c>
      <c r="BP21" s="686"/>
      <c r="BQ21" s="686"/>
      <c r="BR21" s="686"/>
      <c r="BS21" s="692" t="s">
        <v>245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282</v>
      </c>
      <c r="C22" s="681"/>
      <c r="D22" s="681"/>
      <c r="E22" s="681"/>
      <c r="F22" s="681"/>
      <c r="G22" s="681"/>
      <c r="H22" s="681"/>
      <c r="I22" s="681"/>
      <c r="J22" s="681"/>
      <c r="K22" s="681"/>
      <c r="L22" s="681"/>
      <c r="M22" s="681"/>
      <c r="N22" s="681"/>
      <c r="O22" s="681"/>
      <c r="P22" s="681"/>
      <c r="Q22" s="682"/>
      <c r="R22" s="683">
        <v>17299939</v>
      </c>
      <c r="S22" s="684"/>
      <c r="T22" s="684"/>
      <c r="U22" s="684"/>
      <c r="V22" s="684"/>
      <c r="W22" s="684"/>
      <c r="X22" s="684"/>
      <c r="Y22" s="685"/>
      <c r="Z22" s="686">
        <v>5.6</v>
      </c>
      <c r="AA22" s="686"/>
      <c r="AB22" s="686"/>
      <c r="AC22" s="686"/>
      <c r="AD22" s="687">
        <v>15680412</v>
      </c>
      <c r="AE22" s="687"/>
      <c r="AF22" s="687"/>
      <c r="AG22" s="687"/>
      <c r="AH22" s="687"/>
      <c r="AI22" s="687"/>
      <c r="AJ22" s="687"/>
      <c r="AK22" s="687"/>
      <c r="AL22" s="688">
        <v>9.8000000000000007</v>
      </c>
      <c r="AM22" s="689"/>
      <c r="AN22" s="689"/>
      <c r="AO22" s="690"/>
      <c r="AP22" s="702" t="s">
        <v>283</v>
      </c>
      <c r="AQ22" s="703"/>
      <c r="AR22" s="703"/>
      <c r="AS22" s="703"/>
      <c r="AT22" s="703"/>
      <c r="AU22" s="703"/>
      <c r="AV22" s="703"/>
      <c r="AW22" s="703"/>
      <c r="AX22" s="703"/>
      <c r="AY22" s="703"/>
      <c r="AZ22" s="703"/>
      <c r="BA22" s="703"/>
      <c r="BB22" s="703"/>
      <c r="BC22" s="703"/>
      <c r="BD22" s="703"/>
      <c r="BE22" s="703"/>
      <c r="BF22" s="704"/>
      <c r="BG22" s="683">
        <v>3170941</v>
      </c>
      <c r="BH22" s="684"/>
      <c r="BI22" s="684"/>
      <c r="BJ22" s="684"/>
      <c r="BK22" s="684"/>
      <c r="BL22" s="684"/>
      <c r="BM22" s="684"/>
      <c r="BN22" s="685"/>
      <c r="BO22" s="686">
        <v>2.4</v>
      </c>
      <c r="BP22" s="686"/>
      <c r="BQ22" s="686"/>
      <c r="BR22" s="686"/>
      <c r="BS22" s="692" t="s">
        <v>130</v>
      </c>
      <c r="BT22" s="684"/>
      <c r="BU22" s="684"/>
      <c r="BV22" s="684"/>
      <c r="BW22" s="684"/>
      <c r="BX22" s="684"/>
      <c r="BY22" s="684"/>
      <c r="BZ22" s="684"/>
      <c r="CA22" s="684"/>
      <c r="CB22" s="693"/>
      <c r="CD22" s="665" t="s">
        <v>284</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285</v>
      </c>
      <c r="C23" s="681"/>
      <c r="D23" s="681"/>
      <c r="E23" s="681"/>
      <c r="F23" s="681"/>
      <c r="G23" s="681"/>
      <c r="H23" s="681"/>
      <c r="I23" s="681"/>
      <c r="J23" s="681"/>
      <c r="K23" s="681"/>
      <c r="L23" s="681"/>
      <c r="M23" s="681"/>
      <c r="N23" s="681"/>
      <c r="O23" s="681"/>
      <c r="P23" s="681"/>
      <c r="Q23" s="682"/>
      <c r="R23" s="683">
        <v>15680412</v>
      </c>
      <c r="S23" s="684"/>
      <c r="T23" s="684"/>
      <c r="U23" s="684"/>
      <c r="V23" s="684"/>
      <c r="W23" s="684"/>
      <c r="X23" s="684"/>
      <c r="Y23" s="685"/>
      <c r="Z23" s="686">
        <v>5.0999999999999996</v>
      </c>
      <c r="AA23" s="686"/>
      <c r="AB23" s="686"/>
      <c r="AC23" s="686"/>
      <c r="AD23" s="687">
        <v>15680412</v>
      </c>
      <c r="AE23" s="687"/>
      <c r="AF23" s="687"/>
      <c r="AG23" s="687"/>
      <c r="AH23" s="687"/>
      <c r="AI23" s="687"/>
      <c r="AJ23" s="687"/>
      <c r="AK23" s="687"/>
      <c r="AL23" s="688">
        <v>9.8000000000000007</v>
      </c>
      <c r="AM23" s="689"/>
      <c r="AN23" s="689"/>
      <c r="AO23" s="690"/>
      <c r="AP23" s="702" t="s">
        <v>286</v>
      </c>
      <c r="AQ23" s="703"/>
      <c r="AR23" s="703"/>
      <c r="AS23" s="703"/>
      <c r="AT23" s="703"/>
      <c r="AU23" s="703"/>
      <c r="AV23" s="703"/>
      <c r="AW23" s="703"/>
      <c r="AX23" s="703"/>
      <c r="AY23" s="703"/>
      <c r="AZ23" s="703"/>
      <c r="BA23" s="703"/>
      <c r="BB23" s="703"/>
      <c r="BC23" s="703"/>
      <c r="BD23" s="703"/>
      <c r="BE23" s="703"/>
      <c r="BF23" s="704"/>
      <c r="BG23" s="683">
        <v>9226849</v>
      </c>
      <c r="BH23" s="684"/>
      <c r="BI23" s="684"/>
      <c r="BJ23" s="684"/>
      <c r="BK23" s="684"/>
      <c r="BL23" s="684"/>
      <c r="BM23" s="684"/>
      <c r="BN23" s="685"/>
      <c r="BO23" s="686">
        <v>7</v>
      </c>
      <c r="BP23" s="686"/>
      <c r="BQ23" s="686"/>
      <c r="BR23" s="686"/>
      <c r="BS23" s="692" t="s">
        <v>130</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287</v>
      </c>
      <c r="CS23" s="666"/>
      <c r="CT23" s="666"/>
      <c r="CU23" s="666"/>
      <c r="CV23" s="666"/>
      <c r="CW23" s="666"/>
      <c r="CX23" s="666"/>
      <c r="CY23" s="667"/>
      <c r="CZ23" s="665" t="s">
        <v>288</v>
      </c>
      <c r="DA23" s="666"/>
      <c r="DB23" s="666"/>
      <c r="DC23" s="667"/>
      <c r="DD23" s="665" t="s">
        <v>289</v>
      </c>
      <c r="DE23" s="666"/>
      <c r="DF23" s="666"/>
      <c r="DG23" s="666"/>
      <c r="DH23" s="666"/>
      <c r="DI23" s="666"/>
      <c r="DJ23" s="666"/>
      <c r="DK23" s="667"/>
      <c r="DL23" s="714" t="s">
        <v>290</v>
      </c>
      <c r="DM23" s="715"/>
      <c r="DN23" s="715"/>
      <c r="DO23" s="715"/>
      <c r="DP23" s="715"/>
      <c r="DQ23" s="715"/>
      <c r="DR23" s="715"/>
      <c r="DS23" s="715"/>
      <c r="DT23" s="715"/>
      <c r="DU23" s="715"/>
      <c r="DV23" s="716"/>
      <c r="DW23" s="665" t="s">
        <v>291</v>
      </c>
      <c r="DX23" s="666"/>
      <c r="DY23" s="666"/>
      <c r="DZ23" s="666"/>
      <c r="EA23" s="666"/>
      <c r="EB23" s="666"/>
      <c r="EC23" s="667"/>
    </row>
    <row r="24" spans="2:133" ht="11.25" customHeight="1" x14ac:dyDescent="0.2">
      <c r="B24" s="680" t="s">
        <v>292</v>
      </c>
      <c r="C24" s="681"/>
      <c r="D24" s="681"/>
      <c r="E24" s="681"/>
      <c r="F24" s="681"/>
      <c r="G24" s="681"/>
      <c r="H24" s="681"/>
      <c r="I24" s="681"/>
      <c r="J24" s="681"/>
      <c r="K24" s="681"/>
      <c r="L24" s="681"/>
      <c r="M24" s="681"/>
      <c r="N24" s="681"/>
      <c r="O24" s="681"/>
      <c r="P24" s="681"/>
      <c r="Q24" s="682"/>
      <c r="R24" s="683">
        <v>1619288</v>
      </c>
      <c r="S24" s="684"/>
      <c r="T24" s="684"/>
      <c r="U24" s="684"/>
      <c r="V24" s="684"/>
      <c r="W24" s="684"/>
      <c r="X24" s="684"/>
      <c r="Y24" s="685"/>
      <c r="Z24" s="686">
        <v>0.5</v>
      </c>
      <c r="AA24" s="686"/>
      <c r="AB24" s="686"/>
      <c r="AC24" s="686"/>
      <c r="AD24" s="687" t="s">
        <v>245</v>
      </c>
      <c r="AE24" s="687"/>
      <c r="AF24" s="687"/>
      <c r="AG24" s="687"/>
      <c r="AH24" s="687"/>
      <c r="AI24" s="687"/>
      <c r="AJ24" s="687"/>
      <c r="AK24" s="687"/>
      <c r="AL24" s="688" t="s">
        <v>130</v>
      </c>
      <c r="AM24" s="689"/>
      <c r="AN24" s="689"/>
      <c r="AO24" s="690"/>
      <c r="AP24" s="702" t="s">
        <v>293</v>
      </c>
      <c r="AQ24" s="703"/>
      <c r="AR24" s="703"/>
      <c r="AS24" s="703"/>
      <c r="AT24" s="703"/>
      <c r="AU24" s="703"/>
      <c r="AV24" s="703"/>
      <c r="AW24" s="703"/>
      <c r="AX24" s="703"/>
      <c r="AY24" s="703"/>
      <c r="AZ24" s="703"/>
      <c r="BA24" s="703"/>
      <c r="BB24" s="703"/>
      <c r="BC24" s="703"/>
      <c r="BD24" s="703"/>
      <c r="BE24" s="703"/>
      <c r="BF24" s="704"/>
      <c r="BG24" s="683" t="s">
        <v>139</v>
      </c>
      <c r="BH24" s="684"/>
      <c r="BI24" s="684"/>
      <c r="BJ24" s="684"/>
      <c r="BK24" s="684"/>
      <c r="BL24" s="684"/>
      <c r="BM24" s="684"/>
      <c r="BN24" s="685"/>
      <c r="BO24" s="686" t="s">
        <v>139</v>
      </c>
      <c r="BP24" s="686"/>
      <c r="BQ24" s="686"/>
      <c r="BR24" s="686"/>
      <c r="BS24" s="692" t="s">
        <v>130</v>
      </c>
      <c r="BT24" s="684"/>
      <c r="BU24" s="684"/>
      <c r="BV24" s="684"/>
      <c r="BW24" s="684"/>
      <c r="BX24" s="684"/>
      <c r="BY24" s="684"/>
      <c r="BZ24" s="684"/>
      <c r="CA24" s="684"/>
      <c r="CB24" s="693"/>
      <c r="CD24" s="694" t="s">
        <v>294</v>
      </c>
      <c r="CE24" s="695"/>
      <c r="CF24" s="695"/>
      <c r="CG24" s="695"/>
      <c r="CH24" s="695"/>
      <c r="CI24" s="695"/>
      <c r="CJ24" s="695"/>
      <c r="CK24" s="695"/>
      <c r="CL24" s="695"/>
      <c r="CM24" s="695"/>
      <c r="CN24" s="695"/>
      <c r="CO24" s="695"/>
      <c r="CP24" s="695"/>
      <c r="CQ24" s="696"/>
      <c r="CR24" s="672">
        <v>184462855</v>
      </c>
      <c r="CS24" s="673"/>
      <c r="CT24" s="673"/>
      <c r="CU24" s="673"/>
      <c r="CV24" s="673"/>
      <c r="CW24" s="673"/>
      <c r="CX24" s="673"/>
      <c r="CY24" s="674"/>
      <c r="CZ24" s="677">
        <v>62.2</v>
      </c>
      <c r="DA24" s="678"/>
      <c r="DB24" s="678"/>
      <c r="DC24" s="697"/>
      <c r="DD24" s="722">
        <v>119342247</v>
      </c>
      <c r="DE24" s="673"/>
      <c r="DF24" s="673"/>
      <c r="DG24" s="673"/>
      <c r="DH24" s="673"/>
      <c r="DI24" s="673"/>
      <c r="DJ24" s="673"/>
      <c r="DK24" s="674"/>
      <c r="DL24" s="722">
        <v>117535112</v>
      </c>
      <c r="DM24" s="673"/>
      <c r="DN24" s="673"/>
      <c r="DO24" s="673"/>
      <c r="DP24" s="673"/>
      <c r="DQ24" s="673"/>
      <c r="DR24" s="673"/>
      <c r="DS24" s="673"/>
      <c r="DT24" s="673"/>
      <c r="DU24" s="673"/>
      <c r="DV24" s="674"/>
      <c r="DW24" s="677">
        <v>66.900000000000006</v>
      </c>
      <c r="DX24" s="678"/>
      <c r="DY24" s="678"/>
      <c r="DZ24" s="678"/>
      <c r="EA24" s="678"/>
      <c r="EB24" s="678"/>
      <c r="EC24" s="679"/>
    </row>
    <row r="25" spans="2:133" ht="11.25" customHeight="1" x14ac:dyDescent="0.2">
      <c r="B25" s="680" t="s">
        <v>295</v>
      </c>
      <c r="C25" s="681"/>
      <c r="D25" s="681"/>
      <c r="E25" s="681"/>
      <c r="F25" s="681"/>
      <c r="G25" s="681"/>
      <c r="H25" s="681"/>
      <c r="I25" s="681"/>
      <c r="J25" s="681"/>
      <c r="K25" s="681"/>
      <c r="L25" s="681"/>
      <c r="M25" s="681"/>
      <c r="N25" s="681"/>
      <c r="O25" s="681"/>
      <c r="P25" s="681"/>
      <c r="Q25" s="682"/>
      <c r="R25" s="683">
        <v>239</v>
      </c>
      <c r="S25" s="684"/>
      <c r="T25" s="684"/>
      <c r="U25" s="684"/>
      <c r="V25" s="684"/>
      <c r="W25" s="684"/>
      <c r="X25" s="684"/>
      <c r="Y25" s="685"/>
      <c r="Z25" s="686">
        <v>0</v>
      </c>
      <c r="AA25" s="686"/>
      <c r="AB25" s="686"/>
      <c r="AC25" s="686"/>
      <c r="AD25" s="687" t="s">
        <v>245</v>
      </c>
      <c r="AE25" s="687"/>
      <c r="AF25" s="687"/>
      <c r="AG25" s="687"/>
      <c r="AH25" s="687"/>
      <c r="AI25" s="687"/>
      <c r="AJ25" s="687"/>
      <c r="AK25" s="687"/>
      <c r="AL25" s="688" t="s">
        <v>130</v>
      </c>
      <c r="AM25" s="689"/>
      <c r="AN25" s="689"/>
      <c r="AO25" s="690"/>
      <c r="AP25" s="702" t="s">
        <v>296</v>
      </c>
      <c r="AQ25" s="703"/>
      <c r="AR25" s="703"/>
      <c r="AS25" s="703"/>
      <c r="AT25" s="703"/>
      <c r="AU25" s="703"/>
      <c r="AV25" s="703"/>
      <c r="AW25" s="703"/>
      <c r="AX25" s="703"/>
      <c r="AY25" s="703"/>
      <c r="AZ25" s="703"/>
      <c r="BA25" s="703"/>
      <c r="BB25" s="703"/>
      <c r="BC25" s="703"/>
      <c r="BD25" s="703"/>
      <c r="BE25" s="703"/>
      <c r="BF25" s="704"/>
      <c r="BG25" s="683" t="s">
        <v>245</v>
      </c>
      <c r="BH25" s="684"/>
      <c r="BI25" s="684"/>
      <c r="BJ25" s="684"/>
      <c r="BK25" s="684"/>
      <c r="BL25" s="684"/>
      <c r="BM25" s="684"/>
      <c r="BN25" s="685"/>
      <c r="BO25" s="686" t="s">
        <v>130</v>
      </c>
      <c r="BP25" s="686"/>
      <c r="BQ25" s="686"/>
      <c r="BR25" s="686"/>
      <c r="BS25" s="692" t="s">
        <v>130</v>
      </c>
      <c r="BT25" s="684"/>
      <c r="BU25" s="684"/>
      <c r="BV25" s="684"/>
      <c r="BW25" s="684"/>
      <c r="BX25" s="684"/>
      <c r="BY25" s="684"/>
      <c r="BZ25" s="684"/>
      <c r="CA25" s="684"/>
      <c r="CB25" s="693"/>
      <c r="CD25" s="698" t="s">
        <v>297</v>
      </c>
      <c r="CE25" s="699"/>
      <c r="CF25" s="699"/>
      <c r="CG25" s="699"/>
      <c r="CH25" s="699"/>
      <c r="CI25" s="699"/>
      <c r="CJ25" s="699"/>
      <c r="CK25" s="699"/>
      <c r="CL25" s="699"/>
      <c r="CM25" s="699"/>
      <c r="CN25" s="699"/>
      <c r="CO25" s="699"/>
      <c r="CP25" s="699"/>
      <c r="CQ25" s="700"/>
      <c r="CR25" s="683">
        <v>69487142</v>
      </c>
      <c r="CS25" s="719"/>
      <c r="CT25" s="719"/>
      <c r="CU25" s="719"/>
      <c r="CV25" s="719"/>
      <c r="CW25" s="719"/>
      <c r="CX25" s="719"/>
      <c r="CY25" s="720"/>
      <c r="CZ25" s="688">
        <v>23.4</v>
      </c>
      <c r="DA25" s="717"/>
      <c r="DB25" s="717"/>
      <c r="DC25" s="721"/>
      <c r="DD25" s="692">
        <v>60407002</v>
      </c>
      <c r="DE25" s="719"/>
      <c r="DF25" s="719"/>
      <c r="DG25" s="719"/>
      <c r="DH25" s="719"/>
      <c r="DI25" s="719"/>
      <c r="DJ25" s="719"/>
      <c r="DK25" s="720"/>
      <c r="DL25" s="692">
        <v>60328014</v>
      </c>
      <c r="DM25" s="719"/>
      <c r="DN25" s="719"/>
      <c r="DO25" s="719"/>
      <c r="DP25" s="719"/>
      <c r="DQ25" s="719"/>
      <c r="DR25" s="719"/>
      <c r="DS25" s="719"/>
      <c r="DT25" s="719"/>
      <c r="DU25" s="719"/>
      <c r="DV25" s="720"/>
      <c r="DW25" s="688">
        <v>34.299999999999997</v>
      </c>
      <c r="DX25" s="717"/>
      <c r="DY25" s="717"/>
      <c r="DZ25" s="717"/>
      <c r="EA25" s="717"/>
      <c r="EB25" s="717"/>
      <c r="EC25" s="718"/>
    </row>
    <row r="26" spans="2:133" ht="11.25" customHeight="1" x14ac:dyDescent="0.2">
      <c r="B26" s="680" t="s">
        <v>298</v>
      </c>
      <c r="C26" s="681"/>
      <c r="D26" s="681"/>
      <c r="E26" s="681"/>
      <c r="F26" s="681"/>
      <c r="G26" s="681"/>
      <c r="H26" s="681"/>
      <c r="I26" s="681"/>
      <c r="J26" s="681"/>
      <c r="K26" s="681"/>
      <c r="L26" s="681"/>
      <c r="M26" s="681"/>
      <c r="N26" s="681"/>
      <c r="O26" s="681"/>
      <c r="P26" s="681"/>
      <c r="Q26" s="682"/>
      <c r="R26" s="683">
        <v>169123651</v>
      </c>
      <c r="S26" s="684"/>
      <c r="T26" s="684"/>
      <c r="U26" s="684"/>
      <c r="V26" s="684"/>
      <c r="W26" s="684"/>
      <c r="X26" s="684"/>
      <c r="Y26" s="685"/>
      <c r="Z26" s="686">
        <v>55.2</v>
      </c>
      <c r="AA26" s="686"/>
      <c r="AB26" s="686"/>
      <c r="AC26" s="686"/>
      <c r="AD26" s="687">
        <v>158277275</v>
      </c>
      <c r="AE26" s="687"/>
      <c r="AF26" s="687"/>
      <c r="AG26" s="687"/>
      <c r="AH26" s="687"/>
      <c r="AI26" s="687"/>
      <c r="AJ26" s="687"/>
      <c r="AK26" s="687"/>
      <c r="AL26" s="688">
        <v>98.5</v>
      </c>
      <c r="AM26" s="689"/>
      <c r="AN26" s="689"/>
      <c r="AO26" s="690"/>
      <c r="AP26" s="702" t="s">
        <v>299</v>
      </c>
      <c r="AQ26" s="732"/>
      <c r="AR26" s="732"/>
      <c r="AS26" s="732"/>
      <c r="AT26" s="732"/>
      <c r="AU26" s="732"/>
      <c r="AV26" s="732"/>
      <c r="AW26" s="732"/>
      <c r="AX26" s="732"/>
      <c r="AY26" s="732"/>
      <c r="AZ26" s="732"/>
      <c r="BA26" s="732"/>
      <c r="BB26" s="732"/>
      <c r="BC26" s="732"/>
      <c r="BD26" s="732"/>
      <c r="BE26" s="732"/>
      <c r="BF26" s="704"/>
      <c r="BG26" s="683" t="s">
        <v>245</v>
      </c>
      <c r="BH26" s="684"/>
      <c r="BI26" s="684"/>
      <c r="BJ26" s="684"/>
      <c r="BK26" s="684"/>
      <c r="BL26" s="684"/>
      <c r="BM26" s="684"/>
      <c r="BN26" s="685"/>
      <c r="BO26" s="686" t="s">
        <v>130</v>
      </c>
      <c r="BP26" s="686"/>
      <c r="BQ26" s="686"/>
      <c r="BR26" s="686"/>
      <c r="BS26" s="692" t="s">
        <v>130</v>
      </c>
      <c r="BT26" s="684"/>
      <c r="BU26" s="684"/>
      <c r="BV26" s="684"/>
      <c r="BW26" s="684"/>
      <c r="BX26" s="684"/>
      <c r="BY26" s="684"/>
      <c r="BZ26" s="684"/>
      <c r="CA26" s="684"/>
      <c r="CB26" s="693"/>
      <c r="CD26" s="698" t="s">
        <v>300</v>
      </c>
      <c r="CE26" s="699"/>
      <c r="CF26" s="699"/>
      <c r="CG26" s="699"/>
      <c r="CH26" s="699"/>
      <c r="CI26" s="699"/>
      <c r="CJ26" s="699"/>
      <c r="CK26" s="699"/>
      <c r="CL26" s="699"/>
      <c r="CM26" s="699"/>
      <c r="CN26" s="699"/>
      <c r="CO26" s="699"/>
      <c r="CP26" s="699"/>
      <c r="CQ26" s="700"/>
      <c r="CR26" s="683">
        <v>50897280</v>
      </c>
      <c r="CS26" s="684"/>
      <c r="CT26" s="684"/>
      <c r="CU26" s="684"/>
      <c r="CV26" s="684"/>
      <c r="CW26" s="684"/>
      <c r="CX26" s="684"/>
      <c r="CY26" s="685"/>
      <c r="CZ26" s="688">
        <v>17.2</v>
      </c>
      <c r="DA26" s="717"/>
      <c r="DB26" s="717"/>
      <c r="DC26" s="721"/>
      <c r="DD26" s="692">
        <v>42341720</v>
      </c>
      <c r="DE26" s="684"/>
      <c r="DF26" s="684"/>
      <c r="DG26" s="684"/>
      <c r="DH26" s="684"/>
      <c r="DI26" s="684"/>
      <c r="DJ26" s="684"/>
      <c r="DK26" s="685"/>
      <c r="DL26" s="692" t="s">
        <v>130</v>
      </c>
      <c r="DM26" s="684"/>
      <c r="DN26" s="684"/>
      <c r="DO26" s="684"/>
      <c r="DP26" s="684"/>
      <c r="DQ26" s="684"/>
      <c r="DR26" s="684"/>
      <c r="DS26" s="684"/>
      <c r="DT26" s="684"/>
      <c r="DU26" s="684"/>
      <c r="DV26" s="685"/>
      <c r="DW26" s="688" t="s">
        <v>130</v>
      </c>
      <c r="DX26" s="717"/>
      <c r="DY26" s="717"/>
      <c r="DZ26" s="717"/>
      <c r="EA26" s="717"/>
      <c r="EB26" s="717"/>
      <c r="EC26" s="718"/>
    </row>
    <row r="27" spans="2:133" ht="11.25" customHeight="1" x14ac:dyDescent="0.2">
      <c r="B27" s="680" t="s">
        <v>301</v>
      </c>
      <c r="C27" s="681"/>
      <c r="D27" s="681"/>
      <c r="E27" s="681"/>
      <c r="F27" s="681"/>
      <c r="G27" s="681"/>
      <c r="H27" s="681"/>
      <c r="I27" s="681"/>
      <c r="J27" s="681"/>
      <c r="K27" s="681"/>
      <c r="L27" s="681"/>
      <c r="M27" s="681"/>
      <c r="N27" s="681"/>
      <c r="O27" s="681"/>
      <c r="P27" s="681"/>
      <c r="Q27" s="682"/>
      <c r="R27" s="683">
        <v>202085</v>
      </c>
      <c r="S27" s="684"/>
      <c r="T27" s="684"/>
      <c r="U27" s="684"/>
      <c r="V27" s="684"/>
      <c r="W27" s="684"/>
      <c r="X27" s="684"/>
      <c r="Y27" s="685"/>
      <c r="Z27" s="686">
        <v>0.1</v>
      </c>
      <c r="AA27" s="686"/>
      <c r="AB27" s="686"/>
      <c r="AC27" s="686"/>
      <c r="AD27" s="687">
        <v>202085</v>
      </c>
      <c r="AE27" s="687"/>
      <c r="AF27" s="687"/>
      <c r="AG27" s="687"/>
      <c r="AH27" s="687"/>
      <c r="AI27" s="687"/>
      <c r="AJ27" s="687"/>
      <c r="AK27" s="687"/>
      <c r="AL27" s="688">
        <v>0.1</v>
      </c>
      <c r="AM27" s="689"/>
      <c r="AN27" s="689"/>
      <c r="AO27" s="690"/>
      <c r="AP27" s="680" t="s">
        <v>302</v>
      </c>
      <c r="AQ27" s="681"/>
      <c r="AR27" s="681"/>
      <c r="AS27" s="681"/>
      <c r="AT27" s="681"/>
      <c r="AU27" s="681"/>
      <c r="AV27" s="681"/>
      <c r="AW27" s="681"/>
      <c r="AX27" s="681"/>
      <c r="AY27" s="681"/>
      <c r="AZ27" s="681"/>
      <c r="BA27" s="681"/>
      <c r="BB27" s="681"/>
      <c r="BC27" s="681"/>
      <c r="BD27" s="681"/>
      <c r="BE27" s="681"/>
      <c r="BF27" s="682"/>
      <c r="BG27" s="683">
        <v>131098296</v>
      </c>
      <c r="BH27" s="684"/>
      <c r="BI27" s="684"/>
      <c r="BJ27" s="684"/>
      <c r="BK27" s="684"/>
      <c r="BL27" s="684"/>
      <c r="BM27" s="684"/>
      <c r="BN27" s="685"/>
      <c r="BO27" s="686">
        <v>100</v>
      </c>
      <c r="BP27" s="686"/>
      <c r="BQ27" s="686"/>
      <c r="BR27" s="686"/>
      <c r="BS27" s="692">
        <v>316339</v>
      </c>
      <c r="BT27" s="684"/>
      <c r="BU27" s="684"/>
      <c r="BV27" s="684"/>
      <c r="BW27" s="684"/>
      <c r="BX27" s="684"/>
      <c r="BY27" s="684"/>
      <c r="BZ27" s="684"/>
      <c r="CA27" s="684"/>
      <c r="CB27" s="693"/>
      <c r="CD27" s="698" t="s">
        <v>303</v>
      </c>
      <c r="CE27" s="699"/>
      <c r="CF27" s="699"/>
      <c r="CG27" s="699"/>
      <c r="CH27" s="699"/>
      <c r="CI27" s="699"/>
      <c r="CJ27" s="699"/>
      <c r="CK27" s="699"/>
      <c r="CL27" s="699"/>
      <c r="CM27" s="699"/>
      <c r="CN27" s="699"/>
      <c r="CO27" s="699"/>
      <c r="CP27" s="699"/>
      <c r="CQ27" s="700"/>
      <c r="CR27" s="683">
        <v>87609919</v>
      </c>
      <c r="CS27" s="719"/>
      <c r="CT27" s="719"/>
      <c r="CU27" s="719"/>
      <c r="CV27" s="719"/>
      <c r="CW27" s="719"/>
      <c r="CX27" s="719"/>
      <c r="CY27" s="720"/>
      <c r="CZ27" s="688">
        <v>29.6</v>
      </c>
      <c r="DA27" s="717"/>
      <c r="DB27" s="717"/>
      <c r="DC27" s="721"/>
      <c r="DD27" s="692">
        <v>31938582</v>
      </c>
      <c r="DE27" s="719"/>
      <c r="DF27" s="719"/>
      <c r="DG27" s="719"/>
      <c r="DH27" s="719"/>
      <c r="DI27" s="719"/>
      <c r="DJ27" s="719"/>
      <c r="DK27" s="720"/>
      <c r="DL27" s="692">
        <v>31807864</v>
      </c>
      <c r="DM27" s="719"/>
      <c r="DN27" s="719"/>
      <c r="DO27" s="719"/>
      <c r="DP27" s="719"/>
      <c r="DQ27" s="719"/>
      <c r="DR27" s="719"/>
      <c r="DS27" s="719"/>
      <c r="DT27" s="719"/>
      <c r="DU27" s="719"/>
      <c r="DV27" s="720"/>
      <c r="DW27" s="688">
        <v>18.100000000000001</v>
      </c>
      <c r="DX27" s="717"/>
      <c r="DY27" s="717"/>
      <c r="DZ27" s="717"/>
      <c r="EA27" s="717"/>
      <c r="EB27" s="717"/>
      <c r="EC27" s="718"/>
    </row>
    <row r="28" spans="2:133" ht="11.25" customHeight="1" x14ac:dyDescent="0.2">
      <c r="B28" s="680" t="s">
        <v>304</v>
      </c>
      <c r="C28" s="681"/>
      <c r="D28" s="681"/>
      <c r="E28" s="681"/>
      <c r="F28" s="681"/>
      <c r="G28" s="681"/>
      <c r="H28" s="681"/>
      <c r="I28" s="681"/>
      <c r="J28" s="681"/>
      <c r="K28" s="681"/>
      <c r="L28" s="681"/>
      <c r="M28" s="681"/>
      <c r="N28" s="681"/>
      <c r="O28" s="681"/>
      <c r="P28" s="681"/>
      <c r="Q28" s="682"/>
      <c r="R28" s="683">
        <v>1446611</v>
      </c>
      <c r="S28" s="684"/>
      <c r="T28" s="684"/>
      <c r="U28" s="684"/>
      <c r="V28" s="684"/>
      <c r="W28" s="684"/>
      <c r="X28" s="684"/>
      <c r="Y28" s="685"/>
      <c r="Z28" s="686">
        <v>0.5</v>
      </c>
      <c r="AA28" s="686"/>
      <c r="AB28" s="686"/>
      <c r="AC28" s="686"/>
      <c r="AD28" s="687" t="s">
        <v>139</v>
      </c>
      <c r="AE28" s="687"/>
      <c r="AF28" s="687"/>
      <c r="AG28" s="687"/>
      <c r="AH28" s="687"/>
      <c r="AI28" s="687"/>
      <c r="AJ28" s="687"/>
      <c r="AK28" s="687"/>
      <c r="AL28" s="688" t="s">
        <v>245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305</v>
      </c>
      <c r="CE28" s="699"/>
      <c r="CF28" s="699"/>
      <c r="CG28" s="699"/>
      <c r="CH28" s="699"/>
      <c r="CI28" s="699"/>
      <c r="CJ28" s="699"/>
      <c r="CK28" s="699"/>
      <c r="CL28" s="699"/>
      <c r="CM28" s="699"/>
      <c r="CN28" s="699"/>
      <c r="CO28" s="699"/>
      <c r="CP28" s="699"/>
      <c r="CQ28" s="700"/>
      <c r="CR28" s="683">
        <v>27365794</v>
      </c>
      <c r="CS28" s="684"/>
      <c r="CT28" s="684"/>
      <c r="CU28" s="684"/>
      <c r="CV28" s="684"/>
      <c r="CW28" s="684"/>
      <c r="CX28" s="684"/>
      <c r="CY28" s="685"/>
      <c r="CZ28" s="688">
        <v>9.1999999999999993</v>
      </c>
      <c r="DA28" s="717"/>
      <c r="DB28" s="717"/>
      <c r="DC28" s="721"/>
      <c r="DD28" s="692">
        <v>26996663</v>
      </c>
      <c r="DE28" s="684"/>
      <c r="DF28" s="684"/>
      <c r="DG28" s="684"/>
      <c r="DH28" s="684"/>
      <c r="DI28" s="684"/>
      <c r="DJ28" s="684"/>
      <c r="DK28" s="685"/>
      <c r="DL28" s="692">
        <v>25399234</v>
      </c>
      <c r="DM28" s="684"/>
      <c r="DN28" s="684"/>
      <c r="DO28" s="684"/>
      <c r="DP28" s="684"/>
      <c r="DQ28" s="684"/>
      <c r="DR28" s="684"/>
      <c r="DS28" s="684"/>
      <c r="DT28" s="684"/>
      <c r="DU28" s="684"/>
      <c r="DV28" s="685"/>
      <c r="DW28" s="688">
        <v>14.5</v>
      </c>
      <c r="DX28" s="717"/>
      <c r="DY28" s="717"/>
      <c r="DZ28" s="717"/>
      <c r="EA28" s="717"/>
      <c r="EB28" s="717"/>
      <c r="EC28" s="718"/>
    </row>
    <row r="29" spans="2:133" ht="11.25" customHeight="1" x14ac:dyDescent="0.2">
      <c r="B29" s="680" t="s">
        <v>306</v>
      </c>
      <c r="C29" s="681"/>
      <c r="D29" s="681"/>
      <c r="E29" s="681"/>
      <c r="F29" s="681"/>
      <c r="G29" s="681"/>
      <c r="H29" s="681"/>
      <c r="I29" s="681"/>
      <c r="J29" s="681"/>
      <c r="K29" s="681"/>
      <c r="L29" s="681"/>
      <c r="M29" s="681"/>
      <c r="N29" s="681"/>
      <c r="O29" s="681"/>
      <c r="P29" s="681"/>
      <c r="Q29" s="682"/>
      <c r="R29" s="683">
        <v>3401972</v>
      </c>
      <c r="S29" s="684"/>
      <c r="T29" s="684"/>
      <c r="U29" s="684"/>
      <c r="V29" s="684"/>
      <c r="W29" s="684"/>
      <c r="X29" s="684"/>
      <c r="Y29" s="685"/>
      <c r="Z29" s="686">
        <v>1.1000000000000001</v>
      </c>
      <c r="AA29" s="686"/>
      <c r="AB29" s="686"/>
      <c r="AC29" s="686"/>
      <c r="AD29" s="687">
        <v>754693</v>
      </c>
      <c r="AE29" s="687"/>
      <c r="AF29" s="687"/>
      <c r="AG29" s="687"/>
      <c r="AH29" s="687"/>
      <c r="AI29" s="687"/>
      <c r="AJ29" s="687"/>
      <c r="AK29" s="687"/>
      <c r="AL29" s="688">
        <v>0.5</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307</v>
      </c>
      <c r="CE29" s="724"/>
      <c r="CF29" s="698" t="s">
        <v>308</v>
      </c>
      <c r="CG29" s="699"/>
      <c r="CH29" s="699"/>
      <c r="CI29" s="699"/>
      <c r="CJ29" s="699"/>
      <c r="CK29" s="699"/>
      <c r="CL29" s="699"/>
      <c r="CM29" s="699"/>
      <c r="CN29" s="699"/>
      <c r="CO29" s="699"/>
      <c r="CP29" s="699"/>
      <c r="CQ29" s="700"/>
      <c r="CR29" s="683">
        <v>27365794</v>
      </c>
      <c r="CS29" s="719"/>
      <c r="CT29" s="719"/>
      <c r="CU29" s="719"/>
      <c r="CV29" s="719"/>
      <c r="CW29" s="719"/>
      <c r="CX29" s="719"/>
      <c r="CY29" s="720"/>
      <c r="CZ29" s="688">
        <v>9.1999999999999993</v>
      </c>
      <c r="DA29" s="717"/>
      <c r="DB29" s="717"/>
      <c r="DC29" s="721"/>
      <c r="DD29" s="692">
        <v>26996663</v>
      </c>
      <c r="DE29" s="719"/>
      <c r="DF29" s="719"/>
      <c r="DG29" s="719"/>
      <c r="DH29" s="719"/>
      <c r="DI29" s="719"/>
      <c r="DJ29" s="719"/>
      <c r="DK29" s="720"/>
      <c r="DL29" s="692">
        <v>25399234</v>
      </c>
      <c r="DM29" s="719"/>
      <c r="DN29" s="719"/>
      <c r="DO29" s="719"/>
      <c r="DP29" s="719"/>
      <c r="DQ29" s="719"/>
      <c r="DR29" s="719"/>
      <c r="DS29" s="719"/>
      <c r="DT29" s="719"/>
      <c r="DU29" s="719"/>
      <c r="DV29" s="720"/>
      <c r="DW29" s="688">
        <v>14.5</v>
      </c>
      <c r="DX29" s="717"/>
      <c r="DY29" s="717"/>
      <c r="DZ29" s="717"/>
      <c r="EA29" s="717"/>
      <c r="EB29" s="717"/>
      <c r="EC29" s="718"/>
    </row>
    <row r="30" spans="2:133" ht="11.25" customHeight="1" x14ac:dyDescent="0.2">
      <c r="B30" s="680" t="s">
        <v>309</v>
      </c>
      <c r="C30" s="681"/>
      <c r="D30" s="681"/>
      <c r="E30" s="681"/>
      <c r="F30" s="681"/>
      <c r="G30" s="681"/>
      <c r="H30" s="681"/>
      <c r="I30" s="681"/>
      <c r="J30" s="681"/>
      <c r="K30" s="681"/>
      <c r="L30" s="681"/>
      <c r="M30" s="681"/>
      <c r="N30" s="681"/>
      <c r="O30" s="681"/>
      <c r="P30" s="681"/>
      <c r="Q30" s="682"/>
      <c r="R30" s="683">
        <v>1905844</v>
      </c>
      <c r="S30" s="684"/>
      <c r="T30" s="684"/>
      <c r="U30" s="684"/>
      <c r="V30" s="684"/>
      <c r="W30" s="684"/>
      <c r="X30" s="684"/>
      <c r="Y30" s="685"/>
      <c r="Z30" s="686">
        <v>0.6</v>
      </c>
      <c r="AA30" s="686"/>
      <c r="AB30" s="686"/>
      <c r="AC30" s="686"/>
      <c r="AD30" s="687" t="s">
        <v>130</v>
      </c>
      <c r="AE30" s="687"/>
      <c r="AF30" s="687"/>
      <c r="AG30" s="687"/>
      <c r="AH30" s="687"/>
      <c r="AI30" s="687"/>
      <c r="AJ30" s="687"/>
      <c r="AK30" s="687"/>
      <c r="AL30" s="688" t="s">
        <v>245</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310</v>
      </c>
      <c r="BH30" s="736"/>
      <c r="BI30" s="736"/>
      <c r="BJ30" s="736"/>
      <c r="BK30" s="736"/>
      <c r="BL30" s="736"/>
      <c r="BM30" s="736"/>
      <c r="BN30" s="736"/>
      <c r="BO30" s="736"/>
      <c r="BP30" s="736"/>
      <c r="BQ30" s="737"/>
      <c r="BR30" s="662" t="s">
        <v>311</v>
      </c>
      <c r="BS30" s="736"/>
      <c r="BT30" s="736"/>
      <c r="BU30" s="736"/>
      <c r="BV30" s="736"/>
      <c r="BW30" s="736"/>
      <c r="BX30" s="736"/>
      <c r="BY30" s="736"/>
      <c r="BZ30" s="736"/>
      <c r="CA30" s="736"/>
      <c r="CB30" s="737"/>
      <c r="CD30" s="725"/>
      <c r="CE30" s="726"/>
      <c r="CF30" s="698" t="s">
        <v>312</v>
      </c>
      <c r="CG30" s="699"/>
      <c r="CH30" s="699"/>
      <c r="CI30" s="699"/>
      <c r="CJ30" s="699"/>
      <c r="CK30" s="699"/>
      <c r="CL30" s="699"/>
      <c r="CM30" s="699"/>
      <c r="CN30" s="699"/>
      <c r="CO30" s="699"/>
      <c r="CP30" s="699"/>
      <c r="CQ30" s="700"/>
      <c r="CR30" s="683">
        <v>25541899</v>
      </c>
      <c r="CS30" s="684"/>
      <c r="CT30" s="684"/>
      <c r="CU30" s="684"/>
      <c r="CV30" s="684"/>
      <c r="CW30" s="684"/>
      <c r="CX30" s="684"/>
      <c r="CY30" s="685"/>
      <c r="CZ30" s="688">
        <v>8.6</v>
      </c>
      <c r="DA30" s="717"/>
      <c r="DB30" s="717"/>
      <c r="DC30" s="721"/>
      <c r="DD30" s="692">
        <v>25216664</v>
      </c>
      <c r="DE30" s="684"/>
      <c r="DF30" s="684"/>
      <c r="DG30" s="684"/>
      <c r="DH30" s="684"/>
      <c r="DI30" s="684"/>
      <c r="DJ30" s="684"/>
      <c r="DK30" s="685"/>
      <c r="DL30" s="692">
        <v>23621469</v>
      </c>
      <c r="DM30" s="684"/>
      <c r="DN30" s="684"/>
      <c r="DO30" s="684"/>
      <c r="DP30" s="684"/>
      <c r="DQ30" s="684"/>
      <c r="DR30" s="684"/>
      <c r="DS30" s="684"/>
      <c r="DT30" s="684"/>
      <c r="DU30" s="684"/>
      <c r="DV30" s="685"/>
      <c r="DW30" s="688">
        <v>13.4</v>
      </c>
      <c r="DX30" s="717"/>
      <c r="DY30" s="717"/>
      <c r="DZ30" s="717"/>
      <c r="EA30" s="717"/>
      <c r="EB30" s="717"/>
      <c r="EC30" s="718"/>
    </row>
    <row r="31" spans="2:133" ht="11.25" customHeight="1" x14ac:dyDescent="0.2">
      <c r="B31" s="680" t="s">
        <v>313</v>
      </c>
      <c r="C31" s="681"/>
      <c r="D31" s="681"/>
      <c r="E31" s="681"/>
      <c r="F31" s="681"/>
      <c r="G31" s="681"/>
      <c r="H31" s="681"/>
      <c r="I31" s="681"/>
      <c r="J31" s="681"/>
      <c r="K31" s="681"/>
      <c r="L31" s="681"/>
      <c r="M31" s="681"/>
      <c r="N31" s="681"/>
      <c r="O31" s="681"/>
      <c r="P31" s="681"/>
      <c r="Q31" s="682"/>
      <c r="R31" s="683">
        <v>59673105</v>
      </c>
      <c r="S31" s="684"/>
      <c r="T31" s="684"/>
      <c r="U31" s="684"/>
      <c r="V31" s="684"/>
      <c r="W31" s="684"/>
      <c r="X31" s="684"/>
      <c r="Y31" s="685"/>
      <c r="Z31" s="686">
        <v>19.5</v>
      </c>
      <c r="AA31" s="686"/>
      <c r="AB31" s="686"/>
      <c r="AC31" s="686"/>
      <c r="AD31" s="687" t="s">
        <v>245</v>
      </c>
      <c r="AE31" s="687"/>
      <c r="AF31" s="687"/>
      <c r="AG31" s="687"/>
      <c r="AH31" s="687"/>
      <c r="AI31" s="687"/>
      <c r="AJ31" s="687"/>
      <c r="AK31" s="687"/>
      <c r="AL31" s="688" t="s">
        <v>130</v>
      </c>
      <c r="AM31" s="689"/>
      <c r="AN31" s="689"/>
      <c r="AO31" s="690"/>
      <c r="AP31" s="740" t="s">
        <v>314</v>
      </c>
      <c r="AQ31" s="741"/>
      <c r="AR31" s="741"/>
      <c r="AS31" s="741"/>
      <c r="AT31" s="746" t="s">
        <v>315</v>
      </c>
      <c r="AU31" s="231"/>
      <c r="AV31" s="231"/>
      <c r="AW31" s="231"/>
      <c r="AX31" s="669" t="s">
        <v>188</v>
      </c>
      <c r="AY31" s="670"/>
      <c r="AZ31" s="670"/>
      <c r="BA31" s="670"/>
      <c r="BB31" s="670"/>
      <c r="BC31" s="670"/>
      <c r="BD31" s="670"/>
      <c r="BE31" s="670"/>
      <c r="BF31" s="671"/>
      <c r="BG31" s="751">
        <v>99.2</v>
      </c>
      <c r="BH31" s="738"/>
      <c r="BI31" s="738"/>
      <c r="BJ31" s="738"/>
      <c r="BK31" s="738"/>
      <c r="BL31" s="738"/>
      <c r="BM31" s="678">
        <v>97.8</v>
      </c>
      <c r="BN31" s="738"/>
      <c r="BO31" s="738"/>
      <c r="BP31" s="738"/>
      <c r="BQ31" s="739"/>
      <c r="BR31" s="751">
        <v>99.1</v>
      </c>
      <c r="BS31" s="738"/>
      <c r="BT31" s="738"/>
      <c r="BU31" s="738"/>
      <c r="BV31" s="738"/>
      <c r="BW31" s="738"/>
      <c r="BX31" s="678">
        <v>97.5</v>
      </c>
      <c r="BY31" s="738"/>
      <c r="BZ31" s="738"/>
      <c r="CA31" s="738"/>
      <c r="CB31" s="739"/>
      <c r="CD31" s="725"/>
      <c r="CE31" s="726"/>
      <c r="CF31" s="698" t="s">
        <v>316</v>
      </c>
      <c r="CG31" s="699"/>
      <c r="CH31" s="699"/>
      <c r="CI31" s="699"/>
      <c r="CJ31" s="699"/>
      <c r="CK31" s="699"/>
      <c r="CL31" s="699"/>
      <c r="CM31" s="699"/>
      <c r="CN31" s="699"/>
      <c r="CO31" s="699"/>
      <c r="CP31" s="699"/>
      <c r="CQ31" s="700"/>
      <c r="CR31" s="683">
        <v>1823895</v>
      </c>
      <c r="CS31" s="719"/>
      <c r="CT31" s="719"/>
      <c r="CU31" s="719"/>
      <c r="CV31" s="719"/>
      <c r="CW31" s="719"/>
      <c r="CX31" s="719"/>
      <c r="CY31" s="720"/>
      <c r="CZ31" s="688">
        <v>0.6</v>
      </c>
      <c r="DA31" s="717"/>
      <c r="DB31" s="717"/>
      <c r="DC31" s="721"/>
      <c r="DD31" s="692">
        <v>1779999</v>
      </c>
      <c r="DE31" s="719"/>
      <c r="DF31" s="719"/>
      <c r="DG31" s="719"/>
      <c r="DH31" s="719"/>
      <c r="DI31" s="719"/>
      <c r="DJ31" s="719"/>
      <c r="DK31" s="720"/>
      <c r="DL31" s="692">
        <v>1777765</v>
      </c>
      <c r="DM31" s="719"/>
      <c r="DN31" s="719"/>
      <c r="DO31" s="719"/>
      <c r="DP31" s="719"/>
      <c r="DQ31" s="719"/>
      <c r="DR31" s="719"/>
      <c r="DS31" s="719"/>
      <c r="DT31" s="719"/>
      <c r="DU31" s="719"/>
      <c r="DV31" s="720"/>
      <c r="DW31" s="688">
        <v>1</v>
      </c>
      <c r="DX31" s="717"/>
      <c r="DY31" s="717"/>
      <c r="DZ31" s="717"/>
      <c r="EA31" s="717"/>
      <c r="EB31" s="717"/>
      <c r="EC31" s="718"/>
    </row>
    <row r="32" spans="2:133" ht="11.25" customHeight="1" x14ac:dyDescent="0.2">
      <c r="B32" s="729" t="s">
        <v>317</v>
      </c>
      <c r="C32" s="730"/>
      <c r="D32" s="730"/>
      <c r="E32" s="730"/>
      <c r="F32" s="730"/>
      <c r="G32" s="730"/>
      <c r="H32" s="730"/>
      <c r="I32" s="730"/>
      <c r="J32" s="730"/>
      <c r="K32" s="730"/>
      <c r="L32" s="730"/>
      <c r="M32" s="730"/>
      <c r="N32" s="730"/>
      <c r="O32" s="730"/>
      <c r="P32" s="730"/>
      <c r="Q32" s="731"/>
      <c r="R32" s="683">
        <v>1307954</v>
      </c>
      <c r="S32" s="684"/>
      <c r="T32" s="684"/>
      <c r="U32" s="684"/>
      <c r="V32" s="684"/>
      <c r="W32" s="684"/>
      <c r="X32" s="684"/>
      <c r="Y32" s="685"/>
      <c r="Z32" s="686">
        <v>0.4</v>
      </c>
      <c r="AA32" s="686"/>
      <c r="AB32" s="686"/>
      <c r="AC32" s="686"/>
      <c r="AD32" s="687">
        <v>1307954</v>
      </c>
      <c r="AE32" s="687"/>
      <c r="AF32" s="687"/>
      <c r="AG32" s="687"/>
      <c r="AH32" s="687"/>
      <c r="AI32" s="687"/>
      <c r="AJ32" s="687"/>
      <c r="AK32" s="687"/>
      <c r="AL32" s="688">
        <v>0.8</v>
      </c>
      <c r="AM32" s="689"/>
      <c r="AN32" s="689"/>
      <c r="AO32" s="690"/>
      <c r="AP32" s="742"/>
      <c r="AQ32" s="743"/>
      <c r="AR32" s="743"/>
      <c r="AS32" s="743"/>
      <c r="AT32" s="747"/>
      <c r="AU32" s="230" t="s">
        <v>318</v>
      </c>
      <c r="AV32" s="230"/>
      <c r="AW32" s="230"/>
      <c r="AX32" s="680" t="s">
        <v>319</v>
      </c>
      <c r="AY32" s="681"/>
      <c r="AZ32" s="681"/>
      <c r="BA32" s="681"/>
      <c r="BB32" s="681"/>
      <c r="BC32" s="681"/>
      <c r="BD32" s="681"/>
      <c r="BE32" s="681"/>
      <c r="BF32" s="682"/>
      <c r="BG32" s="752">
        <v>98.8</v>
      </c>
      <c r="BH32" s="719"/>
      <c r="BI32" s="719"/>
      <c r="BJ32" s="719"/>
      <c r="BK32" s="719"/>
      <c r="BL32" s="719"/>
      <c r="BM32" s="689">
        <v>97</v>
      </c>
      <c r="BN32" s="749"/>
      <c r="BO32" s="749"/>
      <c r="BP32" s="749"/>
      <c r="BQ32" s="750"/>
      <c r="BR32" s="752">
        <v>98.7</v>
      </c>
      <c r="BS32" s="719"/>
      <c r="BT32" s="719"/>
      <c r="BU32" s="719"/>
      <c r="BV32" s="719"/>
      <c r="BW32" s="719"/>
      <c r="BX32" s="689">
        <v>96.6</v>
      </c>
      <c r="BY32" s="749"/>
      <c r="BZ32" s="749"/>
      <c r="CA32" s="749"/>
      <c r="CB32" s="750"/>
      <c r="CD32" s="727"/>
      <c r="CE32" s="728"/>
      <c r="CF32" s="698" t="s">
        <v>320</v>
      </c>
      <c r="CG32" s="699"/>
      <c r="CH32" s="699"/>
      <c r="CI32" s="699"/>
      <c r="CJ32" s="699"/>
      <c r="CK32" s="699"/>
      <c r="CL32" s="699"/>
      <c r="CM32" s="699"/>
      <c r="CN32" s="699"/>
      <c r="CO32" s="699"/>
      <c r="CP32" s="699"/>
      <c r="CQ32" s="700"/>
      <c r="CR32" s="683" t="s">
        <v>245</v>
      </c>
      <c r="CS32" s="684"/>
      <c r="CT32" s="684"/>
      <c r="CU32" s="684"/>
      <c r="CV32" s="684"/>
      <c r="CW32" s="684"/>
      <c r="CX32" s="684"/>
      <c r="CY32" s="685"/>
      <c r="CZ32" s="688" t="s">
        <v>130</v>
      </c>
      <c r="DA32" s="717"/>
      <c r="DB32" s="717"/>
      <c r="DC32" s="721"/>
      <c r="DD32" s="692" t="s">
        <v>130</v>
      </c>
      <c r="DE32" s="684"/>
      <c r="DF32" s="684"/>
      <c r="DG32" s="684"/>
      <c r="DH32" s="684"/>
      <c r="DI32" s="684"/>
      <c r="DJ32" s="684"/>
      <c r="DK32" s="685"/>
      <c r="DL32" s="692" t="s">
        <v>245</v>
      </c>
      <c r="DM32" s="684"/>
      <c r="DN32" s="684"/>
      <c r="DO32" s="684"/>
      <c r="DP32" s="684"/>
      <c r="DQ32" s="684"/>
      <c r="DR32" s="684"/>
      <c r="DS32" s="684"/>
      <c r="DT32" s="684"/>
      <c r="DU32" s="684"/>
      <c r="DV32" s="685"/>
      <c r="DW32" s="688" t="s">
        <v>130</v>
      </c>
      <c r="DX32" s="717"/>
      <c r="DY32" s="717"/>
      <c r="DZ32" s="717"/>
      <c r="EA32" s="717"/>
      <c r="EB32" s="717"/>
      <c r="EC32" s="718"/>
    </row>
    <row r="33" spans="2:133" ht="11.25" customHeight="1" x14ac:dyDescent="0.2">
      <c r="B33" s="680" t="s">
        <v>321</v>
      </c>
      <c r="C33" s="681"/>
      <c r="D33" s="681"/>
      <c r="E33" s="681"/>
      <c r="F33" s="681"/>
      <c r="G33" s="681"/>
      <c r="H33" s="681"/>
      <c r="I33" s="681"/>
      <c r="J33" s="681"/>
      <c r="K33" s="681"/>
      <c r="L33" s="681"/>
      <c r="M33" s="681"/>
      <c r="N33" s="681"/>
      <c r="O33" s="681"/>
      <c r="P33" s="681"/>
      <c r="Q33" s="682"/>
      <c r="R33" s="683">
        <v>15957969</v>
      </c>
      <c r="S33" s="684"/>
      <c r="T33" s="684"/>
      <c r="U33" s="684"/>
      <c r="V33" s="684"/>
      <c r="W33" s="684"/>
      <c r="X33" s="684"/>
      <c r="Y33" s="685"/>
      <c r="Z33" s="686">
        <v>5.2</v>
      </c>
      <c r="AA33" s="686"/>
      <c r="AB33" s="686"/>
      <c r="AC33" s="686"/>
      <c r="AD33" s="687" t="s">
        <v>139</v>
      </c>
      <c r="AE33" s="687"/>
      <c r="AF33" s="687"/>
      <c r="AG33" s="687"/>
      <c r="AH33" s="687"/>
      <c r="AI33" s="687"/>
      <c r="AJ33" s="687"/>
      <c r="AK33" s="687"/>
      <c r="AL33" s="688" t="s">
        <v>130</v>
      </c>
      <c r="AM33" s="689"/>
      <c r="AN33" s="689"/>
      <c r="AO33" s="690"/>
      <c r="AP33" s="744"/>
      <c r="AQ33" s="745"/>
      <c r="AR33" s="745"/>
      <c r="AS33" s="745"/>
      <c r="AT33" s="748"/>
      <c r="AU33" s="232"/>
      <c r="AV33" s="232"/>
      <c r="AW33" s="232"/>
      <c r="AX33" s="733" t="s">
        <v>322</v>
      </c>
      <c r="AY33" s="734"/>
      <c r="AZ33" s="734"/>
      <c r="BA33" s="734"/>
      <c r="BB33" s="734"/>
      <c r="BC33" s="734"/>
      <c r="BD33" s="734"/>
      <c r="BE33" s="734"/>
      <c r="BF33" s="735"/>
      <c r="BG33" s="753">
        <v>99.5</v>
      </c>
      <c r="BH33" s="754"/>
      <c r="BI33" s="754"/>
      <c r="BJ33" s="754"/>
      <c r="BK33" s="754"/>
      <c r="BL33" s="754"/>
      <c r="BM33" s="755">
        <v>98.7</v>
      </c>
      <c r="BN33" s="754"/>
      <c r="BO33" s="754"/>
      <c r="BP33" s="754"/>
      <c r="BQ33" s="756"/>
      <c r="BR33" s="753">
        <v>99.5</v>
      </c>
      <c r="BS33" s="754"/>
      <c r="BT33" s="754"/>
      <c r="BU33" s="754"/>
      <c r="BV33" s="754"/>
      <c r="BW33" s="754"/>
      <c r="BX33" s="755">
        <v>98.3</v>
      </c>
      <c r="BY33" s="754"/>
      <c r="BZ33" s="754"/>
      <c r="CA33" s="754"/>
      <c r="CB33" s="756"/>
      <c r="CD33" s="698" t="s">
        <v>323</v>
      </c>
      <c r="CE33" s="699"/>
      <c r="CF33" s="699"/>
      <c r="CG33" s="699"/>
      <c r="CH33" s="699"/>
      <c r="CI33" s="699"/>
      <c r="CJ33" s="699"/>
      <c r="CK33" s="699"/>
      <c r="CL33" s="699"/>
      <c r="CM33" s="699"/>
      <c r="CN33" s="699"/>
      <c r="CO33" s="699"/>
      <c r="CP33" s="699"/>
      <c r="CQ33" s="700"/>
      <c r="CR33" s="683">
        <v>88123898</v>
      </c>
      <c r="CS33" s="719"/>
      <c r="CT33" s="719"/>
      <c r="CU33" s="719"/>
      <c r="CV33" s="719"/>
      <c r="CW33" s="719"/>
      <c r="CX33" s="719"/>
      <c r="CY33" s="720"/>
      <c r="CZ33" s="688">
        <v>29.7</v>
      </c>
      <c r="DA33" s="717"/>
      <c r="DB33" s="717"/>
      <c r="DC33" s="721"/>
      <c r="DD33" s="692">
        <v>64935725</v>
      </c>
      <c r="DE33" s="719"/>
      <c r="DF33" s="719"/>
      <c r="DG33" s="719"/>
      <c r="DH33" s="719"/>
      <c r="DI33" s="719"/>
      <c r="DJ33" s="719"/>
      <c r="DK33" s="720"/>
      <c r="DL33" s="692">
        <v>57674250</v>
      </c>
      <c r="DM33" s="719"/>
      <c r="DN33" s="719"/>
      <c r="DO33" s="719"/>
      <c r="DP33" s="719"/>
      <c r="DQ33" s="719"/>
      <c r="DR33" s="719"/>
      <c r="DS33" s="719"/>
      <c r="DT33" s="719"/>
      <c r="DU33" s="719"/>
      <c r="DV33" s="720"/>
      <c r="DW33" s="688">
        <v>32.799999999999997</v>
      </c>
      <c r="DX33" s="717"/>
      <c r="DY33" s="717"/>
      <c r="DZ33" s="717"/>
      <c r="EA33" s="717"/>
      <c r="EB33" s="717"/>
      <c r="EC33" s="718"/>
    </row>
    <row r="34" spans="2:133" ht="11.25" customHeight="1" x14ac:dyDescent="0.2">
      <c r="B34" s="680" t="s">
        <v>324</v>
      </c>
      <c r="C34" s="681"/>
      <c r="D34" s="681"/>
      <c r="E34" s="681"/>
      <c r="F34" s="681"/>
      <c r="G34" s="681"/>
      <c r="H34" s="681"/>
      <c r="I34" s="681"/>
      <c r="J34" s="681"/>
      <c r="K34" s="681"/>
      <c r="L34" s="681"/>
      <c r="M34" s="681"/>
      <c r="N34" s="681"/>
      <c r="O34" s="681"/>
      <c r="P34" s="681"/>
      <c r="Q34" s="682"/>
      <c r="R34" s="683">
        <v>464861</v>
      </c>
      <c r="S34" s="684"/>
      <c r="T34" s="684"/>
      <c r="U34" s="684"/>
      <c r="V34" s="684"/>
      <c r="W34" s="684"/>
      <c r="X34" s="684"/>
      <c r="Y34" s="685"/>
      <c r="Z34" s="686">
        <v>0.2</v>
      </c>
      <c r="AA34" s="686"/>
      <c r="AB34" s="686"/>
      <c r="AC34" s="686"/>
      <c r="AD34" s="687">
        <v>109624</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325</v>
      </c>
      <c r="CE34" s="699"/>
      <c r="CF34" s="699"/>
      <c r="CG34" s="699"/>
      <c r="CH34" s="699"/>
      <c r="CI34" s="699"/>
      <c r="CJ34" s="699"/>
      <c r="CK34" s="699"/>
      <c r="CL34" s="699"/>
      <c r="CM34" s="699"/>
      <c r="CN34" s="699"/>
      <c r="CO34" s="699"/>
      <c r="CP34" s="699"/>
      <c r="CQ34" s="700"/>
      <c r="CR34" s="683">
        <v>38317876</v>
      </c>
      <c r="CS34" s="684"/>
      <c r="CT34" s="684"/>
      <c r="CU34" s="684"/>
      <c r="CV34" s="684"/>
      <c r="CW34" s="684"/>
      <c r="CX34" s="684"/>
      <c r="CY34" s="685"/>
      <c r="CZ34" s="688">
        <v>12.9</v>
      </c>
      <c r="DA34" s="717"/>
      <c r="DB34" s="717"/>
      <c r="DC34" s="721"/>
      <c r="DD34" s="692">
        <v>30644623</v>
      </c>
      <c r="DE34" s="684"/>
      <c r="DF34" s="684"/>
      <c r="DG34" s="684"/>
      <c r="DH34" s="684"/>
      <c r="DI34" s="684"/>
      <c r="DJ34" s="684"/>
      <c r="DK34" s="685"/>
      <c r="DL34" s="692">
        <v>29630721</v>
      </c>
      <c r="DM34" s="684"/>
      <c r="DN34" s="684"/>
      <c r="DO34" s="684"/>
      <c r="DP34" s="684"/>
      <c r="DQ34" s="684"/>
      <c r="DR34" s="684"/>
      <c r="DS34" s="684"/>
      <c r="DT34" s="684"/>
      <c r="DU34" s="684"/>
      <c r="DV34" s="685"/>
      <c r="DW34" s="688">
        <v>16.899999999999999</v>
      </c>
      <c r="DX34" s="717"/>
      <c r="DY34" s="717"/>
      <c r="DZ34" s="717"/>
      <c r="EA34" s="717"/>
      <c r="EB34" s="717"/>
      <c r="EC34" s="718"/>
    </row>
    <row r="35" spans="2:133" ht="11.25" customHeight="1" x14ac:dyDescent="0.2">
      <c r="B35" s="680" t="s">
        <v>326</v>
      </c>
      <c r="C35" s="681"/>
      <c r="D35" s="681"/>
      <c r="E35" s="681"/>
      <c r="F35" s="681"/>
      <c r="G35" s="681"/>
      <c r="H35" s="681"/>
      <c r="I35" s="681"/>
      <c r="J35" s="681"/>
      <c r="K35" s="681"/>
      <c r="L35" s="681"/>
      <c r="M35" s="681"/>
      <c r="N35" s="681"/>
      <c r="O35" s="681"/>
      <c r="P35" s="681"/>
      <c r="Q35" s="682"/>
      <c r="R35" s="683">
        <v>183982</v>
      </c>
      <c r="S35" s="684"/>
      <c r="T35" s="684"/>
      <c r="U35" s="684"/>
      <c r="V35" s="684"/>
      <c r="W35" s="684"/>
      <c r="X35" s="684"/>
      <c r="Y35" s="685"/>
      <c r="Z35" s="686">
        <v>0.1</v>
      </c>
      <c r="AA35" s="686"/>
      <c r="AB35" s="686"/>
      <c r="AC35" s="686"/>
      <c r="AD35" s="687" t="s">
        <v>245</v>
      </c>
      <c r="AE35" s="687"/>
      <c r="AF35" s="687"/>
      <c r="AG35" s="687"/>
      <c r="AH35" s="687"/>
      <c r="AI35" s="687"/>
      <c r="AJ35" s="687"/>
      <c r="AK35" s="687"/>
      <c r="AL35" s="688" t="s">
        <v>130</v>
      </c>
      <c r="AM35" s="689"/>
      <c r="AN35" s="689"/>
      <c r="AO35" s="690"/>
      <c r="AP35" s="235"/>
      <c r="AQ35" s="662" t="s">
        <v>327</v>
      </c>
      <c r="AR35" s="663"/>
      <c r="AS35" s="663"/>
      <c r="AT35" s="663"/>
      <c r="AU35" s="663"/>
      <c r="AV35" s="663"/>
      <c r="AW35" s="663"/>
      <c r="AX35" s="663"/>
      <c r="AY35" s="663"/>
      <c r="AZ35" s="663"/>
      <c r="BA35" s="663"/>
      <c r="BB35" s="663"/>
      <c r="BC35" s="663"/>
      <c r="BD35" s="663"/>
      <c r="BE35" s="663"/>
      <c r="BF35" s="664"/>
      <c r="BG35" s="662" t="s">
        <v>328</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329</v>
      </c>
      <c r="CE35" s="699"/>
      <c r="CF35" s="699"/>
      <c r="CG35" s="699"/>
      <c r="CH35" s="699"/>
      <c r="CI35" s="699"/>
      <c r="CJ35" s="699"/>
      <c r="CK35" s="699"/>
      <c r="CL35" s="699"/>
      <c r="CM35" s="699"/>
      <c r="CN35" s="699"/>
      <c r="CO35" s="699"/>
      <c r="CP35" s="699"/>
      <c r="CQ35" s="700"/>
      <c r="CR35" s="683">
        <v>4225170</v>
      </c>
      <c r="CS35" s="719"/>
      <c r="CT35" s="719"/>
      <c r="CU35" s="719"/>
      <c r="CV35" s="719"/>
      <c r="CW35" s="719"/>
      <c r="CX35" s="719"/>
      <c r="CY35" s="720"/>
      <c r="CZ35" s="688">
        <v>1.4</v>
      </c>
      <c r="DA35" s="717"/>
      <c r="DB35" s="717"/>
      <c r="DC35" s="721"/>
      <c r="DD35" s="692">
        <v>3572834</v>
      </c>
      <c r="DE35" s="719"/>
      <c r="DF35" s="719"/>
      <c r="DG35" s="719"/>
      <c r="DH35" s="719"/>
      <c r="DI35" s="719"/>
      <c r="DJ35" s="719"/>
      <c r="DK35" s="720"/>
      <c r="DL35" s="692">
        <v>3572461</v>
      </c>
      <c r="DM35" s="719"/>
      <c r="DN35" s="719"/>
      <c r="DO35" s="719"/>
      <c r="DP35" s="719"/>
      <c r="DQ35" s="719"/>
      <c r="DR35" s="719"/>
      <c r="DS35" s="719"/>
      <c r="DT35" s="719"/>
      <c r="DU35" s="719"/>
      <c r="DV35" s="720"/>
      <c r="DW35" s="688">
        <v>2</v>
      </c>
      <c r="DX35" s="717"/>
      <c r="DY35" s="717"/>
      <c r="DZ35" s="717"/>
      <c r="EA35" s="717"/>
      <c r="EB35" s="717"/>
      <c r="EC35" s="718"/>
    </row>
    <row r="36" spans="2:133" ht="11.25" customHeight="1" x14ac:dyDescent="0.2">
      <c r="B36" s="680" t="s">
        <v>330</v>
      </c>
      <c r="C36" s="681"/>
      <c r="D36" s="681"/>
      <c r="E36" s="681"/>
      <c r="F36" s="681"/>
      <c r="G36" s="681"/>
      <c r="H36" s="681"/>
      <c r="I36" s="681"/>
      <c r="J36" s="681"/>
      <c r="K36" s="681"/>
      <c r="L36" s="681"/>
      <c r="M36" s="681"/>
      <c r="N36" s="681"/>
      <c r="O36" s="681"/>
      <c r="P36" s="681"/>
      <c r="Q36" s="682"/>
      <c r="R36" s="683">
        <v>5872554</v>
      </c>
      <c r="S36" s="684"/>
      <c r="T36" s="684"/>
      <c r="U36" s="684"/>
      <c r="V36" s="684"/>
      <c r="W36" s="684"/>
      <c r="X36" s="684"/>
      <c r="Y36" s="685"/>
      <c r="Z36" s="686">
        <v>1.9</v>
      </c>
      <c r="AA36" s="686"/>
      <c r="AB36" s="686"/>
      <c r="AC36" s="686"/>
      <c r="AD36" s="687" t="s">
        <v>130</v>
      </c>
      <c r="AE36" s="687"/>
      <c r="AF36" s="687"/>
      <c r="AG36" s="687"/>
      <c r="AH36" s="687"/>
      <c r="AI36" s="687"/>
      <c r="AJ36" s="687"/>
      <c r="AK36" s="687"/>
      <c r="AL36" s="688" t="s">
        <v>245</v>
      </c>
      <c r="AM36" s="689"/>
      <c r="AN36" s="689"/>
      <c r="AO36" s="690"/>
      <c r="AP36" s="235"/>
      <c r="AQ36" s="757" t="s">
        <v>331</v>
      </c>
      <c r="AR36" s="758"/>
      <c r="AS36" s="758"/>
      <c r="AT36" s="758"/>
      <c r="AU36" s="758"/>
      <c r="AV36" s="758"/>
      <c r="AW36" s="758"/>
      <c r="AX36" s="758"/>
      <c r="AY36" s="759"/>
      <c r="AZ36" s="672">
        <v>25444565</v>
      </c>
      <c r="BA36" s="673"/>
      <c r="BB36" s="673"/>
      <c r="BC36" s="673"/>
      <c r="BD36" s="673"/>
      <c r="BE36" s="673"/>
      <c r="BF36" s="760"/>
      <c r="BG36" s="694" t="s">
        <v>332</v>
      </c>
      <c r="BH36" s="695"/>
      <c r="BI36" s="695"/>
      <c r="BJ36" s="695"/>
      <c r="BK36" s="695"/>
      <c r="BL36" s="695"/>
      <c r="BM36" s="695"/>
      <c r="BN36" s="695"/>
      <c r="BO36" s="695"/>
      <c r="BP36" s="695"/>
      <c r="BQ36" s="695"/>
      <c r="BR36" s="695"/>
      <c r="BS36" s="695"/>
      <c r="BT36" s="695"/>
      <c r="BU36" s="696"/>
      <c r="BV36" s="672">
        <v>2634569</v>
      </c>
      <c r="BW36" s="673"/>
      <c r="BX36" s="673"/>
      <c r="BY36" s="673"/>
      <c r="BZ36" s="673"/>
      <c r="CA36" s="673"/>
      <c r="CB36" s="760"/>
      <c r="CD36" s="698" t="s">
        <v>333</v>
      </c>
      <c r="CE36" s="699"/>
      <c r="CF36" s="699"/>
      <c r="CG36" s="699"/>
      <c r="CH36" s="699"/>
      <c r="CI36" s="699"/>
      <c r="CJ36" s="699"/>
      <c r="CK36" s="699"/>
      <c r="CL36" s="699"/>
      <c r="CM36" s="699"/>
      <c r="CN36" s="699"/>
      <c r="CO36" s="699"/>
      <c r="CP36" s="699"/>
      <c r="CQ36" s="700"/>
      <c r="CR36" s="683">
        <v>13869034</v>
      </c>
      <c r="CS36" s="684"/>
      <c r="CT36" s="684"/>
      <c r="CU36" s="684"/>
      <c r="CV36" s="684"/>
      <c r="CW36" s="684"/>
      <c r="CX36" s="684"/>
      <c r="CY36" s="685"/>
      <c r="CZ36" s="688">
        <v>4.7</v>
      </c>
      <c r="DA36" s="717"/>
      <c r="DB36" s="717"/>
      <c r="DC36" s="721"/>
      <c r="DD36" s="692">
        <v>12362081</v>
      </c>
      <c r="DE36" s="684"/>
      <c r="DF36" s="684"/>
      <c r="DG36" s="684"/>
      <c r="DH36" s="684"/>
      <c r="DI36" s="684"/>
      <c r="DJ36" s="684"/>
      <c r="DK36" s="685"/>
      <c r="DL36" s="692">
        <v>10451819</v>
      </c>
      <c r="DM36" s="684"/>
      <c r="DN36" s="684"/>
      <c r="DO36" s="684"/>
      <c r="DP36" s="684"/>
      <c r="DQ36" s="684"/>
      <c r="DR36" s="684"/>
      <c r="DS36" s="684"/>
      <c r="DT36" s="684"/>
      <c r="DU36" s="684"/>
      <c r="DV36" s="685"/>
      <c r="DW36" s="688">
        <v>6</v>
      </c>
      <c r="DX36" s="717"/>
      <c r="DY36" s="717"/>
      <c r="DZ36" s="717"/>
      <c r="EA36" s="717"/>
      <c r="EB36" s="717"/>
      <c r="EC36" s="718"/>
    </row>
    <row r="37" spans="2:133" ht="11.25" customHeight="1" x14ac:dyDescent="0.2">
      <c r="B37" s="680" t="s">
        <v>334</v>
      </c>
      <c r="C37" s="681"/>
      <c r="D37" s="681"/>
      <c r="E37" s="681"/>
      <c r="F37" s="681"/>
      <c r="G37" s="681"/>
      <c r="H37" s="681"/>
      <c r="I37" s="681"/>
      <c r="J37" s="681"/>
      <c r="K37" s="681"/>
      <c r="L37" s="681"/>
      <c r="M37" s="681"/>
      <c r="N37" s="681"/>
      <c r="O37" s="681"/>
      <c r="P37" s="681"/>
      <c r="Q37" s="682"/>
      <c r="R37" s="683">
        <v>5021498</v>
      </c>
      <c r="S37" s="684"/>
      <c r="T37" s="684"/>
      <c r="U37" s="684"/>
      <c r="V37" s="684"/>
      <c r="W37" s="684"/>
      <c r="X37" s="684"/>
      <c r="Y37" s="685"/>
      <c r="Z37" s="686">
        <v>1.6</v>
      </c>
      <c r="AA37" s="686"/>
      <c r="AB37" s="686"/>
      <c r="AC37" s="686"/>
      <c r="AD37" s="687" t="s">
        <v>139</v>
      </c>
      <c r="AE37" s="687"/>
      <c r="AF37" s="687"/>
      <c r="AG37" s="687"/>
      <c r="AH37" s="687"/>
      <c r="AI37" s="687"/>
      <c r="AJ37" s="687"/>
      <c r="AK37" s="687"/>
      <c r="AL37" s="688" t="s">
        <v>130</v>
      </c>
      <c r="AM37" s="689"/>
      <c r="AN37" s="689"/>
      <c r="AO37" s="690"/>
      <c r="AQ37" s="761" t="s">
        <v>335</v>
      </c>
      <c r="AR37" s="762"/>
      <c r="AS37" s="762"/>
      <c r="AT37" s="762"/>
      <c r="AU37" s="762"/>
      <c r="AV37" s="762"/>
      <c r="AW37" s="762"/>
      <c r="AX37" s="762"/>
      <c r="AY37" s="763"/>
      <c r="AZ37" s="683">
        <v>4610000</v>
      </c>
      <c r="BA37" s="684"/>
      <c r="BB37" s="684"/>
      <c r="BC37" s="684"/>
      <c r="BD37" s="719"/>
      <c r="BE37" s="719"/>
      <c r="BF37" s="750"/>
      <c r="BG37" s="698" t="s">
        <v>336</v>
      </c>
      <c r="BH37" s="699"/>
      <c r="BI37" s="699"/>
      <c r="BJ37" s="699"/>
      <c r="BK37" s="699"/>
      <c r="BL37" s="699"/>
      <c r="BM37" s="699"/>
      <c r="BN37" s="699"/>
      <c r="BO37" s="699"/>
      <c r="BP37" s="699"/>
      <c r="BQ37" s="699"/>
      <c r="BR37" s="699"/>
      <c r="BS37" s="699"/>
      <c r="BT37" s="699"/>
      <c r="BU37" s="700"/>
      <c r="BV37" s="683">
        <v>709110</v>
      </c>
      <c r="BW37" s="684"/>
      <c r="BX37" s="684"/>
      <c r="BY37" s="684"/>
      <c r="BZ37" s="684"/>
      <c r="CA37" s="684"/>
      <c r="CB37" s="693"/>
      <c r="CD37" s="698" t="s">
        <v>337</v>
      </c>
      <c r="CE37" s="699"/>
      <c r="CF37" s="699"/>
      <c r="CG37" s="699"/>
      <c r="CH37" s="699"/>
      <c r="CI37" s="699"/>
      <c r="CJ37" s="699"/>
      <c r="CK37" s="699"/>
      <c r="CL37" s="699"/>
      <c r="CM37" s="699"/>
      <c r="CN37" s="699"/>
      <c r="CO37" s="699"/>
      <c r="CP37" s="699"/>
      <c r="CQ37" s="700"/>
      <c r="CR37" s="683">
        <v>39230</v>
      </c>
      <c r="CS37" s="719"/>
      <c r="CT37" s="719"/>
      <c r="CU37" s="719"/>
      <c r="CV37" s="719"/>
      <c r="CW37" s="719"/>
      <c r="CX37" s="719"/>
      <c r="CY37" s="720"/>
      <c r="CZ37" s="688">
        <v>0</v>
      </c>
      <c r="DA37" s="717"/>
      <c r="DB37" s="717"/>
      <c r="DC37" s="721"/>
      <c r="DD37" s="692">
        <v>39230</v>
      </c>
      <c r="DE37" s="719"/>
      <c r="DF37" s="719"/>
      <c r="DG37" s="719"/>
      <c r="DH37" s="719"/>
      <c r="DI37" s="719"/>
      <c r="DJ37" s="719"/>
      <c r="DK37" s="720"/>
      <c r="DL37" s="692">
        <v>39230</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2">
      <c r="B38" s="680" t="s">
        <v>338</v>
      </c>
      <c r="C38" s="681"/>
      <c r="D38" s="681"/>
      <c r="E38" s="681"/>
      <c r="F38" s="681"/>
      <c r="G38" s="681"/>
      <c r="H38" s="681"/>
      <c r="I38" s="681"/>
      <c r="J38" s="681"/>
      <c r="K38" s="681"/>
      <c r="L38" s="681"/>
      <c r="M38" s="681"/>
      <c r="N38" s="681"/>
      <c r="O38" s="681"/>
      <c r="P38" s="681"/>
      <c r="Q38" s="682"/>
      <c r="R38" s="683">
        <v>14219524</v>
      </c>
      <c r="S38" s="684"/>
      <c r="T38" s="684"/>
      <c r="U38" s="684"/>
      <c r="V38" s="684"/>
      <c r="W38" s="684"/>
      <c r="X38" s="684"/>
      <c r="Y38" s="685"/>
      <c r="Z38" s="686">
        <v>4.5999999999999996</v>
      </c>
      <c r="AA38" s="686"/>
      <c r="AB38" s="686"/>
      <c r="AC38" s="686"/>
      <c r="AD38" s="687">
        <v>154</v>
      </c>
      <c r="AE38" s="687"/>
      <c r="AF38" s="687"/>
      <c r="AG38" s="687"/>
      <c r="AH38" s="687"/>
      <c r="AI38" s="687"/>
      <c r="AJ38" s="687"/>
      <c r="AK38" s="687"/>
      <c r="AL38" s="688">
        <v>0</v>
      </c>
      <c r="AM38" s="689"/>
      <c r="AN38" s="689"/>
      <c r="AO38" s="690"/>
      <c r="AQ38" s="761" t="s">
        <v>339</v>
      </c>
      <c r="AR38" s="762"/>
      <c r="AS38" s="762"/>
      <c r="AT38" s="762"/>
      <c r="AU38" s="762"/>
      <c r="AV38" s="762"/>
      <c r="AW38" s="762"/>
      <c r="AX38" s="762"/>
      <c r="AY38" s="763"/>
      <c r="AZ38" s="683">
        <v>789682</v>
      </c>
      <c r="BA38" s="684"/>
      <c r="BB38" s="684"/>
      <c r="BC38" s="684"/>
      <c r="BD38" s="719"/>
      <c r="BE38" s="719"/>
      <c r="BF38" s="750"/>
      <c r="BG38" s="698" t="s">
        <v>340</v>
      </c>
      <c r="BH38" s="699"/>
      <c r="BI38" s="699"/>
      <c r="BJ38" s="699"/>
      <c r="BK38" s="699"/>
      <c r="BL38" s="699"/>
      <c r="BM38" s="699"/>
      <c r="BN38" s="699"/>
      <c r="BO38" s="699"/>
      <c r="BP38" s="699"/>
      <c r="BQ38" s="699"/>
      <c r="BR38" s="699"/>
      <c r="BS38" s="699"/>
      <c r="BT38" s="699"/>
      <c r="BU38" s="700"/>
      <c r="BV38" s="683">
        <v>101519</v>
      </c>
      <c r="BW38" s="684"/>
      <c r="BX38" s="684"/>
      <c r="BY38" s="684"/>
      <c r="BZ38" s="684"/>
      <c r="CA38" s="684"/>
      <c r="CB38" s="693"/>
      <c r="CD38" s="698" t="s">
        <v>341</v>
      </c>
      <c r="CE38" s="699"/>
      <c r="CF38" s="699"/>
      <c r="CG38" s="699"/>
      <c r="CH38" s="699"/>
      <c r="CI38" s="699"/>
      <c r="CJ38" s="699"/>
      <c r="CK38" s="699"/>
      <c r="CL38" s="699"/>
      <c r="CM38" s="699"/>
      <c r="CN38" s="699"/>
      <c r="CO38" s="699"/>
      <c r="CP38" s="699"/>
      <c r="CQ38" s="700"/>
      <c r="CR38" s="683">
        <v>20834565</v>
      </c>
      <c r="CS38" s="684"/>
      <c r="CT38" s="684"/>
      <c r="CU38" s="684"/>
      <c r="CV38" s="684"/>
      <c r="CW38" s="684"/>
      <c r="CX38" s="684"/>
      <c r="CY38" s="685"/>
      <c r="CZ38" s="688">
        <v>7</v>
      </c>
      <c r="DA38" s="717"/>
      <c r="DB38" s="717"/>
      <c r="DC38" s="721"/>
      <c r="DD38" s="692">
        <v>17467467</v>
      </c>
      <c r="DE38" s="684"/>
      <c r="DF38" s="684"/>
      <c r="DG38" s="684"/>
      <c r="DH38" s="684"/>
      <c r="DI38" s="684"/>
      <c r="DJ38" s="684"/>
      <c r="DK38" s="685"/>
      <c r="DL38" s="692">
        <v>13930289</v>
      </c>
      <c r="DM38" s="684"/>
      <c r="DN38" s="684"/>
      <c r="DO38" s="684"/>
      <c r="DP38" s="684"/>
      <c r="DQ38" s="684"/>
      <c r="DR38" s="684"/>
      <c r="DS38" s="684"/>
      <c r="DT38" s="684"/>
      <c r="DU38" s="684"/>
      <c r="DV38" s="685"/>
      <c r="DW38" s="688">
        <v>7.9</v>
      </c>
      <c r="DX38" s="717"/>
      <c r="DY38" s="717"/>
      <c r="DZ38" s="717"/>
      <c r="EA38" s="717"/>
      <c r="EB38" s="717"/>
      <c r="EC38" s="718"/>
    </row>
    <row r="39" spans="2:133" ht="11.25" customHeight="1" x14ac:dyDescent="0.2">
      <c r="B39" s="680" t="s">
        <v>342</v>
      </c>
      <c r="C39" s="681"/>
      <c r="D39" s="681"/>
      <c r="E39" s="681"/>
      <c r="F39" s="681"/>
      <c r="G39" s="681"/>
      <c r="H39" s="681"/>
      <c r="I39" s="681"/>
      <c r="J39" s="681"/>
      <c r="K39" s="681"/>
      <c r="L39" s="681"/>
      <c r="M39" s="681"/>
      <c r="N39" s="681"/>
      <c r="O39" s="681"/>
      <c r="P39" s="681"/>
      <c r="Q39" s="682"/>
      <c r="R39" s="683">
        <v>27865300</v>
      </c>
      <c r="S39" s="684"/>
      <c r="T39" s="684"/>
      <c r="U39" s="684"/>
      <c r="V39" s="684"/>
      <c r="W39" s="684"/>
      <c r="X39" s="684"/>
      <c r="Y39" s="685"/>
      <c r="Z39" s="686">
        <v>9.1</v>
      </c>
      <c r="AA39" s="686"/>
      <c r="AB39" s="686"/>
      <c r="AC39" s="686"/>
      <c r="AD39" s="687" t="s">
        <v>130</v>
      </c>
      <c r="AE39" s="687"/>
      <c r="AF39" s="687"/>
      <c r="AG39" s="687"/>
      <c r="AH39" s="687"/>
      <c r="AI39" s="687"/>
      <c r="AJ39" s="687"/>
      <c r="AK39" s="687"/>
      <c r="AL39" s="688" t="s">
        <v>139</v>
      </c>
      <c r="AM39" s="689"/>
      <c r="AN39" s="689"/>
      <c r="AO39" s="690"/>
      <c r="AQ39" s="761" t="s">
        <v>343</v>
      </c>
      <c r="AR39" s="762"/>
      <c r="AS39" s="762"/>
      <c r="AT39" s="762"/>
      <c r="AU39" s="762"/>
      <c r="AV39" s="762"/>
      <c r="AW39" s="762"/>
      <c r="AX39" s="762"/>
      <c r="AY39" s="763"/>
      <c r="AZ39" s="683">
        <v>66900</v>
      </c>
      <c r="BA39" s="684"/>
      <c r="BB39" s="684"/>
      <c r="BC39" s="684"/>
      <c r="BD39" s="719"/>
      <c r="BE39" s="719"/>
      <c r="BF39" s="750"/>
      <c r="BG39" s="698" t="s">
        <v>344</v>
      </c>
      <c r="BH39" s="699"/>
      <c r="BI39" s="699"/>
      <c r="BJ39" s="699"/>
      <c r="BK39" s="699"/>
      <c r="BL39" s="699"/>
      <c r="BM39" s="699"/>
      <c r="BN39" s="699"/>
      <c r="BO39" s="699"/>
      <c r="BP39" s="699"/>
      <c r="BQ39" s="699"/>
      <c r="BR39" s="699"/>
      <c r="BS39" s="699"/>
      <c r="BT39" s="699"/>
      <c r="BU39" s="700"/>
      <c r="BV39" s="683">
        <v>153346</v>
      </c>
      <c r="BW39" s="684"/>
      <c r="BX39" s="684"/>
      <c r="BY39" s="684"/>
      <c r="BZ39" s="684"/>
      <c r="CA39" s="684"/>
      <c r="CB39" s="693"/>
      <c r="CD39" s="698" t="s">
        <v>345</v>
      </c>
      <c r="CE39" s="699"/>
      <c r="CF39" s="699"/>
      <c r="CG39" s="699"/>
      <c r="CH39" s="699"/>
      <c r="CI39" s="699"/>
      <c r="CJ39" s="699"/>
      <c r="CK39" s="699"/>
      <c r="CL39" s="699"/>
      <c r="CM39" s="699"/>
      <c r="CN39" s="699"/>
      <c r="CO39" s="699"/>
      <c r="CP39" s="699"/>
      <c r="CQ39" s="700"/>
      <c r="CR39" s="683">
        <v>988069</v>
      </c>
      <c r="CS39" s="719"/>
      <c r="CT39" s="719"/>
      <c r="CU39" s="719"/>
      <c r="CV39" s="719"/>
      <c r="CW39" s="719"/>
      <c r="CX39" s="719"/>
      <c r="CY39" s="720"/>
      <c r="CZ39" s="688">
        <v>0.3</v>
      </c>
      <c r="DA39" s="717"/>
      <c r="DB39" s="717"/>
      <c r="DC39" s="721"/>
      <c r="DD39" s="692">
        <v>799760</v>
      </c>
      <c r="DE39" s="719"/>
      <c r="DF39" s="719"/>
      <c r="DG39" s="719"/>
      <c r="DH39" s="719"/>
      <c r="DI39" s="719"/>
      <c r="DJ39" s="719"/>
      <c r="DK39" s="720"/>
      <c r="DL39" s="692" t="s">
        <v>245</v>
      </c>
      <c r="DM39" s="719"/>
      <c r="DN39" s="719"/>
      <c r="DO39" s="719"/>
      <c r="DP39" s="719"/>
      <c r="DQ39" s="719"/>
      <c r="DR39" s="719"/>
      <c r="DS39" s="719"/>
      <c r="DT39" s="719"/>
      <c r="DU39" s="719"/>
      <c r="DV39" s="720"/>
      <c r="DW39" s="688" t="s">
        <v>130</v>
      </c>
      <c r="DX39" s="717"/>
      <c r="DY39" s="717"/>
      <c r="DZ39" s="717"/>
      <c r="EA39" s="717"/>
      <c r="EB39" s="717"/>
      <c r="EC39" s="718"/>
    </row>
    <row r="40" spans="2:133" ht="11.25" customHeight="1" x14ac:dyDescent="0.2">
      <c r="B40" s="680" t="s">
        <v>346</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245</v>
      </c>
      <c r="AA40" s="686"/>
      <c r="AB40" s="686"/>
      <c r="AC40" s="686"/>
      <c r="AD40" s="687" t="s">
        <v>130</v>
      </c>
      <c r="AE40" s="687"/>
      <c r="AF40" s="687"/>
      <c r="AG40" s="687"/>
      <c r="AH40" s="687"/>
      <c r="AI40" s="687"/>
      <c r="AJ40" s="687"/>
      <c r="AK40" s="687"/>
      <c r="AL40" s="688" t="s">
        <v>139</v>
      </c>
      <c r="AM40" s="689"/>
      <c r="AN40" s="689"/>
      <c r="AO40" s="690"/>
      <c r="AQ40" s="761" t="s">
        <v>347</v>
      </c>
      <c r="AR40" s="762"/>
      <c r="AS40" s="762"/>
      <c r="AT40" s="762"/>
      <c r="AU40" s="762"/>
      <c r="AV40" s="762"/>
      <c r="AW40" s="762"/>
      <c r="AX40" s="762"/>
      <c r="AY40" s="763"/>
      <c r="AZ40" s="683" t="s">
        <v>245</v>
      </c>
      <c r="BA40" s="684"/>
      <c r="BB40" s="684"/>
      <c r="BC40" s="684"/>
      <c r="BD40" s="719"/>
      <c r="BE40" s="719"/>
      <c r="BF40" s="750"/>
      <c r="BG40" s="764" t="s">
        <v>348</v>
      </c>
      <c r="BH40" s="765"/>
      <c r="BI40" s="765"/>
      <c r="BJ40" s="765"/>
      <c r="BK40" s="765"/>
      <c r="BL40" s="236"/>
      <c r="BM40" s="699" t="s">
        <v>349</v>
      </c>
      <c r="BN40" s="699"/>
      <c r="BO40" s="699"/>
      <c r="BP40" s="699"/>
      <c r="BQ40" s="699"/>
      <c r="BR40" s="699"/>
      <c r="BS40" s="699"/>
      <c r="BT40" s="699"/>
      <c r="BU40" s="700"/>
      <c r="BV40" s="683">
        <v>101</v>
      </c>
      <c r="BW40" s="684"/>
      <c r="BX40" s="684"/>
      <c r="BY40" s="684"/>
      <c r="BZ40" s="684"/>
      <c r="CA40" s="684"/>
      <c r="CB40" s="693"/>
      <c r="CD40" s="698" t="s">
        <v>350</v>
      </c>
      <c r="CE40" s="699"/>
      <c r="CF40" s="699"/>
      <c r="CG40" s="699"/>
      <c r="CH40" s="699"/>
      <c r="CI40" s="699"/>
      <c r="CJ40" s="699"/>
      <c r="CK40" s="699"/>
      <c r="CL40" s="699"/>
      <c r="CM40" s="699"/>
      <c r="CN40" s="699"/>
      <c r="CO40" s="699"/>
      <c r="CP40" s="699"/>
      <c r="CQ40" s="700"/>
      <c r="CR40" s="683">
        <v>9889184</v>
      </c>
      <c r="CS40" s="684"/>
      <c r="CT40" s="684"/>
      <c r="CU40" s="684"/>
      <c r="CV40" s="684"/>
      <c r="CW40" s="684"/>
      <c r="CX40" s="684"/>
      <c r="CY40" s="685"/>
      <c r="CZ40" s="688">
        <v>3.3</v>
      </c>
      <c r="DA40" s="717"/>
      <c r="DB40" s="717"/>
      <c r="DC40" s="721"/>
      <c r="DD40" s="692">
        <v>88960</v>
      </c>
      <c r="DE40" s="684"/>
      <c r="DF40" s="684"/>
      <c r="DG40" s="684"/>
      <c r="DH40" s="684"/>
      <c r="DI40" s="684"/>
      <c r="DJ40" s="684"/>
      <c r="DK40" s="685"/>
      <c r="DL40" s="692">
        <v>88960</v>
      </c>
      <c r="DM40" s="684"/>
      <c r="DN40" s="684"/>
      <c r="DO40" s="684"/>
      <c r="DP40" s="684"/>
      <c r="DQ40" s="684"/>
      <c r="DR40" s="684"/>
      <c r="DS40" s="684"/>
      <c r="DT40" s="684"/>
      <c r="DU40" s="684"/>
      <c r="DV40" s="685"/>
      <c r="DW40" s="688">
        <v>0.1</v>
      </c>
      <c r="DX40" s="717"/>
      <c r="DY40" s="717"/>
      <c r="DZ40" s="717"/>
      <c r="EA40" s="717"/>
      <c r="EB40" s="717"/>
      <c r="EC40" s="718"/>
    </row>
    <row r="41" spans="2:133" ht="11.25" customHeight="1" x14ac:dyDescent="0.2">
      <c r="B41" s="680" t="s">
        <v>351</v>
      </c>
      <c r="C41" s="681"/>
      <c r="D41" s="681"/>
      <c r="E41" s="681"/>
      <c r="F41" s="681"/>
      <c r="G41" s="681"/>
      <c r="H41" s="681"/>
      <c r="I41" s="681"/>
      <c r="J41" s="681"/>
      <c r="K41" s="681"/>
      <c r="L41" s="681"/>
      <c r="M41" s="681"/>
      <c r="N41" s="681"/>
      <c r="O41" s="681"/>
      <c r="P41" s="681"/>
      <c r="Q41" s="682"/>
      <c r="R41" s="683">
        <v>14990400</v>
      </c>
      <c r="S41" s="684"/>
      <c r="T41" s="684"/>
      <c r="U41" s="684"/>
      <c r="V41" s="684"/>
      <c r="W41" s="684"/>
      <c r="X41" s="684"/>
      <c r="Y41" s="685"/>
      <c r="Z41" s="686">
        <v>4.9000000000000004</v>
      </c>
      <c r="AA41" s="686"/>
      <c r="AB41" s="686"/>
      <c r="AC41" s="686"/>
      <c r="AD41" s="687" t="s">
        <v>130</v>
      </c>
      <c r="AE41" s="687"/>
      <c r="AF41" s="687"/>
      <c r="AG41" s="687"/>
      <c r="AH41" s="687"/>
      <c r="AI41" s="687"/>
      <c r="AJ41" s="687"/>
      <c r="AK41" s="687"/>
      <c r="AL41" s="688" t="s">
        <v>139</v>
      </c>
      <c r="AM41" s="689"/>
      <c r="AN41" s="689"/>
      <c r="AO41" s="690"/>
      <c r="AQ41" s="761" t="s">
        <v>352</v>
      </c>
      <c r="AR41" s="762"/>
      <c r="AS41" s="762"/>
      <c r="AT41" s="762"/>
      <c r="AU41" s="762"/>
      <c r="AV41" s="762"/>
      <c r="AW41" s="762"/>
      <c r="AX41" s="762"/>
      <c r="AY41" s="763"/>
      <c r="AZ41" s="683">
        <v>6131301</v>
      </c>
      <c r="BA41" s="684"/>
      <c r="BB41" s="684"/>
      <c r="BC41" s="684"/>
      <c r="BD41" s="719"/>
      <c r="BE41" s="719"/>
      <c r="BF41" s="750"/>
      <c r="BG41" s="764"/>
      <c r="BH41" s="765"/>
      <c r="BI41" s="765"/>
      <c r="BJ41" s="765"/>
      <c r="BK41" s="765"/>
      <c r="BL41" s="236"/>
      <c r="BM41" s="699" t="s">
        <v>353</v>
      </c>
      <c r="BN41" s="699"/>
      <c r="BO41" s="699"/>
      <c r="BP41" s="699"/>
      <c r="BQ41" s="699"/>
      <c r="BR41" s="699"/>
      <c r="BS41" s="699"/>
      <c r="BT41" s="699"/>
      <c r="BU41" s="700"/>
      <c r="BV41" s="683" t="s">
        <v>130</v>
      </c>
      <c r="BW41" s="684"/>
      <c r="BX41" s="684"/>
      <c r="BY41" s="684"/>
      <c r="BZ41" s="684"/>
      <c r="CA41" s="684"/>
      <c r="CB41" s="693"/>
      <c r="CD41" s="698" t="s">
        <v>354</v>
      </c>
      <c r="CE41" s="699"/>
      <c r="CF41" s="699"/>
      <c r="CG41" s="699"/>
      <c r="CH41" s="699"/>
      <c r="CI41" s="699"/>
      <c r="CJ41" s="699"/>
      <c r="CK41" s="699"/>
      <c r="CL41" s="699"/>
      <c r="CM41" s="699"/>
      <c r="CN41" s="699"/>
      <c r="CO41" s="699"/>
      <c r="CP41" s="699"/>
      <c r="CQ41" s="700"/>
      <c r="CR41" s="683" t="s">
        <v>130</v>
      </c>
      <c r="CS41" s="719"/>
      <c r="CT41" s="719"/>
      <c r="CU41" s="719"/>
      <c r="CV41" s="719"/>
      <c r="CW41" s="719"/>
      <c r="CX41" s="719"/>
      <c r="CY41" s="720"/>
      <c r="CZ41" s="688" t="s">
        <v>130</v>
      </c>
      <c r="DA41" s="717"/>
      <c r="DB41" s="717"/>
      <c r="DC41" s="721"/>
      <c r="DD41" s="692" t="s">
        <v>245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355</v>
      </c>
      <c r="C42" s="734"/>
      <c r="D42" s="734"/>
      <c r="E42" s="734"/>
      <c r="F42" s="734"/>
      <c r="G42" s="734"/>
      <c r="H42" s="734"/>
      <c r="I42" s="734"/>
      <c r="J42" s="734"/>
      <c r="K42" s="734"/>
      <c r="L42" s="734"/>
      <c r="M42" s="734"/>
      <c r="N42" s="734"/>
      <c r="O42" s="734"/>
      <c r="P42" s="734"/>
      <c r="Q42" s="735"/>
      <c r="R42" s="768">
        <v>306646910</v>
      </c>
      <c r="S42" s="769"/>
      <c r="T42" s="769"/>
      <c r="U42" s="769"/>
      <c r="V42" s="769"/>
      <c r="W42" s="769"/>
      <c r="X42" s="769"/>
      <c r="Y42" s="777"/>
      <c r="Z42" s="778">
        <v>100</v>
      </c>
      <c r="AA42" s="778"/>
      <c r="AB42" s="778"/>
      <c r="AC42" s="778"/>
      <c r="AD42" s="779">
        <v>160651785</v>
      </c>
      <c r="AE42" s="779"/>
      <c r="AF42" s="779"/>
      <c r="AG42" s="779"/>
      <c r="AH42" s="779"/>
      <c r="AI42" s="779"/>
      <c r="AJ42" s="779"/>
      <c r="AK42" s="779"/>
      <c r="AL42" s="780">
        <v>100</v>
      </c>
      <c r="AM42" s="755"/>
      <c r="AN42" s="755"/>
      <c r="AO42" s="781"/>
      <c r="AQ42" s="782" t="s">
        <v>356</v>
      </c>
      <c r="AR42" s="783"/>
      <c r="AS42" s="783"/>
      <c r="AT42" s="783"/>
      <c r="AU42" s="783"/>
      <c r="AV42" s="783"/>
      <c r="AW42" s="783"/>
      <c r="AX42" s="783"/>
      <c r="AY42" s="784"/>
      <c r="AZ42" s="768">
        <v>13846682</v>
      </c>
      <c r="BA42" s="769"/>
      <c r="BB42" s="769"/>
      <c r="BC42" s="769"/>
      <c r="BD42" s="754"/>
      <c r="BE42" s="754"/>
      <c r="BF42" s="756"/>
      <c r="BG42" s="766"/>
      <c r="BH42" s="767"/>
      <c r="BI42" s="767"/>
      <c r="BJ42" s="767"/>
      <c r="BK42" s="767"/>
      <c r="BL42" s="237"/>
      <c r="BM42" s="709" t="s">
        <v>357</v>
      </c>
      <c r="BN42" s="709"/>
      <c r="BO42" s="709"/>
      <c r="BP42" s="709"/>
      <c r="BQ42" s="709"/>
      <c r="BR42" s="709"/>
      <c r="BS42" s="709"/>
      <c r="BT42" s="709"/>
      <c r="BU42" s="710"/>
      <c r="BV42" s="768">
        <v>306</v>
      </c>
      <c r="BW42" s="769"/>
      <c r="BX42" s="769"/>
      <c r="BY42" s="769"/>
      <c r="BZ42" s="769"/>
      <c r="CA42" s="769"/>
      <c r="CB42" s="776"/>
      <c r="CD42" s="680" t="s">
        <v>358</v>
      </c>
      <c r="CE42" s="681"/>
      <c r="CF42" s="681"/>
      <c r="CG42" s="681"/>
      <c r="CH42" s="681"/>
      <c r="CI42" s="681"/>
      <c r="CJ42" s="681"/>
      <c r="CK42" s="681"/>
      <c r="CL42" s="681"/>
      <c r="CM42" s="681"/>
      <c r="CN42" s="681"/>
      <c r="CO42" s="681"/>
      <c r="CP42" s="681"/>
      <c r="CQ42" s="682"/>
      <c r="CR42" s="683">
        <v>23792502</v>
      </c>
      <c r="CS42" s="684"/>
      <c r="CT42" s="684"/>
      <c r="CU42" s="684"/>
      <c r="CV42" s="684"/>
      <c r="CW42" s="684"/>
      <c r="CX42" s="684"/>
      <c r="CY42" s="685"/>
      <c r="CZ42" s="688">
        <v>8</v>
      </c>
      <c r="DA42" s="689"/>
      <c r="DB42" s="689"/>
      <c r="DC42" s="701"/>
      <c r="DD42" s="692">
        <v>4905353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359</v>
      </c>
      <c r="CE43" s="681"/>
      <c r="CF43" s="681"/>
      <c r="CG43" s="681"/>
      <c r="CH43" s="681"/>
      <c r="CI43" s="681"/>
      <c r="CJ43" s="681"/>
      <c r="CK43" s="681"/>
      <c r="CL43" s="681"/>
      <c r="CM43" s="681"/>
      <c r="CN43" s="681"/>
      <c r="CO43" s="681"/>
      <c r="CP43" s="681"/>
      <c r="CQ43" s="682"/>
      <c r="CR43" s="683">
        <v>728362</v>
      </c>
      <c r="CS43" s="719"/>
      <c r="CT43" s="719"/>
      <c r="CU43" s="719"/>
      <c r="CV43" s="719"/>
      <c r="CW43" s="719"/>
      <c r="CX43" s="719"/>
      <c r="CY43" s="720"/>
      <c r="CZ43" s="688">
        <v>0.2</v>
      </c>
      <c r="DA43" s="717"/>
      <c r="DB43" s="717"/>
      <c r="DC43" s="721"/>
      <c r="DD43" s="692">
        <v>723550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307</v>
      </c>
      <c r="CE44" s="796"/>
      <c r="CF44" s="680" t="s">
        <v>360</v>
      </c>
      <c r="CG44" s="681"/>
      <c r="CH44" s="681"/>
      <c r="CI44" s="681"/>
      <c r="CJ44" s="681"/>
      <c r="CK44" s="681"/>
      <c r="CL44" s="681"/>
      <c r="CM44" s="681"/>
      <c r="CN44" s="681"/>
      <c r="CO44" s="681"/>
      <c r="CP44" s="681"/>
      <c r="CQ44" s="682"/>
      <c r="CR44" s="683">
        <v>21985736</v>
      </c>
      <c r="CS44" s="684"/>
      <c r="CT44" s="684"/>
      <c r="CU44" s="684"/>
      <c r="CV44" s="684"/>
      <c r="CW44" s="684"/>
      <c r="CX44" s="684"/>
      <c r="CY44" s="685"/>
      <c r="CZ44" s="688">
        <v>7.4</v>
      </c>
      <c r="DA44" s="689"/>
      <c r="DB44" s="689"/>
      <c r="DC44" s="701"/>
      <c r="DD44" s="692">
        <v>4624547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361</v>
      </c>
      <c r="CG45" s="681"/>
      <c r="CH45" s="681"/>
      <c r="CI45" s="681"/>
      <c r="CJ45" s="681"/>
      <c r="CK45" s="681"/>
      <c r="CL45" s="681"/>
      <c r="CM45" s="681"/>
      <c r="CN45" s="681"/>
      <c r="CO45" s="681"/>
      <c r="CP45" s="681"/>
      <c r="CQ45" s="682"/>
      <c r="CR45" s="683">
        <v>11298134</v>
      </c>
      <c r="CS45" s="719"/>
      <c r="CT45" s="719"/>
      <c r="CU45" s="719"/>
      <c r="CV45" s="719"/>
      <c r="CW45" s="719"/>
      <c r="CX45" s="719"/>
      <c r="CY45" s="720"/>
      <c r="CZ45" s="688">
        <v>3.8</v>
      </c>
      <c r="DA45" s="717"/>
      <c r="DB45" s="717"/>
      <c r="DC45" s="721"/>
      <c r="DD45" s="692">
        <v>825577</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363</v>
      </c>
      <c r="CG46" s="681"/>
      <c r="CH46" s="681"/>
      <c r="CI46" s="681"/>
      <c r="CJ46" s="681"/>
      <c r="CK46" s="681"/>
      <c r="CL46" s="681"/>
      <c r="CM46" s="681"/>
      <c r="CN46" s="681"/>
      <c r="CO46" s="681"/>
      <c r="CP46" s="681"/>
      <c r="CQ46" s="682"/>
      <c r="CR46" s="683">
        <v>9684194</v>
      </c>
      <c r="CS46" s="684"/>
      <c r="CT46" s="684"/>
      <c r="CU46" s="684"/>
      <c r="CV46" s="684"/>
      <c r="CW46" s="684"/>
      <c r="CX46" s="684"/>
      <c r="CY46" s="685"/>
      <c r="CZ46" s="688">
        <v>3.3</v>
      </c>
      <c r="DA46" s="689"/>
      <c r="DB46" s="689"/>
      <c r="DC46" s="701"/>
      <c r="DD46" s="692">
        <v>3076662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365</v>
      </c>
      <c r="CG47" s="681"/>
      <c r="CH47" s="681"/>
      <c r="CI47" s="681"/>
      <c r="CJ47" s="681"/>
      <c r="CK47" s="681"/>
      <c r="CL47" s="681"/>
      <c r="CM47" s="681"/>
      <c r="CN47" s="681"/>
      <c r="CO47" s="681"/>
      <c r="CP47" s="681"/>
      <c r="CQ47" s="682"/>
      <c r="CR47" s="683">
        <v>1806766</v>
      </c>
      <c r="CS47" s="719"/>
      <c r="CT47" s="719"/>
      <c r="CU47" s="719"/>
      <c r="CV47" s="719"/>
      <c r="CW47" s="719"/>
      <c r="CX47" s="719"/>
      <c r="CY47" s="720"/>
      <c r="CZ47" s="688">
        <v>0.6</v>
      </c>
      <c r="DA47" s="717"/>
      <c r="DB47" s="717"/>
      <c r="DC47" s="721"/>
      <c r="DD47" s="692">
        <v>280806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366</v>
      </c>
      <c r="CD48" s="799"/>
      <c r="CE48" s="800"/>
      <c r="CF48" s="680" t="s">
        <v>367</v>
      </c>
      <c r="CG48" s="681"/>
      <c r="CH48" s="681"/>
      <c r="CI48" s="681"/>
      <c r="CJ48" s="681"/>
      <c r="CK48" s="681"/>
      <c r="CL48" s="681"/>
      <c r="CM48" s="681"/>
      <c r="CN48" s="681"/>
      <c r="CO48" s="681"/>
      <c r="CP48" s="681"/>
      <c r="CQ48" s="682"/>
      <c r="CR48" s="683" t="s">
        <v>245</v>
      </c>
      <c r="CS48" s="684"/>
      <c r="CT48" s="684"/>
      <c r="CU48" s="684"/>
      <c r="CV48" s="684"/>
      <c r="CW48" s="684"/>
      <c r="CX48" s="684"/>
      <c r="CY48" s="685"/>
      <c r="CZ48" s="688" t="s">
        <v>130</v>
      </c>
      <c r="DA48" s="689"/>
      <c r="DB48" s="689"/>
      <c r="DC48" s="701"/>
      <c r="DD48" s="692" t="s">
        <v>130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368</v>
      </c>
      <c r="CE49" s="734"/>
      <c r="CF49" s="734"/>
      <c r="CG49" s="734"/>
      <c r="CH49" s="734"/>
      <c r="CI49" s="734"/>
      <c r="CJ49" s="734"/>
      <c r="CK49" s="734"/>
      <c r="CL49" s="734"/>
      <c r="CM49" s="734"/>
      <c r="CN49" s="734"/>
      <c r="CO49" s="734"/>
      <c r="CP49" s="734"/>
      <c r="CQ49" s="735"/>
      <c r="CR49" s="768">
        <v>296379255</v>
      </c>
      <c r="CS49" s="754"/>
      <c r="CT49" s="754"/>
      <c r="CU49" s="754"/>
      <c r="CV49" s="754"/>
      <c r="CW49" s="754"/>
      <c r="CX49" s="754"/>
      <c r="CY49" s="785"/>
      <c r="CZ49" s="780">
        <v>100</v>
      </c>
      <c r="DA49" s="786"/>
      <c r="DB49" s="786"/>
      <c r="DC49" s="787"/>
      <c r="DD49" s="788">
        <v>189183325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XIrM5g8yWuPRTiezv4lLq7pMTAmxTP/3IDpw2Sdj+h33XBqYVLfICrm7GIiIJiMN1So6ejjNpJtfk7SPFFfSvQ==" saltValue="lbYfjK6p807aAWWDDjz2E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370</v>
      </c>
      <c r="DK2" s="831"/>
      <c r="DL2" s="831"/>
      <c r="DM2" s="831"/>
      <c r="DN2" s="831"/>
      <c r="DO2" s="832"/>
      <c r="DP2" s="250"/>
      <c r="DQ2" s="830" t="s">
        <v>371</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374</v>
      </c>
      <c r="B5" s="825"/>
      <c r="C5" s="825"/>
      <c r="D5" s="825"/>
      <c r="E5" s="825"/>
      <c r="F5" s="825"/>
      <c r="G5" s="825"/>
      <c r="H5" s="825"/>
      <c r="I5" s="825"/>
      <c r="J5" s="825"/>
      <c r="K5" s="825"/>
      <c r="L5" s="825"/>
      <c r="M5" s="825"/>
      <c r="N5" s="825"/>
      <c r="O5" s="825"/>
      <c r="P5" s="826"/>
      <c r="Q5" s="801" t="s">
        <v>375</v>
      </c>
      <c r="R5" s="802"/>
      <c r="S5" s="802"/>
      <c r="T5" s="802"/>
      <c r="U5" s="803"/>
      <c r="V5" s="801" t="s">
        <v>376</v>
      </c>
      <c r="W5" s="802"/>
      <c r="X5" s="802"/>
      <c r="Y5" s="802"/>
      <c r="Z5" s="803"/>
      <c r="AA5" s="801" t="s">
        <v>377</v>
      </c>
      <c r="AB5" s="802"/>
      <c r="AC5" s="802"/>
      <c r="AD5" s="802"/>
      <c r="AE5" s="802"/>
      <c r="AF5" s="834" t="s">
        <v>378</v>
      </c>
      <c r="AG5" s="802"/>
      <c r="AH5" s="802"/>
      <c r="AI5" s="802"/>
      <c r="AJ5" s="813"/>
      <c r="AK5" s="802" t="s">
        <v>379</v>
      </c>
      <c r="AL5" s="802"/>
      <c r="AM5" s="802"/>
      <c r="AN5" s="802"/>
      <c r="AO5" s="803"/>
      <c r="AP5" s="801" t="s">
        <v>380</v>
      </c>
      <c r="AQ5" s="802"/>
      <c r="AR5" s="802"/>
      <c r="AS5" s="802"/>
      <c r="AT5" s="803"/>
      <c r="AU5" s="801" t="s">
        <v>381</v>
      </c>
      <c r="AV5" s="802"/>
      <c r="AW5" s="802"/>
      <c r="AX5" s="802"/>
      <c r="AY5" s="813"/>
      <c r="AZ5" s="257"/>
      <c r="BA5" s="257"/>
      <c r="BB5" s="257"/>
      <c r="BC5" s="257"/>
      <c r="BD5" s="257"/>
      <c r="BE5" s="258"/>
      <c r="BF5" s="258"/>
      <c r="BG5" s="258"/>
      <c r="BH5" s="258"/>
      <c r="BI5" s="258"/>
      <c r="BJ5" s="258"/>
      <c r="BK5" s="258"/>
      <c r="BL5" s="258"/>
      <c r="BM5" s="258"/>
      <c r="BN5" s="258"/>
      <c r="BO5" s="258"/>
      <c r="BP5" s="258"/>
      <c r="BQ5" s="824" t="s">
        <v>382</v>
      </c>
      <c r="BR5" s="825"/>
      <c r="BS5" s="825"/>
      <c r="BT5" s="825"/>
      <c r="BU5" s="825"/>
      <c r="BV5" s="825"/>
      <c r="BW5" s="825"/>
      <c r="BX5" s="825"/>
      <c r="BY5" s="825"/>
      <c r="BZ5" s="825"/>
      <c r="CA5" s="825"/>
      <c r="CB5" s="825"/>
      <c r="CC5" s="825"/>
      <c r="CD5" s="825"/>
      <c r="CE5" s="825"/>
      <c r="CF5" s="825"/>
      <c r="CG5" s="826"/>
      <c r="CH5" s="801" t="s">
        <v>383</v>
      </c>
      <c r="CI5" s="802"/>
      <c r="CJ5" s="802"/>
      <c r="CK5" s="802"/>
      <c r="CL5" s="803"/>
      <c r="CM5" s="801" t="s">
        <v>384</v>
      </c>
      <c r="CN5" s="802"/>
      <c r="CO5" s="802"/>
      <c r="CP5" s="802"/>
      <c r="CQ5" s="803"/>
      <c r="CR5" s="801" t="s">
        <v>385</v>
      </c>
      <c r="CS5" s="802"/>
      <c r="CT5" s="802"/>
      <c r="CU5" s="802"/>
      <c r="CV5" s="803"/>
      <c r="CW5" s="801" t="s">
        <v>386</v>
      </c>
      <c r="CX5" s="802"/>
      <c r="CY5" s="802"/>
      <c r="CZ5" s="802"/>
      <c r="DA5" s="803"/>
      <c r="DB5" s="801" t="s">
        <v>387</v>
      </c>
      <c r="DC5" s="802"/>
      <c r="DD5" s="802"/>
      <c r="DE5" s="802"/>
      <c r="DF5" s="803"/>
      <c r="DG5" s="807" t="s">
        <v>388</v>
      </c>
      <c r="DH5" s="808"/>
      <c r="DI5" s="808"/>
      <c r="DJ5" s="808"/>
      <c r="DK5" s="809"/>
      <c r="DL5" s="807" t="s">
        <v>389</v>
      </c>
      <c r="DM5" s="808"/>
      <c r="DN5" s="808"/>
      <c r="DO5" s="808"/>
      <c r="DP5" s="809"/>
      <c r="DQ5" s="801" t="s">
        <v>390</v>
      </c>
      <c r="DR5" s="802"/>
      <c r="DS5" s="802"/>
      <c r="DT5" s="802"/>
      <c r="DU5" s="803"/>
      <c r="DV5" s="801" t="s">
        <v>381</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391</v>
      </c>
      <c r="C7" s="816"/>
      <c r="D7" s="816"/>
      <c r="E7" s="816"/>
      <c r="F7" s="816"/>
      <c r="G7" s="816"/>
      <c r="H7" s="816"/>
      <c r="I7" s="816"/>
      <c r="J7" s="816"/>
      <c r="K7" s="816"/>
      <c r="L7" s="816"/>
      <c r="M7" s="816"/>
      <c r="N7" s="816"/>
      <c r="O7" s="816"/>
      <c r="P7" s="817"/>
      <c r="Q7" s="818">
        <v>305311</v>
      </c>
      <c r="R7" s="819"/>
      <c r="S7" s="819"/>
      <c r="T7" s="819"/>
      <c r="U7" s="819"/>
      <c r="V7" s="819">
        <v>295637</v>
      </c>
      <c r="W7" s="819"/>
      <c r="X7" s="819"/>
      <c r="Y7" s="819"/>
      <c r="Z7" s="819"/>
      <c r="AA7" s="819">
        <v>10251</v>
      </c>
      <c r="AB7" s="819"/>
      <c r="AC7" s="819"/>
      <c r="AD7" s="819"/>
      <c r="AE7" s="820"/>
      <c r="AF7" s="821">
        <v>8825</v>
      </c>
      <c r="AG7" s="822"/>
      <c r="AH7" s="822"/>
      <c r="AI7" s="822"/>
      <c r="AJ7" s="823"/>
      <c r="AK7" s="858"/>
      <c r="AL7" s="859"/>
      <c r="AM7" s="859"/>
      <c r="AN7" s="859"/>
      <c r="AO7" s="859"/>
      <c r="AP7" s="859">
        <v>281770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592</v>
      </c>
      <c r="BS7" s="862" t="s">
        <v>593</v>
      </c>
      <c r="BT7" s="863"/>
      <c r="BU7" s="863"/>
      <c r="BV7" s="863"/>
      <c r="BW7" s="863"/>
      <c r="BX7" s="863"/>
      <c r="BY7" s="863"/>
      <c r="BZ7" s="863"/>
      <c r="CA7" s="863"/>
      <c r="CB7" s="863"/>
      <c r="CC7" s="863"/>
      <c r="CD7" s="863"/>
      <c r="CE7" s="863"/>
      <c r="CF7" s="863"/>
      <c r="CG7" s="864"/>
      <c r="CH7" s="855">
        <v>0</v>
      </c>
      <c r="CI7" s="856"/>
      <c r="CJ7" s="856"/>
      <c r="CK7" s="856"/>
      <c r="CL7" s="857"/>
      <c r="CM7" s="855">
        <v>187</v>
      </c>
      <c r="CN7" s="856"/>
      <c r="CO7" s="856"/>
      <c r="CP7" s="856"/>
      <c r="CQ7" s="857"/>
      <c r="CR7" s="855">
        <v>10</v>
      </c>
      <c r="CS7" s="856"/>
      <c r="CT7" s="856"/>
      <c r="CU7" s="856"/>
      <c r="CV7" s="857"/>
      <c r="CW7" s="855">
        <v>0</v>
      </c>
      <c r="CX7" s="856"/>
      <c r="CY7" s="856"/>
      <c r="CZ7" s="856"/>
      <c r="DA7" s="857"/>
      <c r="DB7" s="855">
        <v>188</v>
      </c>
      <c r="DC7" s="856"/>
      <c r="DD7" s="856"/>
      <c r="DE7" s="856"/>
      <c r="DF7" s="857"/>
      <c r="DG7" s="855">
        <v>3566</v>
      </c>
      <c r="DH7" s="856"/>
      <c r="DI7" s="856"/>
      <c r="DJ7" s="856"/>
      <c r="DK7" s="857"/>
      <c r="DL7" s="855">
        <v>0</v>
      </c>
      <c r="DM7" s="856"/>
      <c r="DN7" s="856"/>
      <c r="DO7" s="856"/>
      <c r="DP7" s="857"/>
      <c r="DQ7" s="855">
        <v>1830</v>
      </c>
      <c r="DR7" s="856"/>
      <c r="DS7" s="856"/>
      <c r="DT7" s="856"/>
      <c r="DU7" s="857"/>
      <c r="DV7" s="836"/>
      <c r="DW7" s="837"/>
      <c r="DX7" s="837"/>
      <c r="DY7" s="837"/>
      <c r="DZ7" s="838"/>
      <c r="EA7" s="255"/>
    </row>
    <row r="8" spans="1:131" s="256" customFormat="1" ht="26.25" customHeight="1" x14ac:dyDescent="0.2">
      <c r="A8" s="262">
        <v>2</v>
      </c>
      <c r="B8" s="839" t="s">
        <v>392</v>
      </c>
      <c r="C8" s="840"/>
      <c r="D8" s="840"/>
      <c r="E8" s="840"/>
      <c r="F8" s="840"/>
      <c r="G8" s="840"/>
      <c r="H8" s="840"/>
      <c r="I8" s="840"/>
      <c r="J8" s="840"/>
      <c r="K8" s="840"/>
      <c r="L8" s="840"/>
      <c r="M8" s="840"/>
      <c r="N8" s="840"/>
      <c r="O8" s="840"/>
      <c r="P8" s="841"/>
      <c r="Q8" s="842">
        <v>437</v>
      </c>
      <c r="R8" s="843"/>
      <c r="S8" s="843"/>
      <c r="T8" s="843"/>
      <c r="U8" s="843"/>
      <c r="V8" s="843">
        <v>141</v>
      </c>
      <c r="W8" s="843"/>
      <c r="X8" s="843"/>
      <c r="Y8" s="843"/>
      <c r="Z8" s="843"/>
      <c r="AA8" s="843">
        <v>296</v>
      </c>
      <c r="AB8" s="843"/>
      <c r="AC8" s="843"/>
      <c r="AD8" s="843"/>
      <c r="AE8" s="844"/>
      <c r="AF8" s="845" t="s">
        <v>130</v>
      </c>
      <c r="AG8" s="846"/>
      <c r="AH8" s="846"/>
      <c r="AI8" s="846"/>
      <c r="AJ8" s="847"/>
      <c r="AK8" s="848"/>
      <c r="AL8" s="849"/>
      <c r="AM8" s="849"/>
      <c r="AN8" s="849"/>
      <c r="AO8" s="849"/>
      <c r="AP8" s="849">
        <v>1107</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592</v>
      </c>
      <c r="BS8" s="852" t="s">
        <v>594</v>
      </c>
      <c r="BT8" s="853"/>
      <c r="BU8" s="853"/>
      <c r="BV8" s="853"/>
      <c r="BW8" s="853"/>
      <c r="BX8" s="853"/>
      <c r="BY8" s="853"/>
      <c r="BZ8" s="853"/>
      <c r="CA8" s="853"/>
      <c r="CB8" s="853"/>
      <c r="CC8" s="853"/>
      <c r="CD8" s="853"/>
      <c r="CE8" s="853"/>
      <c r="CF8" s="853"/>
      <c r="CG8" s="854"/>
      <c r="CH8" s="865">
        <v>-4</v>
      </c>
      <c r="CI8" s="866"/>
      <c r="CJ8" s="866"/>
      <c r="CK8" s="866"/>
      <c r="CL8" s="867"/>
      <c r="CM8" s="865">
        <v>5056</v>
      </c>
      <c r="CN8" s="866"/>
      <c r="CO8" s="866"/>
      <c r="CP8" s="866"/>
      <c r="CQ8" s="867"/>
      <c r="CR8" s="865">
        <v>202</v>
      </c>
      <c r="CS8" s="866"/>
      <c r="CT8" s="866"/>
      <c r="CU8" s="866"/>
      <c r="CV8" s="867"/>
      <c r="CW8" s="865">
        <v>61</v>
      </c>
      <c r="CX8" s="866"/>
      <c r="CY8" s="866"/>
      <c r="CZ8" s="866"/>
      <c r="DA8" s="867"/>
      <c r="DB8" s="865">
        <v>0</v>
      </c>
      <c r="DC8" s="866"/>
      <c r="DD8" s="866"/>
      <c r="DE8" s="866"/>
      <c r="DF8" s="867"/>
      <c r="DG8" s="865">
        <v>0</v>
      </c>
      <c r="DH8" s="866"/>
      <c r="DI8" s="866"/>
      <c r="DJ8" s="866"/>
      <c r="DK8" s="867"/>
      <c r="DL8" s="865">
        <v>190</v>
      </c>
      <c r="DM8" s="866"/>
      <c r="DN8" s="866"/>
      <c r="DO8" s="866"/>
      <c r="DP8" s="867"/>
      <c r="DQ8" s="865">
        <v>190</v>
      </c>
      <c r="DR8" s="866"/>
      <c r="DS8" s="866"/>
      <c r="DT8" s="866"/>
      <c r="DU8" s="867"/>
      <c r="DV8" s="868"/>
      <c r="DW8" s="869"/>
      <c r="DX8" s="869"/>
      <c r="DY8" s="869"/>
      <c r="DZ8" s="870"/>
      <c r="EA8" s="255"/>
    </row>
    <row r="9" spans="1:131" s="256" customFormat="1" ht="26.25" customHeight="1" x14ac:dyDescent="0.2">
      <c r="A9" s="262">
        <v>3</v>
      </c>
      <c r="B9" s="839" t="s">
        <v>393</v>
      </c>
      <c r="C9" s="840"/>
      <c r="D9" s="840"/>
      <c r="E9" s="840"/>
      <c r="F9" s="840"/>
      <c r="G9" s="840"/>
      <c r="H9" s="840"/>
      <c r="I9" s="840"/>
      <c r="J9" s="840"/>
      <c r="K9" s="840"/>
      <c r="L9" s="840"/>
      <c r="M9" s="840"/>
      <c r="N9" s="840"/>
      <c r="O9" s="840"/>
      <c r="P9" s="841"/>
      <c r="Q9" s="842">
        <v>43226</v>
      </c>
      <c r="R9" s="843"/>
      <c r="S9" s="843"/>
      <c r="T9" s="843"/>
      <c r="U9" s="843"/>
      <c r="V9" s="843">
        <v>43226</v>
      </c>
      <c r="W9" s="843"/>
      <c r="X9" s="843"/>
      <c r="Y9" s="843"/>
      <c r="Z9" s="843"/>
      <c r="AA9" s="843">
        <v>0</v>
      </c>
      <c r="AB9" s="843"/>
      <c r="AC9" s="843"/>
      <c r="AD9" s="843"/>
      <c r="AE9" s="844"/>
      <c r="AF9" s="845" t="s">
        <v>130</v>
      </c>
      <c r="AG9" s="846"/>
      <c r="AH9" s="846"/>
      <c r="AI9" s="846"/>
      <c r="AJ9" s="847"/>
      <c r="AK9" s="848"/>
      <c r="AL9" s="849"/>
      <c r="AM9" s="849"/>
      <c r="AN9" s="849"/>
      <c r="AO9" s="849"/>
      <c r="AP9" s="849">
        <v>0</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t="s">
        <v>592</v>
      </c>
      <c r="BS9" s="852" t="s">
        <v>595</v>
      </c>
      <c r="BT9" s="853"/>
      <c r="BU9" s="853"/>
      <c r="BV9" s="853"/>
      <c r="BW9" s="853"/>
      <c r="BX9" s="853"/>
      <c r="BY9" s="853"/>
      <c r="BZ9" s="853"/>
      <c r="CA9" s="853"/>
      <c r="CB9" s="853"/>
      <c r="CC9" s="853"/>
      <c r="CD9" s="853"/>
      <c r="CE9" s="853"/>
      <c r="CF9" s="853"/>
      <c r="CG9" s="854"/>
      <c r="CH9" s="865">
        <v>-27</v>
      </c>
      <c r="CI9" s="866"/>
      <c r="CJ9" s="866"/>
      <c r="CK9" s="866"/>
      <c r="CL9" s="867"/>
      <c r="CM9" s="865">
        <v>1176</v>
      </c>
      <c r="CN9" s="866"/>
      <c r="CO9" s="866"/>
      <c r="CP9" s="866"/>
      <c r="CQ9" s="867"/>
      <c r="CR9" s="865">
        <v>0</v>
      </c>
      <c r="CS9" s="866"/>
      <c r="CT9" s="866"/>
      <c r="CU9" s="866"/>
      <c r="CV9" s="867"/>
      <c r="CW9" s="865">
        <v>589</v>
      </c>
      <c r="CX9" s="866"/>
      <c r="CY9" s="866"/>
      <c r="CZ9" s="866"/>
      <c r="DA9" s="867"/>
      <c r="DB9" s="865">
        <v>0</v>
      </c>
      <c r="DC9" s="866"/>
      <c r="DD9" s="866"/>
      <c r="DE9" s="866"/>
      <c r="DF9" s="867"/>
      <c r="DG9" s="865">
        <v>0</v>
      </c>
      <c r="DH9" s="866"/>
      <c r="DI9" s="866"/>
      <c r="DJ9" s="866"/>
      <c r="DK9" s="867"/>
      <c r="DL9" s="865">
        <v>551</v>
      </c>
      <c r="DM9" s="866"/>
      <c r="DN9" s="866"/>
      <c r="DO9" s="866"/>
      <c r="DP9" s="867"/>
      <c r="DQ9" s="865">
        <v>551</v>
      </c>
      <c r="DR9" s="866"/>
      <c r="DS9" s="866"/>
      <c r="DT9" s="866"/>
      <c r="DU9" s="867"/>
      <c r="DV9" s="868"/>
      <c r="DW9" s="869"/>
      <c r="DX9" s="869"/>
      <c r="DY9" s="869"/>
      <c r="DZ9" s="870"/>
      <c r="EA9" s="255"/>
    </row>
    <row r="10" spans="1:131" s="256" customFormat="1" ht="26.25" customHeight="1" x14ac:dyDescent="0.2">
      <c r="A10" s="262">
        <v>4</v>
      </c>
      <c r="B10" s="839" t="s">
        <v>394</v>
      </c>
      <c r="C10" s="840"/>
      <c r="D10" s="840"/>
      <c r="E10" s="840"/>
      <c r="F10" s="840"/>
      <c r="G10" s="840"/>
      <c r="H10" s="840"/>
      <c r="I10" s="840"/>
      <c r="J10" s="840"/>
      <c r="K10" s="840"/>
      <c r="L10" s="840"/>
      <c r="M10" s="840"/>
      <c r="N10" s="840"/>
      <c r="O10" s="840"/>
      <c r="P10" s="841"/>
      <c r="Q10" s="842">
        <v>1961</v>
      </c>
      <c r="R10" s="843"/>
      <c r="S10" s="843"/>
      <c r="T10" s="843"/>
      <c r="U10" s="843"/>
      <c r="V10" s="843">
        <v>1961</v>
      </c>
      <c r="W10" s="843"/>
      <c r="X10" s="843"/>
      <c r="Y10" s="843"/>
      <c r="Z10" s="843"/>
      <c r="AA10" s="843">
        <v>0</v>
      </c>
      <c r="AB10" s="843"/>
      <c r="AC10" s="843"/>
      <c r="AD10" s="843"/>
      <c r="AE10" s="844"/>
      <c r="AF10" s="845" t="s">
        <v>395</v>
      </c>
      <c r="AG10" s="846"/>
      <c r="AH10" s="846"/>
      <c r="AI10" s="846"/>
      <c r="AJ10" s="847"/>
      <c r="AK10" s="848"/>
      <c r="AL10" s="849"/>
      <c r="AM10" s="849"/>
      <c r="AN10" s="849"/>
      <c r="AO10" s="849"/>
      <c r="AP10" s="849">
        <v>5386</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596</v>
      </c>
      <c r="BT10" s="853"/>
      <c r="BU10" s="853"/>
      <c r="BV10" s="853"/>
      <c r="BW10" s="853"/>
      <c r="BX10" s="853"/>
      <c r="BY10" s="853"/>
      <c r="BZ10" s="853"/>
      <c r="CA10" s="853"/>
      <c r="CB10" s="853"/>
      <c r="CC10" s="853"/>
      <c r="CD10" s="853"/>
      <c r="CE10" s="853"/>
      <c r="CF10" s="853"/>
      <c r="CG10" s="854"/>
      <c r="CH10" s="865">
        <v>0</v>
      </c>
      <c r="CI10" s="866"/>
      <c r="CJ10" s="866"/>
      <c r="CK10" s="866"/>
      <c r="CL10" s="867"/>
      <c r="CM10" s="865">
        <v>553</v>
      </c>
      <c r="CN10" s="866"/>
      <c r="CO10" s="866"/>
      <c r="CP10" s="866"/>
      <c r="CQ10" s="867"/>
      <c r="CR10" s="865">
        <v>100</v>
      </c>
      <c r="CS10" s="866"/>
      <c r="CT10" s="866"/>
      <c r="CU10" s="866"/>
      <c r="CV10" s="867"/>
      <c r="CW10" s="865">
        <v>76</v>
      </c>
      <c r="CX10" s="866"/>
      <c r="CY10" s="866"/>
      <c r="CZ10" s="866"/>
      <c r="DA10" s="867"/>
      <c r="DB10" s="865">
        <v>0</v>
      </c>
      <c r="DC10" s="866"/>
      <c r="DD10" s="866"/>
      <c r="DE10" s="866"/>
      <c r="DF10" s="867"/>
      <c r="DG10" s="865">
        <v>0</v>
      </c>
      <c r="DH10" s="866"/>
      <c r="DI10" s="866"/>
      <c r="DJ10" s="866"/>
      <c r="DK10" s="867"/>
      <c r="DL10" s="865">
        <v>0</v>
      </c>
      <c r="DM10" s="866"/>
      <c r="DN10" s="866"/>
      <c r="DO10" s="866"/>
      <c r="DP10" s="867"/>
      <c r="DQ10" s="865">
        <v>0</v>
      </c>
      <c r="DR10" s="866"/>
      <c r="DS10" s="866"/>
      <c r="DT10" s="866"/>
      <c r="DU10" s="867"/>
      <c r="DV10" s="868"/>
      <c r="DW10" s="869"/>
      <c r="DX10" s="869"/>
      <c r="DY10" s="869"/>
      <c r="DZ10" s="870"/>
      <c r="EA10" s="255"/>
    </row>
    <row r="11" spans="1:131" s="256" customFormat="1" ht="26.25" customHeight="1" x14ac:dyDescent="0.2">
      <c r="A11" s="262">
        <v>5</v>
      </c>
      <c r="B11" s="839" t="s">
        <v>396</v>
      </c>
      <c r="C11" s="840"/>
      <c r="D11" s="840"/>
      <c r="E11" s="840"/>
      <c r="F11" s="840"/>
      <c r="G11" s="840"/>
      <c r="H11" s="840"/>
      <c r="I11" s="840"/>
      <c r="J11" s="840"/>
      <c r="K11" s="840"/>
      <c r="L11" s="840"/>
      <c r="M11" s="840"/>
      <c r="N11" s="840"/>
      <c r="O11" s="840"/>
      <c r="P11" s="841"/>
      <c r="Q11" s="842">
        <v>1048</v>
      </c>
      <c r="R11" s="843"/>
      <c r="S11" s="843"/>
      <c r="T11" s="843"/>
      <c r="U11" s="843"/>
      <c r="V11" s="843">
        <v>751</v>
      </c>
      <c r="W11" s="843"/>
      <c r="X11" s="843"/>
      <c r="Y11" s="843"/>
      <c r="Z11" s="843"/>
      <c r="AA11" s="843">
        <v>297</v>
      </c>
      <c r="AB11" s="843"/>
      <c r="AC11" s="843"/>
      <c r="AD11" s="843"/>
      <c r="AE11" s="844"/>
      <c r="AF11" s="845">
        <v>295</v>
      </c>
      <c r="AG11" s="846"/>
      <c r="AH11" s="846"/>
      <c r="AI11" s="846"/>
      <c r="AJ11" s="847"/>
      <c r="AK11" s="848"/>
      <c r="AL11" s="849"/>
      <c r="AM11" s="849"/>
      <c r="AN11" s="849"/>
      <c r="AO11" s="849"/>
      <c r="AP11" s="849">
        <v>1987</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597</v>
      </c>
      <c r="BT11" s="853"/>
      <c r="BU11" s="853"/>
      <c r="BV11" s="853"/>
      <c r="BW11" s="853"/>
      <c r="BX11" s="853"/>
      <c r="BY11" s="853"/>
      <c r="BZ11" s="853"/>
      <c r="CA11" s="853"/>
      <c r="CB11" s="853"/>
      <c r="CC11" s="853"/>
      <c r="CD11" s="853"/>
      <c r="CE11" s="853"/>
      <c r="CF11" s="853"/>
      <c r="CG11" s="854"/>
      <c r="CH11" s="865">
        <v>-7</v>
      </c>
      <c r="CI11" s="866"/>
      <c r="CJ11" s="866"/>
      <c r="CK11" s="866"/>
      <c r="CL11" s="867"/>
      <c r="CM11" s="865">
        <v>248</v>
      </c>
      <c r="CN11" s="866"/>
      <c r="CO11" s="866"/>
      <c r="CP11" s="866"/>
      <c r="CQ11" s="867"/>
      <c r="CR11" s="865">
        <v>49</v>
      </c>
      <c r="CS11" s="866"/>
      <c r="CT11" s="866"/>
      <c r="CU11" s="866"/>
      <c r="CV11" s="867"/>
      <c r="CW11" s="865">
        <v>66</v>
      </c>
      <c r="CX11" s="866"/>
      <c r="CY11" s="866"/>
      <c r="CZ11" s="866"/>
      <c r="DA11" s="867"/>
      <c r="DB11" s="865">
        <v>0</v>
      </c>
      <c r="DC11" s="866"/>
      <c r="DD11" s="866"/>
      <c r="DE11" s="866"/>
      <c r="DF11" s="867"/>
      <c r="DG11" s="865">
        <v>0</v>
      </c>
      <c r="DH11" s="866"/>
      <c r="DI11" s="866"/>
      <c r="DJ11" s="866"/>
      <c r="DK11" s="867"/>
      <c r="DL11" s="865">
        <v>0</v>
      </c>
      <c r="DM11" s="866"/>
      <c r="DN11" s="866"/>
      <c r="DO11" s="866"/>
      <c r="DP11" s="867"/>
      <c r="DQ11" s="865">
        <v>0</v>
      </c>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598</v>
      </c>
      <c r="BT12" s="853"/>
      <c r="BU12" s="853"/>
      <c r="BV12" s="853"/>
      <c r="BW12" s="853"/>
      <c r="BX12" s="853"/>
      <c r="BY12" s="853"/>
      <c r="BZ12" s="853"/>
      <c r="CA12" s="853"/>
      <c r="CB12" s="853"/>
      <c r="CC12" s="853"/>
      <c r="CD12" s="853"/>
      <c r="CE12" s="853"/>
      <c r="CF12" s="853"/>
      <c r="CG12" s="854"/>
      <c r="CH12" s="865">
        <v>-10</v>
      </c>
      <c r="CI12" s="866"/>
      <c r="CJ12" s="866"/>
      <c r="CK12" s="866"/>
      <c r="CL12" s="867"/>
      <c r="CM12" s="865">
        <v>582</v>
      </c>
      <c r="CN12" s="866"/>
      <c r="CO12" s="866"/>
      <c r="CP12" s="866"/>
      <c r="CQ12" s="867"/>
      <c r="CR12" s="865">
        <v>80</v>
      </c>
      <c r="CS12" s="866"/>
      <c r="CT12" s="866"/>
      <c r="CU12" s="866"/>
      <c r="CV12" s="867"/>
      <c r="CW12" s="865">
        <v>36</v>
      </c>
      <c r="CX12" s="866"/>
      <c r="CY12" s="866"/>
      <c r="CZ12" s="866"/>
      <c r="DA12" s="867"/>
      <c r="DB12" s="865">
        <v>0</v>
      </c>
      <c r="DC12" s="866"/>
      <c r="DD12" s="866"/>
      <c r="DE12" s="866"/>
      <c r="DF12" s="867"/>
      <c r="DG12" s="865">
        <v>0</v>
      </c>
      <c r="DH12" s="866"/>
      <c r="DI12" s="866"/>
      <c r="DJ12" s="866"/>
      <c r="DK12" s="867"/>
      <c r="DL12" s="865">
        <v>0</v>
      </c>
      <c r="DM12" s="866"/>
      <c r="DN12" s="866"/>
      <c r="DO12" s="866"/>
      <c r="DP12" s="867"/>
      <c r="DQ12" s="865">
        <v>0</v>
      </c>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599</v>
      </c>
      <c r="BT13" s="853"/>
      <c r="BU13" s="853"/>
      <c r="BV13" s="853"/>
      <c r="BW13" s="853"/>
      <c r="BX13" s="853"/>
      <c r="BY13" s="853"/>
      <c r="BZ13" s="853"/>
      <c r="CA13" s="853"/>
      <c r="CB13" s="853"/>
      <c r="CC13" s="853"/>
      <c r="CD13" s="853"/>
      <c r="CE13" s="853"/>
      <c r="CF13" s="853"/>
      <c r="CG13" s="854"/>
      <c r="CH13" s="865">
        <v>20</v>
      </c>
      <c r="CI13" s="866"/>
      <c r="CJ13" s="866"/>
      <c r="CK13" s="866"/>
      <c r="CL13" s="867"/>
      <c r="CM13" s="865">
        <v>240</v>
      </c>
      <c r="CN13" s="866"/>
      <c r="CO13" s="866"/>
      <c r="CP13" s="866"/>
      <c r="CQ13" s="867"/>
      <c r="CR13" s="865">
        <v>80</v>
      </c>
      <c r="CS13" s="866"/>
      <c r="CT13" s="866"/>
      <c r="CU13" s="866"/>
      <c r="CV13" s="867"/>
      <c r="CW13" s="865">
        <v>74</v>
      </c>
      <c r="CX13" s="866"/>
      <c r="CY13" s="866"/>
      <c r="CZ13" s="866"/>
      <c r="DA13" s="867"/>
      <c r="DB13" s="865">
        <v>0</v>
      </c>
      <c r="DC13" s="866"/>
      <c r="DD13" s="866"/>
      <c r="DE13" s="866"/>
      <c r="DF13" s="867"/>
      <c r="DG13" s="865">
        <v>0</v>
      </c>
      <c r="DH13" s="866"/>
      <c r="DI13" s="866"/>
      <c r="DJ13" s="866"/>
      <c r="DK13" s="867"/>
      <c r="DL13" s="865">
        <v>0</v>
      </c>
      <c r="DM13" s="866"/>
      <c r="DN13" s="866"/>
      <c r="DO13" s="866"/>
      <c r="DP13" s="867"/>
      <c r="DQ13" s="865">
        <v>0</v>
      </c>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600</v>
      </c>
      <c r="BT14" s="853"/>
      <c r="BU14" s="853"/>
      <c r="BV14" s="853"/>
      <c r="BW14" s="853"/>
      <c r="BX14" s="853"/>
      <c r="BY14" s="853"/>
      <c r="BZ14" s="853"/>
      <c r="CA14" s="853"/>
      <c r="CB14" s="853"/>
      <c r="CC14" s="853"/>
      <c r="CD14" s="853"/>
      <c r="CE14" s="853"/>
      <c r="CF14" s="853"/>
      <c r="CG14" s="854"/>
      <c r="CH14" s="865">
        <v>26</v>
      </c>
      <c r="CI14" s="866"/>
      <c r="CJ14" s="866"/>
      <c r="CK14" s="866"/>
      <c r="CL14" s="867"/>
      <c r="CM14" s="865">
        <v>78</v>
      </c>
      <c r="CN14" s="866"/>
      <c r="CO14" s="866"/>
      <c r="CP14" s="866"/>
      <c r="CQ14" s="867"/>
      <c r="CR14" s="865">
        <v>0</v>
      </c>
      <c r="CS14" s="866"/>
      <c r="CT14" s="866"/>
      <c r="CU14" s="866"/>
      <c r="CV14" s="867"/>
      <c r="CW14" s="865">
        <v>68</v>
      </c>
      <c r="CX14" s="866"/>
      <c r="CY14" s="866"/>
      <c r="CZ14" s="866"/>
      <c r="DA14" s="867"/>
      <c r="DB14" s="865">
        <v>28</v>
      </c>
      <c r="DC14" s="866"/>
      <c r="DD14" s="866"/>
      <c r="DE14" s="866"/>
      <c r="DF14" s="867"/>
      <c r="DG14" s="865">
        <v>0</v>
      </c>
      <c r="DH14" s="866"/>
      <c r="DI14" s="866"/>
      <c r="DJ14" s="866"/>
      <c r="DK14" s="867"/>
      <c r="DL14" s="865">
        <v>0</v>
      </c>
      <c r="DM14" s="866"/>
      <c r="DN14" s="866"/>
      <c r="DO14" s="866"/>
      <c r="DP14" s="867"/>
      <c r="DQ14" s="865">
        <v>0</v>
      </c>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601</v>
      </c>
      <c r="BT15" s="853"/>
      <c r="BU15" s="853"/>
      <c r="BV15" s="853"/>
      <c r="BW15" s="853"/>
      <c r="BX15" s="853"/>
      <c r="BY15" s="853"/>
      <c r="BZ15" s="853"/>
      <c r="CA15" s="853"/>
      <c r="CB15" s="853"/>
      <c r="CC15" s="853"/>
      <c r="CD15" s="853"/>
      <c r="CE15" s="853"/>
      <c r="CF15" s="853"/>
      <c r="CG15" s="854"/>
      <c r="CH15" s="865">
        <v>-66</v>
      </c>
      <c r="CI15" s="866"/>
      <c r="CJ15" s="866"/>
      <c r="CK15" s="866"/>
      <c r="CL15" s="867"/>
      <c r="CM15" s="865">
        <v>3</v>
      </c>
      <c r="CN15" s="866"/>
      <c r="CO15" s="866"/>
      <c r="CP15" s="866"/>
      <c r="CQ15" s="867"/>
      <c r="CR15" s="865">
        <v>0</v>
      </c>
      <c r="CS15" s="866"/>
      <c r="CT15" s="866"/>
      <c r="CU15" s="866"/>
      <c r="CV15" s="867"/>
      <c r="CW15" s="865">
        <v>15</v>
      </c>
      <c r="CX15" s="866"/>
      <c r="CY15" s="866"/>
      <c r="CZ15" s="866"/>
      <c r="DA15" s="867"/>
      <c r="DB15" s="865">
        <v>0</v>
      </c>
      <c r="DC15" s="866"/>
      <c r="DD15" s="866"/>
      <c r="DE15" s="866"/>
      <c r="DF15" s="867"/>
      <c r="DG15" s="865">
        <v>0</v>
      </c>
      <c r="DH15" s="866"/>
      <c r="DI15" s="866"/>
      <c r="DJ15" s="866"/>
      <c r="DK15" s="867"/>
      <c r="DL15" s="865">
        <v>0</v>
      </c>
      <c r="DM15" s="866"/>
      <c r="DN15" s="866"/>
      <c r="DO15" s="866"/>
      <c r="DP15" s="867"/>
      <c r="DQ15" s="865">
        <v>0</v>
      </c>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602</v>
      </c>
      <c r="BT16" s="853"/>
      <c r="BU16" s="853"/>
      <c r="BV16" s="853"/>
      <c r="BW16" s="853"/>
      <c r="BX16" s="853"/>
      <c r="BY16" s="853"/>
      <c r="BZ16" s="853"/>
      <c r="CA16" s="853"/>
      <c r="CB16" s="853"/>
      <c r="CC16" s="853"/>
      <c r="CD16" s="853"/>
      <c r="CE16" s="853"/>
      <c r="CF16" s="853"/>
      <c r="CG16" s="854"/>
      <c r="CH16" s="865">
        <v>7</v>
      </c>
      <c r="CI16" s="866"/>
      <c r="CJ16" s="866"/>
      <c r="CK16" s="866"/>
      <c r="CL16" s="867"/>
      <c r="CM16" s="865">
        <v>2490</v>
      </c>
      <c r="CN16" s="866"/>
      <c r="CO16" s="866"/>
      <c r="CP16" s="866"/>
      <c r="CQ16" s="867"/>
      <c r="CR16" s="865">
        <v>1135</v>
      </c>
      <c r="CS16" s="866"/>
      <c r="CT16" s="866"/>
      <c r="CU16" s="866"/>
      <c r="CV16" s="867"/>
      <c r="CW16" s="865">
        <v>0</v>
      </c>
      <c r="CX16" s="866"/>
      <c r="CY16" s="866"/>
      <c r="CZ16" s="866"/>
      <c r="DA16" s="867"/>
      <c r="DB16" s="865">
        <v>0</v>
      </c>
      <c r="DC16" s="866"/>
      <c r="DD16" s="866"/>
      <c r="DE16" s="866"/>
      <c r="DF16" s="867"/>
      <c r="DG16" s="865">
        <v>0</v>
      </c>
      <c r="DH16" s="866"/>
      <c r="DI16" s="866"/>
      <c r="DJ16" s="866"/>
      <c r="DK16" s="867"/>
      <c r="DL16" s="865">
        <v>0</v>
      </c>
      <c r="DM16" s="866"/>
      <c r="DN16" s="866"/>
      <c r="DO16" s="866"/>
      <c r="DP16" s="867"/>
      <c r="DQ16" s="865">
        <v>0</v>
      </c>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t="s">
        <v>603</v>
      </c>
      <c r="BT17" s="853"/>
      <c r="BU17" s="853"/>
      <c r="BV17" s="853"/>
      <c r="BW17" s="853"/>
      <c r="BX17" s="853"/>
      <c r="BY17" s="853"/>
      <c r="BZ17" s="853"/>
      <c r="CA17" s="853"/>
      <c r="CB17" s="853"/>
      <c r="CC17" s="853"/>
      <c r="CD17" s="853"/>
      <c r="CE17" s="853"/>
      <c r="CF17" s="853"/>
      <c r="CG17" s="854"/>
      <c r="CH17" s="865">
        <v>20</v>
      </c>
      <c r="CI17" s="866"/>
      <c r="CJ17" s="866"/>
      <c r="CK17" s="866"/>
      <c r="CL17" s="867"/>
      <c r="CM17" s="865">
        <v>448</v>
      </c>
      <c r="CN17" s="866"/>
      <c r="CO17" s="866"/>
      <c r="CP17" s="866"/>
      <c r="CQ17" s="867"/>
      <c r="CR17" s="865">
        <v>30</v>
      </c>
      <c r="CS17" s="866"/>
      <c r="CT17" s="866"/>
      <c r="CU17" s="866"/>
      <c r="CV17" s="867"/>
      <c r="CW17" s="865">
        <v>44</v>
      </c>
      <c r="CX17" s="866"/>
      <c r="CY17" s="866"/>
      <c r="CZ17" s="866"/>
      <c r="DA17" s="867"/>
      <c r="DB17" s="865">
        <v>0</v>
      </c>
      <c r="DC17" s="866"/>
      <c r="DD17" s="866"/>
      <c r="DE17" s="866"/>
      <c r="DF17" s="867"/>
      <c r="DG17" s="865">
        <v>0</v>
      </c>
      <c r="DH17" s="866"/>
      <c r="DI17" s="866"/>
      <c r="DJ17" s="866"/>
      <c r="DK17" s="867"/>
      <c r="DL17" s="865">
        <v>0</v>
      </c>
      <c r="DM17" s="866"/>
      <c r="DN17" s="866"/>
      <c r="DO17" s="866"/>
      <c r="DP17" s="867"/>
      <c r="DQ17" s="865">
        <v>0</v>
      </c>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t="s">
        <v>604</v>
      </c>
      <c r="BT18" s="853"/>
      <c r="BU18" s="853"/>
      <c r="BV18" s="853"/>
      <c r="BW18" s="853"/>
      <c r="BX18" s="853"/>
      <c r="BY18" s="853"/>
      <c r="BZ18" s="853"/>
      <c r="CA18" s="853"/>
      <c r="CB18" s="853"/>
      <c r="CC18" s="853"/>
      <c r="CD18" s="853"/>
      <c r="CE18" s="853"/>
      <c r="CF18" s="853"/>
      <c r="CG18" s="854"/>
      <c r="CH18" s="865">
        <v>629</v>
      </c>
      <c r="CI18" s="866"/>
      <c r="CJ18" s="866"/>
      <c r="CK18" s="866"/>
      <c r="CL18" s="867"/>
      <c r="CM18" s="865">
        <v>269</v>
      </c>
      <c r="CN18" s="866"/>
      <c r="CO18" s="866"/>
      <c r="CP18" s="866"/>
      <c r="CQ18" s="867"/>
      <c r="CR18" s="865">
        <v>1</v>
      </c>
      <c r="CS18" s="866"/>
      <c r="CT18" s="866"/>
      <c r="CU18" s="866"/>
      <c r="CV18" s="867"/>
      <c r="CW18" s="865">
        <v>125</v>
      </c>
      <c r="CX18" s="866"/>
      <c r="CY18" s="866"/>
      <c r="CZ18" s="866"/>
      <c r="DA18" s="867"/>
      <c r="DB18" s="865">
        <v>0</v>
      </c>
      <c r="DC18" s="866"/>
      <c r="DD18" s="866"/>
      <c r="DE18" s="866"/>
      <c r="DF18" s="867"/>
      <c r="DG18" s="865">
        <v>0</v>
      </c>
      <c r="DH18" s="866"/>
      <c r="DI18" s="866"/>
      <c r="DJ18" s="866"/>
      <c r="DK18" s="867"/>
      <c r="DL18" s="865">
        <v>0</v>
      </c>
      <c r="DM18" s="866"/>
      <c r="DN18" s="866"/>
      <c r="DO18" s="866"/>
      <c r="DP18" s="867"/>
      <c r="DQ18" s="865">
        <v>0</v>
      </c>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398</v>
      </c>
      <c r="B23" s="874" t="s">
        <v>399</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9120</v>
      </c>
      <c r="AG23" s="878"/>
      <c r="AH23" s="878"/>
      <c r="AI23" s="878"/>
      <c r="AJ23" s="881"/>
      <c r="AK23" s="882"/>
      <c r="AL23" s="883"/>
      <c r="AM23" s="883"/>
      <c r="AN23" s="883"/>
      <c r="AO23" s="883"/>
      <c r="AP23" s="878"/>
      <c r="AQ23" s="878"/>
      <c r="AR23" s="878"/>
      <c r="AS23" s="878"/>
      <c r="AT23" s="878"/>
      <c r="AU23" s="884"/>
      <c r="AV23" s="884"/>
      <c r="AW23" s="884"/>
      <c r="AX23" s="884"/>
      <c r="AY23" s="885"/>
      <c r="AZ23" s="893" t="s">
        <v>130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400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374</v>
      </c>
      <c r="B26" s="825"/>
      <c r="C26" s="825"/>
      <c r="D26" s="825"/>
      <c r="E26" s="825"/>
      <c r="F26" s="825"/>
      <c r="G26" s="825"/>
      <c r="H26" s="825"/>
      <c r="I26" s="825"/>
      <c r="J26" s="825"/>
      <c r="K26" s="825"/>
      <c r="L26" s="825"/>
      <c r="M26" s="825"/>
      <c r="N26" s="825"/>
      <c r="O26" s="825"/>
      <c r="P26" s="826"/>
      <c r="Q26" s="801" t="s">
        <v>402</v>
      </c>
      <c r="R26" s="802"/>
      <c r="S26" s="802"/>
      <c r="T26" s="802"/>
      <c r="U26" s="803"/>
      <c r="V26" s="801" t="s">
        <v>403</v>
      </c>
      <c r="W26" s="802"/>
      <c r="X26" s="802"/>
      <c r="Y26" s="802"/>
      <c r="Z26" s="803"/>
      <c r="AA26" s="801" t="s">
        <v>404</v>
      </c>
      <c r="AB26" s="802"/>
      <c r="AC26" s="802"/>
      <c r="AD26" s="802"/>
      <c r="AE26" s="802"/>
      <c r="AF26" s="896" t="s">
        <v>405</v>
      </c>
      <c r="AG26" s="897"/>
      <c r="AH26" s="897"/>
      <c r="AI26" s="897"/>
      <c r="AJ26" s="898"/>
      <c r="AK26" s="802" t="s">
        <v>406</v>
      </c>
      <c r="AL26" s="802"/>
      <c r="AM26" s="802"/>
      <c r="AN26" s="802"/>
      <c r="AO26" s="803"/>
      <c r="AP26" s="801" t="s">
        <v>407</v>
      </c>
      <c r="AQ26" s="802"/>
      <c r="AR26" s="802"/>
      <c r="AS26" s="802"/>
      <c r="AT26" s="803"/>
      <c r="AU26" s="801" t="s">
        <v>408</v>
      </c>
      <c r="AV26" s="802"/>
      <c r="AW26" s="802"/>
      <c r="AX26" s="802"/>
      <c r="AY26" s="803"/>
      <c r="AZ26" s="801" t="s">
        <v>409</v>
      </c>
      <c r="BA26" s="802"/>
      <c r="BB26" s="802"/>
      <c r="BC26" s="802"/>
      <c r="BD26" s="803"/>
      <c r="BE26" s="801" t="s">
        <v>381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410</v>
      </c>
      <c r="C28" s="816"/>
      <c r="D28" s="816"/>
      <c r="E28" s="816"/>
      <c r="F28" s="816"/>
      <c r="G28" s="816"/>
      <c r="H28" s="816"/>
      <c r="I28" s="816"/>
      <c r="J28" s="816"/>
      <c r="K28" s="816"/>
      <c r="L28" s="816"/>
      <c r="M28" s="816"/>
      <c r="N28" s="816"/>
      <c r="O28" s="816"/>
      <c r="P28" s="817"/>
      <c r="Q28" s="906">
        <v>72823</v>
      </c>
      <c r="R28" s="907"/>
      <c r="S28" s="907"/>
      <c r="T28" s="907"/>
      <c r="U28" s="907"/>
      <c r="V28" s="907">
        <v>70189</v>
      </c>
      <c r="W28" s="907"/>
      <c r="X28" s="907"/>
      <c r="Y28" s="907"/>
      <c r="Z28" s="907"/>
      <c r="AA28" s="907">
        <v>2634</v>
      </c>
      <c r="AB28" s="907"/>
      <c r="AC28" s="907"/>
      <c r="AD28" s="907"/>
      <c r="AE28" s="908"/>
      <c r="AF28" s="909">
        <v>2635</v>
      </c>
      <c r="AG28" s="907"/>
      <c r="AH28" s="907"/>
      <c r="AI28" s="907"/>
      <c r="AJ28" s="910"/>
      <c r="AK28" s="911"/>
      <c r="AL28" s="902"/>
      <c r="AM28" s="902"/>
      <c r="AN28" s="902"/>
      <c r="AO28" s="902"/>
      <c r="AP28" s="902">
        <v>0</v>
      </c>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411</v>
      </c>
      <c r="C29" s="840"/>
      <c r="D29" s="840"/>
      <c r="E29" s="840"/>
      <c r="F29" s="840"/>
      <c r="G29" s="840"/>
      <c r="H29" s="840"/>
      <c r="I29" s="840"/>
      <c r="J29" s="840"/>
      <c r="K29" s="840"/>
      <c r="L29" s="840"/>
      <c r="M29" s="840"/>
      <c r="N29" s="840"/>
      <c r="O29" s="840"/>
      <c r="P29" s="841"/>
      <c r="Q29" s="842">
        <v>210</v>
      </c>
      <c r="R29" s="843"/>
      <c r="S29" s="843"/>
      <c r="T29" s="843"/>
      <c r="U29" s="843"/>
      <c r="V29" s="843">
        <v>205</v>
      </c>
      <c r="W29" s="843"/>
      <c r="X29" s="843"/>
      <c r="Y29" s="843"/>
      <c r="Z29" s="843"/>
      <c r="AA29" s="843">
        <v>5</v>
      </c>
      <c r="AB29" s="843"/>
      <c r="AC29" s="843"/>
      <c r="AD29" s="843"/>
      <c r="AE29" s="844"/>
      <c r="AF29" s="845">
        <v>5</v>
      </c>
      <c r="AG29" s="846"/>
      <c r="AH29" s="846"/>
      <c r="AI29" s="846"/>
      <c r="AJ29" s="847"/>
      <c r="AK29" s="914"/>
      <c r="AL29" s="915"/>
      <c r="AM29" s="915"/>
      <c r="AN29" s="915"/>
      <c r="AO29" s="915"/>
      <c r="AP29" s="915">
        <v>51</v>
      </c>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412</v>
      </c>
      <c r="C30" s="840"/>
      <c r="D30" s="840"/>
      <c r="E30" s="840"/>
      <c r="F30" s="840"/>
      <c r="G30" s="840"/>
      <c r="H30" s="840"/>
      <c r="I30" s="840"/>
      <c r="J30" s="840"/>
      <c r="K30" s="840"/>
      <c r="L30" s="840"/>
      <c r="M30" s="840"/>
      <c r="N30" s="840"/>
      <c r="O30" s="840"/>
      <c r="P30" s="841"/>
      <c r="Q30" s="842">
        <v>1730</v>
      </c>
      <c r="R30" s="843"/>
      <c r="S30" s="843"/>
      <c r="T30" s="843"/>
      <c r="U30" s="843"/>
      <c r="V30" s="843">
        <v>1717</v>
      </c>
      <c r="W30" s="843"/>
      <c r="X30" s="843"/>
      <c r="Y30" s="843"/>
      <c r="Z30" s="843"/>
      <c r="AA30" s="843">
        <v>13</v>
      </c>
      <c r="AB30" s="843"/>
      <c r="AC30" s="843"/>
      <c r="AD30" s="843"/>
      <c r="AE30" s="844"/>
      <c r="AF30" s="845">
        <v>13</v>
      </c>
      <c r="AG30" s="846"/>
      <c r="AH30" s="846"/>
      <c r="AI30" s="846"/>
      <c r="AJ30" s="847"/>
      <c r="AK30" s="914"/>
      <c r="AL30" s="915"/>
      <c r="AM30" s="915"/>
      <c r="AN30" s="915"/>
      <c r="AO30" s="915"/>
      <c r="AP30" s="915">
        <v>5874</v>
      </c>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413</v>
      </c>
      <c r="C31" s="840"/>
      <c r="D31" s="840"/>
      <c r="E31" s="840"/>
      <c r="F31" s="840"/>
      <c r="G31" s="840"/>
      <c r="H31" s="840"/>
      <c r="I31" s="840"/>
      <c r="J31" s="840"/>
      <c r="K31" s="840"/>
      <c r="L31" s="840"/>
      <c r="M31" s="840"/>
      <c r="N31" s="840"/>
      <c r="O31" s="840"/>
      <c r="P31" s="841"/>
      <c r="Q31" s="842">
        <v>50666</v>
      </c>
      <c r="R31" s="843"/>
      <c r="S31" s="843"/>
      <c r="T31" s="843"/>
      <c r="U31" s="843"/>
      <c r="V31" s="843">
        <v>49854</v>
      </c>
      <c r="W31" s="843"/>
      <c r="X31" s="843"/>
      <c r="Y31" s="843"/>
      <c r="Z31" s="843"/>
      <c r="AA31" s="843">
        <v>812</v>
      </c>
      <c r="AB31" s="843"/>
      <c r="AC31" s="843"/>
      <c r="AD31" s="843"/>
      <c r="AE31" s="844"/>
      <c r="AF31" s="845">
        <v>812</v>
      </c>
      <c r="AG31" s="846"/>
      <c r="AH31" s="846"/>
      <c r="AI31" s="846"/>
      <c r="AJ31" s="847"/>
      <c r="AK31" s="914"/>
      <c r="AL31" s="915"/>
      <c r="AM31" s="915"/>
      <c r="AN31" s="915"/>
      <c r="AO31" s="915"/>
      <c r="AP31" s="915">
        <v>0</v>
      </c>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414</v>
      </c>
      <c r="C32" s="840"/>
      <c r="D32" s="840"/>
      <c r="E32" s="840"/>
      <c r="F32" s="840"/>
      <c r="G32" s="840"/>
      <c r="H32" s="840"/>
      <c r="I32" s="840"/>
      <c r="J32" s="840"/>
      <c r="K32" s="840"/>
      <c r="L32" s="840"/>
      <c r="M32" s="840"/>
      <c r="N32" s="840"/>
      <c r="O32" s="840"/>
      <c r="P32" s="841"/>
      <c r="Q32" s="842">
        <v>8741</v>
      </c>
      <c r="R32" s="843"/>
      <c r="S32" s="843"/>
      <c r="T32" s="843"/>
      <c r="U32" s="843"/>
      <c r="V32" s="843">
        <v>8526</v>
      </c>
      <c r="W32" s="843"/>
      <c r="X32" s="843"/>
      <c r="Y32" s="843"/>
      <c r="Z32" s="843"/>
      <c r="AA32" s="843">
        <v>215</v>
      </c>
      <c r="AB32" s="843"/>
      <c r="AC32" s="843"/>
      <c r="AD32" s="843"/>
      <c r="AE32" s="844"/>
      <c r="AF32" s="845">
        <v>215</v>
      </c>
      <c r="AG32" s="846"/>
      <c r="AH32" s="846"/>
      <c r="AI32" s="846"/>
      <c r="AJ32" s="847"/>
      <c r="AK32" s="914"/>
      <c r="AL32" s="915"/>
      <c r="AM32" s="915"/>
      <c r="AN32" s="915"/>
      <c r="AO32" s="915"/>
      <c r="AP32" s="915">
        <v>0</v>
      </c>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415</v>
      </c>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v>3509</v>
      </c>
      <c r="AG33" s="846"/>
      <c r="AH33" s="846"/>
      <c r="AI33" s="846"/>
      <c r="AJ33" s="847"/>
      <c r="AK33" s="914"/>
      <c r="AL33" s="915"/>
      <c r="AM33" s="915"/>
      <c r="AN33" s="915"/>
      <c r="AO33" s="915"/>
      <c r="AP33" s="915">
        <v>81404</v>
      </c>
      <c r="AQ33" s="915"/>
      <c r="AR33" s="915"/>
      <c r="AS33" s="915"/>
      <c r="AT33" s="915"/>
      <c r="AU33" s="915"/>
      <c r="AV33" s="915"/>
      <c r="AW33" s="915"/>
      <c r="AX33" s="915"/>
      <c r="AY33" s="915"/>
      <c r="AZ33" s="916"/>
      <c r="BA33" s="916"/>
      <c r="BB33" s="916"/>
      <c r="BC33" s="916"/>
      <c r="BD33" s="916"/>
      <c r="BE33" s="912" t="s">
        <v>416</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417</v>
      </c>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v>257</v>
      </c>
      <c r="AG34" s="846"/>
      <c r="AH34" s="846"/>
      <c r="AI34" s="846"/>
      <c r="AJ34" s="847"/>
      <c r="AK34" s="914"/>
      <c r="AL34" s="915"/>
      <c r="AM34" s="915"/>
      <c r="AN34" s="915"/>
      <c r="AO34" s="915"/>
      <c r="AP34" s="915">
        <v>1484</v>
      </c>
      <c r="AQ34" s="915"/>
      <c r="AR34" s="915"/>
      <c r="AS34" s="915"/>
      <c r="AT34" s="915"/>
      <c r="AU34" s="915"/>
      <c r="AV34" s="915"/>
      <c r="AW34" s="915"/>
      <c r="AX34" s="915"/>
      <c r="AY34" s="915"/>
      <c r="AZ34" s="916"/>
      <c r="BA34" s="916"/>
      <c r="BB34" s="916"/>
      <c r="BC34" s="916"/>
      <c r="BD34" s="916"/>
      <c r="BE34" s="912" t="s">
        <v>418</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398</v>
      </c>
      <c r="B63" s="874" t="s">
        <v>420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7445</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421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423</v>
      </c>
      <c r="B66" s="825"/>
      <c r="C66" s="825"/>
      <c r="D66" s="825"/>
      <c r="E66" s="825"/>
      <c r="F66" s="825"/>
      <c r="G66" s="825"/>
      <c r="H66" s="825"/>
      <c r="I66" s="825"/>
      <c r="J66" s="825"/>
      <c r="K66" s="825"/>
      <c r="L66" s="825"/>
      <c r="M66" s="825"/>
      <c r="N66" s="825"/>
      <c r="O66" s="825"/>
      <c r="P66" s="826"/>
      <c r="Q66" s="801" t="s">
        <v>424</v>
      </c>
      <c r="R66" s="802"/>
      <c r="S66" s="802"/>
      <c r="T66" s="802"/>
      <c r="U66" s="803"/>
      <c r="V66" s="801" t="s">
        <v>403</v>
      </c>
      <c r="W66" s="802"/>
      <c r="X66" s="802"/>
      <c r="Y66" s="802"/>
      <c r="Z66" s="803"/>
      <c r="AA66" s="801" t="s">
        <v>425</v>
      </c>
      <c r="AB66" s="802"/>
      <c r="AC66" s="802"/>
      <c r="AD66" s="802"/>
      <c r="AE66" s="803"/>
      <c r="AF66" s="936" t="s">
        <v>405</v>
      </c>
      <c r="AG66" s="897"/>
      <c r="AH66" s="897"/>
      <c r="AI66" s="897"/>
      <c r="AJ66" s="937"/>
      <c r="AK66" s="801" t="s">
        <v>406</v>
      </c>
      <c r="AL66" s="825"/>
      <c r="AM66" s="825"/>
      <c r="AN66" s="825"/>
      <c r="AO66" s="826"/>
      <c r="AP66" s="801" t="s">
        <v>426</v>
      </c>
      <c r="AQ66" s="802"/>
      <c r="AR66" s="802"/>
      <c r="AS66" s="802"/>
      <c r="AT66" s="803"/>
      <c r="AU66" s="801" t="s">
        <v>427</v>
      </c>
      <c r="AV66" s="802"/>
      <c r="AW66" s="802"/>
      <c r="AX66" s="802"/>
      <c r="AY66" s="803"/>
      <c r="AZ66" s="801" t="s">
        <v>381</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c r="C68" s="954"/>
      <c r="D68" s="954"/>
      <c r="E68" s="954"/>
      <c r="F68" s="954"/>
      <c r="G68" s="954"/>
      <c r="H68" s="954"/>
      <c r="I68" s="954"/>
      <c r="J68" s="954"/>
      <c r="K68" s="954"/>
      <c r="L68" s="954"/>
      <c r="M68" s="954"/>
      <c r="N68" s="954"/>
      <c r="O68" s="954"/>
      <c r="P68" s="955"/>
      <c r="Q68" s="956"/>
      <c r="R68" s="950"/>
      <c r="S68" s="950"/>
      <c r="T68" s="950"/>
      <c r="U68" s="950"/>
      <c r="V68" s="950"/>
      <c r="W68" s="950"/>
      <c r="X68" s="950"/>
      <c r="Y68" s="950"/>
      <c r="Z68" s="950"/>
      <c r="AA68" s="950"/>
      <c r="AB68" s="950"/>
      <c r="AC68" s="950"/>
      <c r="AD68" s="950"/>
      <c r="AE68" s="950"/>
      <c r="AF68" s="950"/>
      <c r="AG68" s="950"/>
      <c r="AH68" s="950"/>
      <c r="AI68" s="950"/>
      <c r="AJ68" s="950"/>
      <c r="AK68" s="950"/>
      <c r="AL68" s="950"/>
      <c r="AM68" s="950"/>
      <c r="AN68" s="950"/>
      <c r="AO68" s="950"/>
      <c r="AP68" s="950"/>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c r="C69" s="958"/>
      <c r="D69" s="958"/>
      <c r="E69" s="958"/>
      <c r="F69" s="958"/>
      <c r="G69" s="958"/>
      <c r="H69" s="958"/>
      <c r="I69" s="958"/>
      <c r="J69" s="958"/>
      <c r="K69" s="958"/>
      <c r="L69" s="958"/>
      <c r="M69" s="958"/>
      <c r="N69" s="958"/>
      <c r="O69" s="958"/>
      <c r="P69" s="959"/>
      <c r="Q69" s="960"/>
      <c r="R69" s="915"/>
      <c r="S69" s="915"/>
      <c r="T69" s="915"/>
      <c r="U69" s="915"/>
      <c r="V69" s="915"/>
      <c r="W69" s="915"/>
      <c r="X69" s="915"/>
      <c r="Y69" s="915"/>
      <c r="Z69" s="915"/>
      <c r="AA69" s="915"/>
      <c r="AB69" s="915"/>
      <c r="AC69" s="915"/>
      <c r="AD69" s="915"/>
      <c r="AE69" s="915"/>
      <c r="AF69" s="915"/>
      <c r="AG69" s="915"/>
      <c r="AH69" s="915"/>
      <c r="AI69" s="915"/>
      <c r="AJ69" s="915"/>
      <c r="AK69" s="915"/>
      <c r="AL69" s="915"/>
      <c r="AM69" s="915"/>
      <c r="AN69" s="915"/>
      <c r="AO69" s="915"/>
      <c r="AP69" s="915"/>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c r="C70" s="958"/>
      <c r="D70" s="958"/>
      <c r="E70" s="958"/>
      <c r="F70" s="958"/>
      <c r="G70" s="958"/>
      <c r="H70" s="958"/>
      <c r="I70" s="958"/>
      <c r="J70" s="958"/>
      <c r="K70" s="958"/>
      <c r="L70" s="958"/>
      <c r="M70" s="958"/>
      <c r="N70" s="958"/>
      <c r="O70" s="958"/>
      <c r="P70" s="959"/>
      <c r="Q70" s="960"/>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c r="C71" s="958"/>
      <c r="D71" s="958"/>
      <c r="E71" s="958"/>
      <c r="F71" s="958"/>
      <c r="G71" s="958"/>
      <c r="H71" s="958"/>
      <c r="I71" s="958"/>
      <c r="J71" s="958"/>
      <c r="K71" s="958"/>
      <c r="L71" s="958"/>
      <c r="M71" s="958"/>
      <c r="N71" s="958"/>
      <c r="O71" s="958"/>
      <c r="P71" s="959"/>
      <c r="Q71" s="96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398</v>
      </c>
      <c r="B88" s="874" t="s">
        <v>428</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398</v>
      </c>
      <c r="BR102" s="874" t="s">
        <v>429</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430</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431</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434</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435</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436</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437</v>
      </c>
      <c r="AB109" s="979"/>
      <c r="AC109" s="979"/>
      <c r="AD109" s="979"/>
      <c r="AE109" s="980"/>
      <c r="AF109" s="978" t="s">
        <v>311</v>
      </c>
      <c r="AG109" s="979"/>
      <c r="AH109" s="979"/>
      <c r="AI109" s="979"/>
      <c r="AJ109" s="980"/>
      <c r="AK109" s="978" t="s">
        <v>310</v>
      </c>
      <c r="AL109" s="979"/>
      <c r="AM109" s="979"/>
      <c r="AN109" s="979"/>
      <c r="AO109" s="980"/>
      <c r="AP109" s="978" t="s">
        <v>438</v>
      </c>
      <c r="AQ109" s="979"/>
      <c r="AR109" s="979"/>
      <c r="AS109" s="979"/>
      <c r="AT109" s="981"/>
      <c r="AU109" s="998" t="s">
        <v>436</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437</v>
      </c>
      <c r="BR109" s="979"/>
      <c r="BS109" s="979"/>
      <c r="BT109" s="979"/>
      <c r="BU109" s="980"/>
      <c r="BV109" s="978" t="s">
        <v>311</v>
      </c>
      <c r="BW109" s="979"/>
      <c r="BX109" s="979"/>
      <c r="BY109" s="979"/>
      <c r="BZ109" s="980"/>
      <c r="CA109" s="978" t="s">
        <v>310</v>
      </c>
      <c r="CB109" s="979"/>
      <c r="CC109" s="979"/>
      <c r="CD109" s="979"/>
      <c r="CE109" s="980"/>
      <c r="CF109" s="999" t="s">
        <v>438</v>
      </c>
      <c r="CG109" s="999"/>
      <c r="CH109" s="999"/>
      <c r="CI109" s="999"/>
      <c r="CJ109" s="999"/>
      <c r="CK109" s="978" t="s">
        <v>439</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437</v>
      </c>
      <c r="DH109" s="979"/>
      <c r="DI109" s="979"/>
      <c r="DJ109" s="979"/>
      <c r="DK109" s="980"/>
      <c r="DL109" s="978" t="s">
        <v>311</v>
      </c>
      <c r="DM109" s="979"/>
      <c r="DN109" s="979"/>
      <c r="DO109" s="979"/>
      <c r="DP109" s="980"/>
      <c r="DQ109" s="978" t="s">
        <v>310</v>
      </c>
      <c r="DR109" s="979"/>
      <c r="DS109" s="979"/>
      <c r="DT109" s="979"/>
      <c r="DU109" s="980"/>
      <c r="DV109" s="978" t="s">
        <v>438</v>
      </c>
      <c r="DW109" s="979"/>
      <c r="DX109" s="979"/>
      <c r="DY109" s="979"/>
      <c r="DZ109" s="981"/>
    </row>
    <row r="110" spans="1:131" s="247" customFormat="1" ht="26.25" customHeight="1" x14ac:dyDescent="0.2">
      <c r="A110" s="982" t="s">
        <v>440</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22371237</v>
      </c>
      <c r="AB110" s="986"/>
      <c r="AC110" s="986"/>
      <c r="AD110" s="986"/>
      <c r="AE110" s="987"/>
      <c r="AF110" s="988">
        <v>22381417</v>
      </c>
      <c r="AG110" s="986"/>
      <c r="AH110" s="986"/>
      <c r="AI110" s="986"/>
      <c r="AJ110" s="987"/>
      <c r="AK110" s="988">
        <v>22602977</v>
      </c>
      <c r="AL110" s="986"/>
      <c r="AM110" s="986"/>
      <c r="AN110" s="986"/>
      <c r="AO110" s="987"/>
      <c r="AP110" s="989">
        <v>14.7</v>
      </c>
      <c r="AQ110" s="990"/>
      <c r="AR110" s="990"/>
      <c r="AS110" s="990"/>
      <c r="AT110" s="991"/>
      <c r="AU110" s="992" t="s">
        <v>73</v>
      </c>
      <c r="AV110" s="993"/>
      <c r="AW110" s="993"/>
      <c r="AX110" s="993"/>
      <c r="AY110" s="993"/>
      <c r="AZ110" s="1034" t="s">
        <v>441</v>
      </c>
      <c r="BA110" s="983"/>
      <c r="BB110" s="983"/>
      <c r="BC110" s="983"/>
      <c r="BD110" s="983"/>
      <c r="BE110" s="983"/>
      <c r="BF110" s="983"/>
      <c r="BG110" s="983"/>
      <c r="BH110" s="983"/>
      <c r="BI110" s="983"/>
      <c r="BJ110" s="983"/>
      <c r="BK110" s="983"/>
      <c r="BL110" s="983"/>
      <c r="BM110" s="983"/>
      <c r="BN110" s="983"/>
      <c r="BO110" s="983"/>
      <c r="BP110" s="984"/>
      <c r="BQ110" s="1020">
        <v>275796696</v>
      </c>
      <c r="BR110" s="1021"/>
      <c r="BS110" s="1021"/>
      <c r="BT110" s="1021"/>
      <c r="BU110" s="1021"/>
      <c r="BV110" s="1021">
        <v>283801861</v>
      </c>
      <c r="BW110" s="1021"/>
      <c r="BX110" s="1021"/>
      <c r="BY110" s="1021"/>
      <c r="BZ110" s="1021"/>
      <c r="CA110" s="1021">
        <v>290250179</v>
      </c>
      <c r="CB110" s="1021"/>
      <c r="CC110" s="1021"/>
      <c r="CD110" s="1021"/>
      <c r="CE110" s="1021"/>
      <c r="CF110" s="1035">
        <v>188.3</v>
      </c>
      <c r="CG110" s="1036"/>
      <c r="CH110" s="1036"/>
      <c r="CI110" s="1036"/>
      <c r="CJ110" s="1036"/>
      <c r="CK110" s="1037" t="s">
        <v>442</v>
      </c>
      <c r="CL110" s="1038"/>
      <c r="CM110" s="1017" t="s">
        <v>443</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130</v>
      </c>
      <c r="DH110" s="1021"/>
      <c r="DI110" s="1021"/>
      <c r="DJ110" s="1021"/>
      <c r="DK110" s="1021"/>
      <c r="DL110" s="1021" t="s">
        <v>130</v>
      </c>
      <c r="DM110" s="1021"/>
      <c r="DN110" s="1021"/>
      <c r="DO110" s="1021"/>
      <c r="DP110" s="1021"/>
      <c r="DQ110" s="1021" t="s">
        <v>444</v>
      </c>
      <c r="DR110" s="1021"/>
      <c r="DS110" s="1021"/>
      <c r="DT110" s="1021"/>
      <c r="DU110" s="1021"/>
      <c r="DV110" s="1022" t="s">
        <v>444</v>
      </c>
      <c r="DW110" s="1022"/>
      <c r="DX110" s="1022"/>
      <c r="DY110" s="1022"/>
      <c r="DZ110" s="1023"/>
    </row>
    <row r="111" spans="1:131" s="247" customFormat="1" ht="26.25" customHeight="1" x14ac:dyDescent="0.2">
      <c r="A111" s="1024" t="s">
        <v>445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130</v>
      </c>
      <c r="AB111" s="1028"/>
      <c r="AC111" s="1028"/>
      <c r="AD111" s="1028"/>
      <c r="AE111" s="1029"/>
      <c r="AF111" s="1030" t="s">
        <v>446</v>
      </c>
      <c r="AG111" s="1028"/>
      <c r="AH111" s="1028"/>
      <c r="AI111" s="1028"/>
      <c r="AJ111" s="1029"/>
      <c r="AK111" s="1030" t="s">
        <v>446</v>
      </c>
      <c r="AL111" s="1028"/>
      <c r="AM111" s="1028"/>
      <c r="AN111" s="1028"/>
      <c r="AO111" s="1029"/>
      <c r="AP111" s="1031" t="s">
        <v>446</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v>23815795</v>
      </c>
      <c r="BR111" s="1014"/>
      <c r="BS111" s="1014"/>
      <c r="BT111" s="1014"/>
      <c r="BU111" s="1014"/>
      <c r="BV111" s="1014">
        <v>21442373</v>
      </c>
      <c r="BW111" s="1014"/>
      <c r="BX111" s="1014"/>
      <c r="BY111" s="1014"/>
      <c r="BZ111" s="1014"/>
      <c r="CA111" s="1014">
        <v>18769141</v>
      </c>
      <c r="CB111" s="1014"/>
      <c r="CC111" s="1014"/>
      <c r="CD111" s="1014"/>
      <c r="CE111" s="1014"/>
      <c r="CF111" s="1008">
        <v>12.2</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446</v>
      </c>
      <c r="DH111" s="1014"/>
      <c r="DI111" s="1014"/>
      <c r="DJ111" s="1014"/>
      <c r="DK111" s="1014"/>
      <c r="DL111" s="1014" t="s">
        <v>444</v>
      </c>
      <c r="DM111" s="1014"/>
      <c r="DN111" s="1014"/>
      <c r="DO111" s="1014"/>
      <c r="DP111" s="1014"/>
      <c r="DQ111" s="1014" t="s">
        <v>130</v>
      </c>
      <c r="DR111" s="1014"/>
      <c r="DS111" s="1014"/>
      <c r="DT111" s="1014"/>
      <c r="DU111" s="1014"/>
      <c r="DV111" s="1015" t="s">
        <v>446</v>
      </c>
      <c r="DW111" s="1015"/>
      <c r="DX111" s="1015"/>
      <c r="DY111" s="1015"/>
      <c r="DZ111" s="1016"/>
    </row>
    <row r="112" spans="1:131" s="247" customFormat="1" ht="26.25" customHeight="1" x14ac:dyDescent="0.2">
      <c r="A112" s="1046" t="s">
        <v>449</v>
      </c>
      <c r="B112" s="1047"/>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2460000</v>
      </c>
      <c r="AB112" s="1053"/>
      <c r="AC112" s="1053"/>
      <c r="AD112" s="1053"/>
      <c r="AE112" s="1054"/>
      <c r="AF112" s="1055">
        <v>2760000</v>
      </c>
      <c r="AG112" s="1053"/>
      <c r="AH112" s="1053"/>
      <c r="AI112" s="1053"/>
      <c r="AJ112" s="1054"/>
      <c r="AK112" s="1055">
        <v>3060000</v>
      </c>
      <c r="AL112" s="1053"/>
      <c r="AM112" s="1053"/>
      <c r="AN112" s="1053"/>
      <c r="AO112" s="1054"/>
      <c r="AP112" s="1056">
        <v>2</v>
      </c>
      <c r="AQ112" s="1057"/>
      <c r="AR112" s="1057"/>
      <c r="AS112" s="1057"/>
      <c r="AT112" s="1058"/>
      <c r="AU112" s="994"/>
      <c r="AV112" s="995"/>
      <c r="AW112" s="995"/>
      <c r="AX112" s="995"/>
      <c r="AY112" s="995"/>
      <c r="AZ112" s="1043" t="s">
        <v>451</v>
      </c>
      <c r="BA112" s="1044"/>
      <c r="BB112" s="1044"/>
      <c r="BC112" s="1044"/>
      <c r="BD112" s="1044"/>
      <c r="BE112" s="1044"/>
      <c r="BF112" s="1044"/>
      <c r="BG112" s="1044"/>
      <c r="BH112" s="1044"/>
      <c r="BI112" s="1044"/>
      <c r="BJ112" s="1044"/>
      <c r="BK112" s="1044"/>
      <c r="BL112" s="1044"/>
      <c r="BM112" s="1044"/>
      <c r="BN112" s="1044"/>
      <c r="BO112" s="1044"/>
      <c r="BP112" s="1045"/>
      <c r="BQ112" s="1013">
        <v>40798102</v>
      </c>
      <c r="BR112" s="1014"/>
      <c r="BS112" s="1014"/>
      <c r="BT112" s="1014"/>
      <c r="BU112" s="1014"/>
      <c r="BV112" s="1014">
        <v>40311830</v>
      </c>
      <c r="BW112" s="1014"/>
      <c r="BX112" s="1014"/>
      <c r="BY112" s="1014"/>
      <c r="BZ112" s="1014"/>
      <c r="CA112" s="1014">
        <v>39506036</v>
      </c>
      <c r="CB112" s="1014"/>
      <c r="CC112" s="1014"/>
      <c r="CD112" s="1014"/>
      <c r="CE112" s="1014"/>
      <c r="CF112" s="1008">
        <v>25.6</v>
      </c>
      <c r="CG112" s="1009"/>
      <c r="CH112" s="1009"/>
      <c r="CI112" s="1009"/>
      <c r="CJ112" s="1009"/>
      <c r="CK112" s="1039"/>
      <c r="CL112" s="1040"/>
      <c r="CM112" s="1010" t="s">
        <v>452</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421</v>
      </c>
      <c r="DH112" s="1014"/>
      <c r="DI112" s="1014"/>
      <c r="DJ112" s="1014"/>
      <c r="DK112" s="1014"/>
      <c r="DL112" s="1014" t="s">
        <v>446</v>
      </c>
      <c r="DM112" s="1014"/>
      <c r="DN112" s="1014"/>
      <c r="DO112" s="1014"/>
      <c r="DP112" s="1014"/>
      <c r="DQ112" s="1014" t="s">
        <v>453</v>
      </c>
      <c r="DR112" s="1014"/>
      <c r="DS112" s="1014"/>
      <c r="DT112" s="1014"/>
      <c r="DU112" s="1014"/>
      <c r="DV112" s="1015" t="s">
        <v>446</v>
      </c>
      <c r="DW112" s="1015"/>
      <c r="DX112" s="1015"/>
      <c r="DY112" s="1015"/>
      <c r="DZ112" s="1016"/>
    </row>
    <row r="113" spans="1:130" s="247" customFormat="1" ht="26.25" customHeight="1" x14ac:dyDescent="0.2">
      <c r="A113" s="1048"/>
      <c r="B113" s="1049"/>
      <c r="C113" s="1044" t="s">
        <v>454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4450647</v>
      </c>
      <c r="AB113" s="1028"/>
      <c r="AC113" s="1028"/>
      <c r="AD113" s="1028"/>
      <c r="AE113" s="1029"/>
      <c r="AF113" s="1030">
        <v>4404510</v>
      </c>
      <c r="AG113" s="1028"/>
      <c r="AH113" s="1028"/>
      <c r="AI113" s="1028"/>
      <c r="AJ113" s="1029"/>
      <c r="AK113" s="1030">
        <v>4205808</v>
      </c>
      <c r="AL113" s="1028"/>
      <c r="AM113" s="1028"/>
      <c r="AN113" s="1028"/>
      <c r="AO113" s="1029"/>
      <c r="AP113" s="1031">
        <v>2.7</v>
      </c>
      <c r="AQ113" s="1032"/>
      <c r="AR113" s="1032"/>
      <c r="AS113" s="1032"/>
      <c r="AT113" s="1033"/>
      <c r="AU113" s="994"/>
      <c r="AV113" s="995"/>
      <c r="AW113" s="995"/>
      <c r="AX113" s="995"/>
      <c r="AY113" s="995"/>
      <c r="AZ113" s="1043" t="s">
        <v>455</v>
      </c>
      <c r="BA113" s="1044"/>
      <c r="BB113" s="1044"/>
      <c r="BC113" s="1044"/>
      <c r="BD113" s="1044"/>
      <c r="BE113" s="1044"/>
      <c r="BF113" s="1044"/>
      <c r="BG113" s="1044"/>
      <c r="BH113" s="1044"/>
      <c r="BI113" s="1044"/>
      <c r="BJ113" s="1044"/>
      <c r="BK113" s="1044"/>
      <c r="BL113" s="1044"/>
      <c r="BM113" s="1044"/>
      <c r="BN113" s="1044"/>
      <c r="BO113" s="1044"/>
      <c r="BP113" s="1045"/>
      <c r="BQ113" s="1013" t="s">
        <v>453</v>
      </c>
      <c r="BR113" s="1014"/>
      <c r="BS113" s="1014"/>
      <c r="BT113" s="1014"/>
      <c r="BU113" s="1014"/>
      <c r="BV113" s="1014" t="s">
        <v>444</v>
      </c>
      <c r="BW113" s="1014"/>
      <c r="BX113" s="1014"/>
      <c r="BY113" s="1014"/>
      <c r="BZ113" s="1014"/>
      <c r="CA113" s="1014" t="s">
        <v>446</v>
      </c>
      <c r="CB113" s="1014"/>
      <c r="CC113" s="1014"/>
      <c r="CD113" s="1014"/>
      <c r="CE113" s="1014"/>
      <c r="CF113" s="1008" t="s">
        <v>446</v>
      </c>
      <c r="CG113" s="1009"/>
      <c r="CH113" s="1009"/>
      <c r="CI113" s="1009"/>
      <c r="CJ113" s="1009"/>
      <c r="CK113" s="1039"/>
      <c r="CL113" s="1040"/>
      <c r="CM113" s="1010" t="s">
        <v>456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453</v>
      </c>
      <c r="DH113" s="1053"/>
      <c r="DI113" s="1053"/>
      <c r="DJ113" s="1053"/>
      <c r="DK113" s="1054"/>
      <c r="DL113" s="1055" t="s">
        <v>446</v>
      </c>
      <c r="DM113" s="1053"/>
      <c r="DN113" s="1053"/>
      <c r="DO113" s="1053"/>
      <c r="DP113" s="1054"/>
      <c r="DQ113" s="1055" t="s">
        <v>446</v>
      </c>
      <c r="DR113" s="1053"/>
      <c r="DS113" s="1053"/>
      <c r="DT113" s="1053"/>
      <c r="DU113" s="1054"/>
      <c r="DV113" s="1056" t="s">
        <v>130</v>
      </c>
      <c r="DW113" s="1057"/>
      <c r="DX113" s="1057"/>
      <c r="DY113" s="1057"/>
      <c r="DZ113" s="1058"/>
    </row>
    <row r="114" spans="1:130" s="247" customFormat="1" ht="26.25" customHeight="1" x14ac:dyDescent="0.2">
      <c r="A114" s="1048"/>
      <c r="B114" s="1049"/>
      <c r="C114" s="1044" t="s">
        <v>457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446</v>
      </c>
      <c r="AB114" s="1053"/>
      <c r="AC114" s="1053"/>
      <c r="AD114" s="1053"/>
      <c r="AE114" s="1054"/>
      <c r="AF114" s="1055" t="s">
        <v>446</v>
      </c>
      <c r="AG114" s="1053"/>
      <c r="AH114" s="1053"/>
      <c r="AI114" s="1053"/>
      <c r="AJ114" s="1054"/>
      <c r="AK114" s="1055" t="s">
        <v>444</v>
      </c>
      <c r="AL114" s="1053"/>
      <c r="AM114" s="1053"/>
      <c r="AN114" s="1053"/>
      <c r="AO114" s="1054"/>
      <c r="AP114" s="1056" t="s">
        <v>130</v>
      </c>
      <c r="AQ114" s="1057"/>
      <c r="AR114" s="1057"/>
      <c r="AS114" s="1057"/>
      <c r="AT114" s="1058"/>
      <c r="AU114" s="994"/>
      <c r="AV114" s="995"/>
      <c r="AW114" s="995"/>
      <c r="AX114" s="995"/>
      <c r="AY114" s="995"/>
      <c r="AZ114" s="1043" t="s">
        <v>458</v>
      </c>
      <c r="BA114" s="1044"/>
      <c r="BB114" s="1044"/>
      <c r="BC114" s="1044"/>
      <c r="BD114" s="1044"/>
      <c r="BE114" s="1044"/>
      <c r="BF114" s="1044"/>
      <c r="BG114" s="1044"/>
      <c r="BH114" s="1044"/>
      <c r="BI114" s="1044"/>
      <c r="BJ114" s="1044"/>
      <c r="BK114" s="1044"/>
      <c r="BL114" s="1044"/>
      <c r="BM114" s="1044"/>
      <c r="BN114" s="1044"/>
      <c r="BO114" s="1044"/>
      <c r="BP114" s="1045"/>
      <c r="BQ114" s="1013">
        <v>46361214</v>
      </c>
      <c r="BR114" s="1014"/>
      <c r="BS114" s="1014"/>
      <c r="BT114" s="1014"/>
      <c r="BU114" s="1014"/>
      <c r="BV114" s="1014">
        <v>43418974</v>
      </c>
      <c r="BW114" s="1014"/>
      <c r="BX114" s="1014"/>
      <c r="BY114" s="1014"/>
      <c r="BZ114" s="1014"/>
      <c r="CA114" s="1014">
        <v>42650209</v>
      </c>
      <c r="CB114" s="1014"/>
      <c r="CC114" s="1014"/>
      <c r="CD114" s="1014"/>
      <c r="CE114" s="1014"/>
      <c r="CF114" s="1008">
        <v>27.7</v>
      </c>
      <c r="CG114" s="1009"/>
      <c r="CH114" s="1009"/>
      <c r="CI114" s="1009"/>
      <c r="CJ114" s="1009"/>
      <c r="CK114" s="1039"/>
      <c r="CL114" s="1040"/>
      <c r="CM114" s="1010" t="s">
        <v>459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130</v>
      </c>
      <c r="DH114" s="1053"/>
      <c r="DI114" s="1053"/>
      <c r="DJ114" s="1053"/>
      <c r="DK114" s="1054"/>
      <c r="DL114" s="1055" t="s">
        <v>446</v>
      </c>
      <c r="DM114" s="1053"/>
      <c r="DN114" s="1053"/>
      <c r="DO114" s="1053"/>
      <c r="DP114" s="1054"/>
      <c r="DQ114" s="1055" t="s">
        <v>444</v>
      </c>
      <c r="DR114" s="1053"/>
      <c r="DS114" s="1053"/>
      <c r="DT114" s="1053"/>
      <c r="DU114" s="1054"/>
      <c r="DV114" s="1056" t="s">
        <v>453</v>
      </c>
      <c r="DW114" s="1057"/>
      <c r="DX114" s="1057"/>
      <c r="DY114" s="1057"/>
      <c r="DZ114" s="1058"/>
    </row>
    <row r="115" spans="1:130" s="247" customFormat="1" ht="26.25" customHeight="1" x14ac:dyDescent="0.2">
      <c r="A115" s="1048"/>
      <c r="B115" s="1049"/>
      <c r="C115" s="1044" t="s">
        <v>460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976622</v>
      </c>
      <c r="AB115" s="1028"/>
      <c r="AC115" s="1028"/>
      <c r="AD115" s="1028"/>
      <c r="AE115" s="1029"/>
      <c r="AF115" s="1030">
        <v>974091</v>
      </c>
      <c r="AG115" s="1028"/>
      <c r="AH115" s="1028"/>
      <c r="AI115" s="1028"/>
      <c r="AJ115" s="1029"/>
      <c r="AK115" s="1030">
        <v>971651</v>
      </c>
      <c r="AL115" s="1028"/>
      <c r="AM115" s="1028"/>
      <c r="AN115" s="1028"/>
      <c r="AO115" s="1029"/>
      <c r="AP115" s="1031">
        <v>0.6</v>
      </c>
      <c r="AQ115" s="1032"/>
      <c r="AR115" s="1032"/>
      <c r="AS115" s="1032"/>
      <c r="AT115" s="1033"/>
      <c r="AU115" s="994"/>
      <c r="AV115" s="995"/>
      <c r="AW115" s="995"/>
      <c r="AX115" s="995"/>
      <c r="AY115" s="995"/>
      <c r="AZ115" s="1043" t="s">
        <v>461</v>
      </c>
      <c r="BA115" s="1044"/>
      <c r="BB115" s="1044"/>
      <c r="BC115" s="1044"/>
      <c r="BD115" s="1044"/>
      <c r="BE115" s="1044"/>
      <c r="BF115" s="1044"/>
      <c r="BG115" s="1044"/>
      <c r="BH115" s="1044"/>
      <c r="BI115" s="1044"/>
      <c r="BJ115" s="1044"/>
      <c r="BK115" s="1044"/>
      <c r="BL115" s="1044"/>
      <c r="BM115" s="1044"/>
      <c r="BN115" s="1044"/>
      <c r="BO115" s="1044"/>
      <c r="BP115" s="1045"/>
      <c r="BQ115" s="1013">
        <v>2462466</v>
      </c>
      <c r="BR115" s="1014"/>
      <c r="BS115" s="1014"/>
      <c r="BT115" s="1014"/>
      <c r="BU115" s="1014"/>
      <c r="BV115" s="1014">
        <v>2133409</v>
      </c>
      <c r="BW115" s="1014"/>
      <c r="BX115" s="1014"/>
      <c r="BY115" s="1014"/>
      <c r="BZ115" s="1014"/>
      <c r="CA115" s="1014">
        <v>2344916</v>
      </c>
      <c r="CB115" s="1014"/>
      <c r="CC115" s="1014"/>
      <c r="CD115" s="1014"/>
      <c r="CE115" s="1014"/>
      <c r="CF115" s="1008">
        <v>1.5</v>
      </c>
      <c r="CG115" s="1009"/>
      <c r="CH115" s="1009"/>
      <c r="CI115" s="1009"/>
      <c r="CJ115" s="1009"/>
      <c r="CK115" s="1039"/>
      <c r="CL115" s="1040"/>
      <c r="CM115" s="1043" t="s">
        <v>462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4987677</v>
      </c>
      <c r="DH115" s="1053"/>
      <c r="DI115" s="1053"/>
      <c r="DJ115" s="1053"/>
      <c r="DK115" s="1054"/>
      <c r="DL115" s="1055">
        <v>3565223</v>
      </c>
      <c r="DM115" s="1053"/>
      <c r="DN115" s="1053"/>
      <c r="DO115" s="1053"/>
      <c r="DP115" s="1054"/>
      <c r="DQ115" s="1055">
        <v>1844240</v>
      </c>
      <c r="DR115" s="1053"/>
      <c r="DS115" s="1053"/>
      <c r="DT115" s="1053"/>
      <c r="DU115" s="1054"/>
      <c r="DV115" s="1056">
        <v>1.2</v>
      </c>
      <c r="DW115" s="1057"/>
      <c r="DX115" s="1057"/>
      <c r="DY115" s="1057"/>
      <c r="DZ115" s="1058"/>
    </row>
    <row r="116" spans="1:130" s="247" customFormat="1" ht="26.25" customHeight="1" x14ac:dyDescent="0.2">
      <c r="A116" s="1050"/>
      <c r="B116" s="1051"/>
      <c r="C116" s="1059" t="s">
        <v>463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446</v>
      </c>
      <c r="AB116" s="1053"/>
      <c r="AC116" s="1053"/>
      <c r="AD116" s="1053"/>
      <c r="AE116" s="1054"/>
      <c r="AF116" s="1055" t="s">
        <v>130</v>
      </c>
      <c r="AG116" s="1053"/>
      <c r="AH116" s="1053"/>
      <c r="AI116" s="1053"/>
      <c r="AJ116" s="1054"/>
      <c r="AK116" s="1055" t="s">
        <v>446</v>
      </c>
      <c r="AL116" s="1053"/>
      <c r="AM116" s="1053"/>
      <c r="AN116" s="1053"/>
      <c r="AO116" s="1054"/>
      <c r="AP116" s="1056" t="s">
        <v>453</v>
      </c>
      <c r="AQ116" s="1057"/>
      <c r="AR116" s="1057"/>
      <c r="AS116" s="1057"/>
      <c r="AT116" s="1058"/>
      <c r="AU116" s="994"/>
      <c r="AV116" s="995"/>
      <c r="AW116" s="995"/>
      <c r="AX116" s="995"/>
      <c r="AY116" s="995"/>
      <c r="AZ116" s="1061" t="s">
        <v>464</v>
      </c>
      <c r="BA116" s="1062"/>
      <c r="BB116" s="1062"/>
      <c r="BC116" s="1062"/>
      <c r="BD116" s="1062"/>
      <c r="BE116" s="1062"/>
      <c r="BF116" s="1062"/>
      <c r="BG116" s="1062"/>
      <c r="BH116" s="1062"/>
      <c r="BI116" s="1062"/>
      <c r="BJ116" s="1062"/>
      <c r="BK116" s="1062"/>
      <c r="BL116" s="1062"/>
      <c r="BM116" s="1062"/>
      <c r="BN116" s="1062"/>
      <c r="BO116" s="1062"/>
      <c r="BP116" s="1063"/>
      <c r="BQ116" s="1013" t="s">
        <v>446</v>
      </c>
      <c r="BR116" s="1014"/>
      <c r="BS116" s="1014"/>
      <c r="BT116" s="1014"/>
      <c r="BU116" s="1014"/>
      <c r="BV116" s="1014" t="s">
        <v>130</v>
      </c>
      <c r="BW116" s="1014"/>
      <c r="BX116" s="1014"/>
      <c r="BY116" s="1014"/>
      <c r="BZ116" s="1014"/>
      <c r="CA116" s="1014" t="s">
        <v>130</v>
      </c>
      <c r="CB116" s="1014"/>
      <c r="CC116" s="1014"/>
      <c r="CD116" s="1014"/>
      <c r="CE116" s="1014"/>
      <c r="CF116" s="1008" t="s">
        <v>446</v>
      </c>
      <c r="CG116" s="1009"/>
      <c r="CH116" s="1009"/>
      <c r="CI116" s="1009"/>
      <c r="CJ116" s="1009"/>
      <c r="CK116" s="1039"/>
      <c r="CL116" s="1040"/>
      <c r="CM116" s="1010" t="s">
        <v>465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446</v>
      </c>
      <c r="DH116" s="1053"/>
      <c r="DI116" s="1053"/>
      <c r="DJ116" s="1053"/>
      <c r="DK116" s="1054"/>
      <c r="DL116" s="1055" t="s">
        <v>446</v>
      </c>
      <c r="DM116" s="1053"/>
      <c r="DN116" s="1053"/>
      <c r="DO116" s="1053"/>
      <c r="DP116" s="1054"/>
      <c r="DQ116" s="1055" t="s">
        <v>446</v>
      </c>
      <c r="DR116" s="1053"/>
      <c r="DS116" s="1053"/>
      <c r="DT116" s="1053"/>
      <c r="DU116" s="1054"/>
      <c r="DV116" s="1056" t="s">
        <v>444</v>
      </c>
      <c r="DW116" s="1057"/>
      <c r="DX116" s="1057"/>
      <c r="DY116" s="1057"/>
      <c r="DZ116" s="1058"/>
    </row>
    <row r="117" spans="1:130" s="247" customFormat="1" ht="26.25" customHeight="1" x14ac:dyDescent="0.2">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466</v>
      </c>
      <c r="Z117" s="980"/>
      <c r="AA117" s="1070">
        <v>30258506</v>
      </c>
      <c r="AB117" s="1071"/>
      <c r="AC117" s="1071"/>
      <c r="AD117" s="1071"/>
      <c r="AE117" s="1072"/>
      <c r="AF117" s="1073">
        <v>30520018</v>
      </c>
      <c r="AG117" s="1071"/>
      <c r="AH117" s="1071"/>
      <c r="AI117" s="1071"/>
      <c r="AJ117" s="1072"/>
      <c r="AK117" s="1073">
        <v>30840436</v>
      </c>
      <c r="AL117" s="1071"/>
      <c r="AM117" s="1071"/>
      <c r="AN117" s="1071"/>
      <c r="AO117" s="1072"/>
      <c r="AP117" s="1074"/>
      <c r="AQ117" s="1075"/>
      <c r="AR117" s="1075"/>
      <c r="AS117" s="1075"/>
      <c r="AT117" s="1076"/>
      <c r="AU117" s="994"/>
      <c r="AV117" s="995"/>
      <c r="AW117" s="995"/>
      <c r="AX117" s="995"/>
      <c r="AY117" s="995"/>
      <c r="AZ117" s="1061" t="s">
        <v>467</v>
      </c>
      <c r="BA117" s="1062"/>
      <c r="BB117" s="1062"/>
      <c r="BC117" s="1062"/>
      <c r="BD117" s="1062"/>
      <c r="BE117" s="1062"/>
      <c r="BF117" s="1062"/>
      <c r="BG117" s="1062"/>
      <c r="BH117" s="1062"/>
      <c r="BI117" s="1062"/>
      <c r="BJ117" s="1062"/>
      <c r="BK117" s="1062"/>
      <c r="BL117" s="1062"/>
      <c r="BM117" s="1062"/>
      <c r="BN117" s="1062"/>
      <c r="BO117" s="1062"/>
      <c r="BP117" s="1063"/>
      <c r="BQ117" s="1013" t="s">
        <v>130</v>
      </c>
      <c r="BR117" s="1014"/>
      <c r="BS117" s="1014"/>
      <c r="BT117" s="1014"/>
      <c r="BU117" s="1014"/>
      <c r="BV117" s="1014" t="s">
        <v>130</v>
      </c>
      <c r="BW117" s="1014"/>
      <c r="BX117" s="1014"/>
      <c r="BY117" s="1014"/>
      <c r="BZ117" s="1014"/>
      <c r="CA117" s="1014" t="s">
        <v>130</v>
      </c>
      <c r="CB117" s="1014"/>
      <c r="CC117" s="1014"/>
      <c r="CD117" s="1014"/>
      <c r="CE117" s="1014"/>
      <c r="CF117" s="1008" t="s">
        <v>130</v>
      </c>
      <c r="CG117" s="1009"/>
      <c r="CH117" s="1009"/>
      <c r="CI117" s="1009"/>
      <c r="CJ117" s="1009"/>
      <c r="CK117" s="1039"/>
      <c r="CL117" s="1040"/>
      <c r="CM117" s="1010" t="s">
        <v>468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130</v>
      </c>
      <c r="DH117" s="1053"/>
      <c r="DI117" s="1053"/>
      <c r="DJ117" s="1053"/>
      <c r="DK117" s="1054"/>
      <c r="DL117" s="1055" t="s">
        <v>130</v>
      </c>
      <c r="DM117" s="1053"/>
      <c r="DN117" s="1053"/>
      <c r="DO117" s="1053"/>
      <c r="DP117" s="1054"/>
      <c r="DQ117" s="1055" t="s">
        <v>130</v>
      </c>
      <c r="DR117" s="1053"/>
      <c r="DS117" s="1053"/>
      <c r="DT117" s="1053"/>
      <c r="DU117" s="1054"/>
      <c r="DV117" s="1056" t="s">
        <v>446</v>
      </c>
      <c r="DW117" s="1057"/>
      <c r="DX117" s="1057"/>
      <c r="DY117" s="1057"/>
      <c r="DZ117" s="1058"/>
    </row>
    <row r="118" spans="1:130" s="247" customFormat="1" ht="26.25" customHeight="1" x14ac:dyDescent="0.2">
      <c r="A118" s="998" t="s">
        <v>439</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437</v>
      </c>
      <c r="AB118" s="979"/>
      <c r="AC118" s="979"/>
      <c r="AD118" s="979"/>
      <c r="AE118" s="980"/>
      <c r="AF118" s="978" t="s">
        <v>311</v>
      </c>
      <c r="AG118" s="979"/>
      <c r="AH118" s="979"/>
      <c r="AI118" s="979"/>
      <c r="AJ118" s="980"/>
      <c r="AK118" s="978" t="s">
        <v>310</v>
      </c>
      <c r="AL118" s="979"/>
      <c r="AM118" s="979"/>
      <c r="AN118" s="979"/>
      <c r="AO118" s="980"/>
      <c r="AP118" s="1065" t="s">
        <v>438</v>
      </c>
      <c r="AQ118" s="1066"/>
      <c r="AR118" s="1066"/>
      <c r="AS118" s="1066"/>
      <c r="AT118" s="1067"/>
      <c r="AU118" s="994"/>
      <c r="AV118" s="995"/>
      <c r="AW118" s="995"/>
      <c r="AX118" s="995"/>
      <c r="AY118" s="995"/>
      <c r="AZ118" s="1068" t="s">
        <v>469</v>
      </c>
      <c r="BA118" s="1059"/>
      <c r="BB118" s="1059"/>
      <c r="BC118" s="1059"/>
      <c r="BD118" s="1059"/>
      <c r="BE118" s="1059"/>
      <c r="BF118" s="1059"/>
      <c r="BG118" s="1059"/>
      <c r="BH118" s="1059"/>
      <c r="BI118" s="1059"/>
      <c r="BJ118" s="1059"/>
      <c r="BK118" s="1059"/>
      <c r="BL118" s="1059"/>
      <c r="BM118" s="1059"/>
      <c r="BN118" s="1059"/>
      <c r="BO118" s="1059"/>
      <c r="BP118" s="1060"/>
      <c r="BQ118" s="1091" t="s">
        <v>130</v>
      </c>
      <c r="BR118" s="1092"/>
      <c r="BS118" s="1092"/>
      <c r="BT118" s="1092"/>
      <c r="BU118" s="1092"/>
      <c r="BV118" s="1092" t="s">
        <v>446</v>
      </c>
      <c r="BW118" s="1092"/>
      <c r="BX118" s="1092"/>
      <c r="BY118" s="1092"/>
      <c r="BZ118" s="1092"/>
      <c r="CA118" s="1092" t="s">
        <v>130</v>
      </c>
      <c r="CB118" s="1092"/>
      <c r="CC118" s="1092"/>
      <c r="CD118" s="1092"/>
      <c r="CE118" s="1092"/>
      <c r="CF118" s="1008" t="s">
        <v>446</v>
      </c>
      <c r="CG118" s="1009"/>
      <c r="CH118" s="1009"/>
      <c r="CI118" s="1009"/>
      <c r="CJ118" s="1009"/>
      <c r="CK118" s="1039"/>
      <c r="CL118" s="1040"/>
      <c r="CM118" s="1010" t="s">
        <v>470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130</v>
      </c>
      <c r="DH118" s="1053"/>
      <c r="DI118" s="1053"/>
      <c r="DJ118" s="1053"/>
      <c r="DK118" s="1054"/>
      <c r="DL118" s="1055" t="s">
        <v>130</v>
      </c>
      <c r="DM118" s="1053"/>
      <c r="DN118" s="1053"/>
      <c r="DO118" s="1053"/>
      <c r="DP118" s="1054"/>
      <c r="DQ118" s="1055" t="s">
        <v>444</v>
      </c>
      <c r="DR118" s="1053"/>
      <c r="DS118" s="1053"/>
      <c r="DT118" s="1053"/>
      <c r="DU118" s="1054"/>
      <c r="DV118" s="1056" t="s">
        <v>446</v>
      </c>
      <c r="DW118" s="1057"/>
      <c r="DX118" s="1057"/>
      <c r="DY118" s="1057"/>
      <c r="DZ118" s="1058"/>
    </row>
    <row r="119" spans="1:130" s="247" customFormat="1" ht="26.25" customHeight="1" x14ac:dyDescent="0.2">
      <c r="A119" s="1152" t="s">
        <v>442</v>
      </c>
      <c r="B119" s="1038"/>
      <c r="C119" s="1017" t="s">
        <v>443</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446</v>
      </c>
      <c r="AB119" s="986"/>
      <c r="AC119" s="986"/>
      <c r="AD119" s="986"/>
      <c r="AE119" s="987"/>
      <c r="AF119" s="988" t="s">
        <v>446</v>
      </c>
      <c r="AG119" s="986"/>
      <c r="AH119" s="986"/>
      <c r="AI119" s="986"/>
      <c r="AJ119" s="987"/>
      <c r="AK119" s="988" t="s">
        <v>130</v>
      </c>
      <c r="AL119" s="986"/>
      <c r="AM119" s="986"/>
      <c r="AN119" s="986"/>
      <c r="AO119" s="987"/>
      <c r="AP119" s="989" t="s">
        <v>444</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471</v>
      </c>
      <c r="BP119" s="1100"/>
      <c r="BQ119" s="1091">
        <v>389234273</v>
      </c>
      <c r="BR119" s="1092"/>
      <c r="BS119" s="1092"/>
      <c r="BT119" s="1092"/>
      <c r="BU119" s="1092"/>
      <c r="BV119" s="1092">
        <v>391108447</v>
      </c>
      <c r="BW119" s="1092"/>
      <c r="BX119" s="1092"/>
      <c r="BY119" s="1092"/>
      <c r="BZ119" s="1092"/>
      <c r="CA119" s="1092">
        <v>393520481</v>
      </c>
      <c r="CB119" s="1092"/>
      <c r="CC119" s="1092"/>
      <c r="CD119" s="1092"/>
      <c r="CE119" s="1092"/>
      <c r="CF119" s="1093"/>
      <c r="CG119" s="1094"/>
      <c r="CH119" s="1094"/>
      <c r="CI119" s="1094"/>
      <c r="CJ119" s="1095"/>
      <c r="CK119" s="1041"/>
      <c r="CL119" s="1042"/>
      <c r="CM119" s="1096" t="s">
        <v>472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18828118</v>
      </c>
      <c r="DH119" s="1078"/>
      <c r="DI119" s="1078"/>
      <c r="DJ119" s="1078"/>
      <c r="DK119" s="1079"/>
      <c r="DL119" s="1077">
        <v>17877150</v>
      </c>
      <c r="DM119" s="1078"/>
      <c r="DN119" s="1078"/>
      <c r="DO119" s="1078"/>
      <c r="DP119" s="1079"/>
      <c r="DQ119" s="1077">
        <v>16924901</v>
      </c>
      <c r="DR119" s="1078"/>
      <c r="DS119" s="1078"/>
      <c r="DT119" s="1078"/>
      <c r="DU119" s="1079"/>
      <c r="DV119" s="1080">
        <v>11</v>
      </c>
      <c r="DW119" s="1081"/>
      <c r="DX119" s="1081"/>
      <c r="DY119" s="1081"/>
      <c r="DZ119" s="1082"/>
    </row>
    <row r="120" spans="1:130" s="247" customFormat="1" ht="26.25" customHeight="1" x14ac:dyDescent="0.2">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446</v>
      </c>
      <c r="AB120" s="1053"/>
      <c r="AC120" s="1053"/>
      <c r="AD120" s="1053"/>
      <c r="AE120" s="1054"/>
      <c r="AF120" s="1055" t="s">
        <v>446</v>
      </c>
      <c r="AG120" s="1053"/>
      <c r="AH120" s="1053"/>
      <c r="AI120" s="1053"/>
      <c r="AJ120" s="1054"/>
      <c r="AK120" s="1055" t="s">
        <v>130</v>
      </c>
      <c r="AL120" s="1053"/>
      <c r="AM120" s="1053"/>
      <c r="AN120" s="1053"/>
      <c r="AO120" s="1054"/>
      <c r="AP120" s="1056" t="s">
        <v>446</v>
      </c>
      <c r="AQ120" s="1057"/>
      <c r="AR120" s="1057"/>
      <c r="AS120" s="1057"/>
      <c r="AT120" s="1058"/>
      <c r="AU120" s="1083" t="s">
        <v>473</v>
      </c>
      <c r="AV120" s="1084"/>
      <c r="AW120" s="1084"/>
      <c r="AX120" s="1084"/>
      <c r="AY120" s="1085"/>
      <c r="AZ120" s="1034" t="s">
        <v>474</v>
      </c>
      <c r="BA120" s="983"/>
      <c r="BB120" s="983"/>
      <c r="BC120" s="983"/>
      <c r="BD120" s="983"/>
      <c r="BE120" s="983"/>
      <c r="BF120" s="983"/>
      <c r="BG120" s="983"/>
      <c r="BH120" s="983"/>
      <c r="BI120" s="983"/>
      <c r="BJ120" s="983"/>
      <c r="BK120" s="983"/>
      <c r="BL120" s="983"/>
      <c r="BM120" s="983"/>
      <c r="BN120" s="983"/>
      <c r="BO120" s="983"/>
      <c r="BP120" s="984"/>
      <c r="BQ120" s="1020">
        <v>28669286</v>
      </c>
      <c r="BR120" s="1021"/>
      <c r="BS120" s="1021"/>
      <c r="BT120" s="1021"/>
      <c r="BU120" s="1021"/>
      <c r="BV120" s="1021">
        <v>33638216</v>
      </c>
      <c r="BW120" s="1021"/>
      <c r="BX120" s="1021"/>
      <c r="BY120" s="1021"/>
      <c r="BZ120" s="1021"/>
      <c r="CA120" s="1021">
        <v>37421806</v>
      </c>
      <c r="CB120" s="1021"/>
      <c r="CC120" s="1021"/>
      <c r="CD120" s="1021"/>
      <c r="CE120" s="1021"/>
      <c r="CF120" s="1035">
        <v>24.3</v>
      </c>
      <c r="CG120" s="1036"/>
      <c r="CH120" s="1036"/>
      <c r="CI120" s="1036"/>
      <c r="CJ120" s="1036"/>
      <c r="CK120" s="1101" t="s">
        <v>475</v>
      </c>
      <c r="CL120" s="1102"/>
      <c r="CM120" s="1102"/>
      <c r="CN120" s="1102"/>
      <c r="CO120" s="1103"/>
      <c r="CP120" s="1109" t="s">
        <v>476</v>
      </c>
      <c r="CQ120" s="1110"/>
      <c r="CR120" s="1110"/>
      <c r="CS120" s="1110"/>
      <c r="CT120" s="1110"/>
      <c r="CU120" s="1110"/>
      <c r="CV120" s="1110"/>
      <c r="CW120" s="1110"/>
      <c r="CX120" s="1110"/>
      <c r="CY120" s="1110"/>
      <c r="CZ120" s="1110"/>
      <c r="DA120" s="1110"/>
      <c r="DB120" s="1110"/>
      <c r="DC120" s="1110"/>
      <c r="DD120" s="1110"/>
      <c r="DE120" s="1110"/>
      <c r="DF120" s="1111"/>
      <c r="DG120" s="1020">
        <v>36522983</v>
      </c>
      <c r="DH120" s="1021"/>
      <c r="DI120" s="1021"/>
      <c r="DJ120" s="1021"/>
      <c r="DK120" s="1021"/>
      <c r="DL120" s="1021">
        <v>36157497</v>
      </c>
      <c r="DM120" s="1021"/>
      <c r="DN120" s="1021"/>
      <c r="DO120" s="1021"/>
      <c r="DP120" s="1021"/>
      <c r="DQ120" s="1021">
        <v>35573644</v>
      </c>
      <c r="DR120" s="1021"/>
      <c r="DS120" s="1021"/>
      <c r="DT120" s="1021"/>
      <c r="DU120" s="1021"/>
      <c r="DV120" s="1022">
        <v>23.1</v>
      </c>
      <c r="DW120" s="1022"/>
      <c r="DX120" s="1022"/>
      <c r="DY120" s="1022"/>
      <c r="DZ120" s="1023"/>
    </row>
    <row r="121" spans="1:130" s="247" customFormat="1" ht="26.25" customHeight="1" x14ac:dyDescent="0.2">
      <c r="A121" s="1153"/>
      <c r="B121" s="1040"/>
      <c r="C121" s="1061" t="s">
        <v>477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446</v>
      </c>
      <c r="AB121" s="1053"/>
      <c r="AC121" s="1053"/>
      <c r="AD121" s="1053"/>
      <c r="AE121" s="1054"/>
      <c r="AF121" s="1055" t="s">
        <v>421</v>
      </c>
      <c r="AG121" s="1053"/>
      <c r="AH121" s="1053"/>
      <c r="AI121" s="1053"/>
      <c r="AJ121" s="1054"/>
      <c r="AK121" s="1055" t="s">
        <v>421</v>
      </c>
      <c r="AL121" s="1053"/>
      <c r="AM121" s="1053"/>
      <c r="AN121" s="1053"/>
      <c r="AO121" s="1054"/>
      <c r="AP121" s="1056" t="s">
        <v>130</v>
      </c>
      <c r="AQ121" s="1057"/>
      <c r="AR121" s="1057"/>
      <c r="AS121" s="1057"/>
      <c r="AT121" s="1058"/>
      <c r="AU121" s="1086"/>
      <c r="AV121" s="1087"/>
      <c r="AW121" s="1087"/>
      <c r="AX121" s="1087"/>
      <c r="AY121" s="1088"/>
      <c r="AZ121" s="1043" t="s">
        <v>478</v>
      </c>
      <c r="BA121" s="1044"/>
      <c r="BB121" s="1044"/>
      <c r="BC121" s="1044"/>
      <c r="BD121" s="1044"/>
      <c r="BE121" s="1044"/>
      <c r="BF121" s="1044"/>
      <c r="BG121" s="1044"/>
      <c r="BH121" s="1044"/>
      <c r="BI121" s="1044"/>
      <c r="BJ121" s="1044"/>
      <c r="BK121" s="1044"/>
      <c r="BL121" s="1044"/>
      <c r="BM121" s="1044"/>
      <c r="BN121" s="1044"/>
      <c r="BO121" s="1044"/>
      <c r="BP121" s="1045"/>
      <c r="BQ121" s="1013">
        <v>73694244</v>
      </c>
      <c r="BR121" s="1014"/>
      <c r="BS121" s="1014"/>
      <c r="BT121" s="1014"/>
      <c r="BU121" s="1014"/>
      <c r="BV121" s="1014">
        <v>69937560</v>
      </c>
      <c r="BW121" s="1014"/>
      <c r="BX121" s="1014"/>
      <c r="BY121" s="1014"/>
      <c r="BZ121" s="1014"/>
      <c r="CA121" s="1014">
        <v>66554750</v>
      </c>
      <c r="CB121" s="1014"/>
      <c r="CC121" s="1014"/>
      <c r="CD121" s="1014"/>
      <c r="CE121" s="1014"/>
      <c r="CF121" s="1008">
        <v>43.2</v>
      </c>
      <c r="CG121" s="1009"/>
      <c r="CH121" s="1009"/>
      <c r="CI121" s="1009"/>
      <c r="CJ121" s="1009"/>
      <c r="CK121" s="1104"/>
      <c r="CL121" s="1105"/>
      <c r="CM121" s="1105"/>
      <c r="CN121" s="1105"/>
      <c r="CO121" s="1106"/>
      <c r="CP121" s="1114" t="s">
        <v>412</v>
      </c>
      <c r="CQ121" s="1115"/>
      <c r="CR121" s="1115"/>
      <c r="CS121" s="1115"/>
      <c r="CT121" s="1115"/>
      <c r="CU121" s="1115"/>
      <c r="CV121" s="1115"/>
      <c r="CW121" s="1115"/>
      <c r="CX121" s="1115"/>
      <c r="CY121" s="1115"/>
      <c r="CZ121" s="1115"/>
      <c r="DA121" s="1115"/>
      <c r="DB121" s="1115"/>
      <c r="DC121" s="1115"/>
      <c r="DD121" s="1115"/>
      <c r="DE121" s="1115"/>
      <c r="DF121" s="1116"/>
      <c r="DG121" s="1013">
        <v>3330224</v>
      </c>
      <c r="DH121" s="1014"/>
      <c r="DI121" s="1014"/>
      <c r="DJ121" s="1014"/>
      <c r="DK121" s="1014"/>
      <c r="DL121" s="1014">
        <v>3112492</v>
      </c>
      <c r="DM121" s="1014"/>
      <c r="DN121" s="1014"/>
      <c r="DO121" s="1014"/>
      <c r="DP121" s="1014"/>
      <c r="DQ121" s="1014">
        <v>2713951</v>
      </c>
      <c r="DR121" s="1014"/>
      <c r="DS121" s="1014"/>
      <c r="DT121" s="1014"/>
      <c r="DU121" s="1014"/>
      <c r="DV121" s="1015">
        <v>1.8</v>
      </c>
      <c r="DW121" s="1015"/>
      <c r="DX121" s="1015"/>
      <c r="DY121" s="1015"/>
      <c r="DZ121" s="1016"/>
    </row>
    <row r="122" spans="1:130" s="247" customFormat="1" ht="26.25" customHeight="1" x14ac:dyDescent="0.2">
      <c r="A122" s="1153"/>
      <c r="B122" s="1040"/>
      <c r="C122" s="1010" t="s">
        <v>459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446</v>
      </c>
      <c r="AB122" s="1053"/>
      <c r="AC122" s="1053"/>
      <c r="AD122" s="1053"/>
      <c r="AE122" s="1054"/>
      <c r="AF122" s="1055" t="s">
        <v>446</v>
      </c>
      <c r="AG122" s="1053"/>
      <c r="AH122" s="1053"/>
      <c r="AI122" s="1053"/>
      <c r="AJ122" s="1054"/>
      <c r="AK122" s="1055" t="s">
        <v>421</v>
      </c>
      <c r="AL122" s="1053"/>
      <c r="AM122" s="1053"/>
      <c r="AN122" s="1053"/>
      <c r="AO122" s="1054"/>
      <c r="AP122" s="1056" t="s">
        <v>446</v>
      </c>
      <c r="AQ122" s="1057"/>
      <c r="AR122" s="1057"/>
      <c r="AS122" s="1057"/>
      <c r="AT122" s="1058"/>
      <c r="AU122" s="1086"/>
      <c r="AV122" s="1087"/>
      <c r="AW122" s="1087"/>
      <c r="AX122" s="1087"/>
      <c r="AY122" s="1088"/>
      <c r="AZ122" s="1068" t="s">
        <v>479</v>
      </c>
      <c r="BA122" s="1059"/>
      <c r="BB122" s="1059"/>
      <c r="BC122" s="1059"/>
      <c r="BD122" s="1059"/>
      <c r="BE122" s="1059"/>
      <c r="BF122" s="1059"/>
      <c r="BG122" s="1059"/>
      <c r="BH122" s="1059"/>
      <c r="BI122" s="1059"/>
      <c r="BJ122" s="1059"/>
      <c r="BK122" s="1059"/>
      <c r="BL122" s="1059"/>
      <c r="BM122" s="1059"/>
      <c r="BN122" s="1059"/>
      <c r="BO122" s="1059"/>
      <c r="BP122" s="1060"/>
      <c r="BQ122" s="1091">
        <v>227997770</v>
      </c>
      <c r="BR122" s="1092"/>
      <c r="BS122" s="1092"/>
      <c r="BT122" s="1092"/>
      <c r="BU122" s="1092"/>
      <c r="BV122" s="1092">
        <v>236792745</v>
      </c>
      <c r="BW122" s="1092"/>
      <c r="BX122" s="1092"/>
      <c r="BY122" s="1092"/>
      <c r="BZ122" s="1092"/>
      <c r="CA122" s="1092">
        <v>241159402</v>
      </c>
      <c r="CB122" s="1092"/>
      <c r="CC122" s="1092"/>
      <c r="CD122" s="1092"/>
      <c r="CE122" s="1092"/>
      <c r="CF122" s="1112">
        <v>156.4</v>
      </c>
      <c r="CG122" s="1113"/>
      <c r="CH122" s="1113"/>
      <c r="CI122" s="1113"/>
      <c r="CJ122" s="1113"/>
      <c r="CK122" s="1104"/>
      <c r="CL122" s="1105"/>
      <c r="CM122" s="1105"/>
      <c r="CN122" s="1105"/>
      <c r="CO122" s="1106"/>
      <c r="CP122" s="1114" t="s">
        <v>480</v>
      </c>
      <c r="CQ122" s="1115"/>
      <c r="CR122" s="1115"/>
      <c r="CS122" s="1115"/>
      <c r="CT122" s="1115"/>
      <c r="CU122" s="1115"/>
      <c r="CV122" s="1115"/>
      <c r="CW122" s="1115"/>
      <c r="CX122" s="1115"/>
      <c r="CY122" s="1115"/>
      <c r="CZ122" s="1115"/>
      <c r="DA122" s="1115"/>
      <c r="DB122" s="1115"/>
      <c r="DC122" s="1115"/>
      <c r="DD122" s="1115"/>
      <c r="DE122" s="1115"/>
      <c r="DF122" s="1116"/>
      <c r="DG122" s="1013">
        <v>884445</v>
      </c>
      <c r="DH122" s="1014"/>
      <c r="DI122" s="1014"/>
      <c r="DJ122" s="1014"/>
      <c r="DK122" s="1014"/>
      <c r="DL122" s="1014">
        <v>995156</v>
      </c>
      <c r="DM122" s="1014"/>
      <c r="DN122" s="1014"/>
      <c r="DO122" s="1014"/>
      <c r="DP122" s="1014"/>
      <c r="DQ122" s="1014">
        <v>1185812</v>
      </c>
      <c r="DR122" s="1014"/>
      <c r="DS122" s="1014"/>
      <c r="DT122" s="1014"/>
      <c r="DU122" s="1014"/>
      <c r="DV122" s="1015">
        <v>0.8</v>
      </c>
      <c r="DW122" s="1015"/>
      <c r="DX122" s="1015"/>
      <c r="DY122" s="1015"/>
      <c r="DZ122" s="1016"/>
    </row>
    <row r="123" spans="1:130" s="247" customFormat="1" ht="26.25" customHeight="1" x14ac:dyDescent="0.2">
      <c r="A123" s="1153"/>
      <c r="B123" s="1040"/>
      <c r="C123" s="1010" t="s">
        <v>465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421</v>
      </c>
      <c r="AB123" s="1053"/>
      <c r="AC123" s="1053"/>
      <c r="AD123" s="1053"/>
      <c r="AE123" s="1054"/>
      <c r="AF123" s="1055" t="s">
        <v>130</v>
      </c>
      <c r="AG123" s="1053"/>
      <c r="AH123" s="1053"/>
      <c r="AI123" s="1053"/>
      <c r="AJ123" s="1054"/>
      <c r="AK123" s="1055" t="s">
        <v>130</v>
      </c>
      <c r="AL123" s="1053"/>
      <c r="AM123" s="1053"/>
      <c r="AN123" s="1053"/>
      <c r="AO123" s="1054"/>
      <c r="AP123" s="1056" t="s">
        <v>130</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481</v>
      </c>
      <c r="BP123" s="1100"/>
      <c r="BQ123" s="1159">
        <v>330361300</v>
      </c>
      <c r="BR123" s="1160"/>
      <c r="BS123" s="1160"/>
      <c r="BT123" s="1160"/>
      <c r="BU123" s="1160"/>
      <c r="BV123" s="1160">
        <v>340368521</v>
      </c>
      <c r="BW123" s="1160"/>
      <c r="BX123" s="1160"/>
      <c r="BY123" s="1160"/>
      <c r="BZ123" s="1160"/>
      <c r="CA123" s="1160">
        <v>345135958</v>
      </c>
      <c r="CB123" s="1160"/>
      <c r="CC123" s="1160"/>
      <c r="CD123" s="1160"/>
      <c r="CE123" s="1160"/>
      <c r="CF123" s="1093"/>
      <c r="CG123" s="1094"/>
      <c r="CH123" s="1094"/>
      <c r="CI123" s="1094"/>
      <c r="CJ123" s="1095"/>
      <c r="CK123" s="1104"/>
      <c r="CL123" s="1105"/>
      <c r="CM123" s="1105"/>
      <c r="CN123" s="1105"/>
      <c r="CO123" s="1106"/>
      <c r="CP123" s="1114" t="s">
        <v>482</v>
      </c>
      <c r="CQ123" s="1115"/>
      <c r="CR123" s="1115"/>
      <c r="CS123" s="1115"/>
      <c r="CT123" s="1115"/>
      <c r="CU123" s="1115"/>
      <c r="CV123" s="1115"/>
      <c r="CW123" s="1115"/>
      <c r="CX123" s="1115"/>
      <c r="CY123" s="1115"/>
      <c r="CZ123" s="1115"/>
      <c r="DA123" s="1115"/>
      <c r="DB123" s="1115"/>
      <c r="DC123" s="1115"/>
      <c r="DD123" s="1115"/>
      <c r="DE123" s="1115"/>
      <c r="DF123" s="1116"/>
      <c r="DG123" s="1052">
        <v>60450</v>
      </c>
      <c r="DH123" s="1053"/>
      <c r="DI123" s="1053"/>
      <c r="DJ123" s="1053"/>
      <c r="DK123" s="1054"/>
      <c r="DL123" s="1055">
        <v>46685</v>
      </c>
      <c r="DM123" s="1053"/>
      <c r="DN123" s="1053"/>
      <c r="DO123" s="1053"/>
      <c r="DP123" s="1054"/>
      <c r="DQ123" s="1055">
        <v>32629</v>
      </c>
      <c r="DR123" s="1053"/>
      <c r="DS123" s="1053"/>
      <c r="DT123" s="1053"/>
      <c r="DU123" s="1054"/>
      <c r="DV123" s="1056">
        <v>0</v>
      </c>
      <c r="DW123" s="1057"/>
      <c r="DX123" s="1057"/>
      <c r="DY123" s="1057"/>
      <c r="DZ123" s="1058"/>
    </row>
    <row r="124" spans="1:130" s="247" customFormat="1" ht="26.25" customHeight="1" thickBot="1" x14ac:dyDescent="0.25">
      <c r="A124" s="1153"/>
      <c r="B124" s="1040"/>
      <c r="C124" s="1010" t="s">
        <v>468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446</v>
      </c>
      <c r="AB124" s="1053"/>
      <c r="AC124" s="1053"/>
      <c r="AD124" s="1053"/>
      <c r="AE124" s="1054"/>
      <c r="AF124" s="1055" t="s">
        <v>446</v>
      </c>
      <c r="AG124" s="1053"/>
      <c r="AH124" s="1053"/>
      <c r="AI124" s="1053"/>
      <c r="AJ124" s="1054"/>
      <c r="AK124" s="1055" t="s">
        <v>446</v>
      </c>
      <c r="AL124" s="1053"/>
      <c r="AM124" s="1053"/>
      <c r="AN124" s="1053"/>
      <c r="AO124" s="1054"/>
      <c r="AP124" s="1056" t="s">
        <v>446</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39</v>
      </c>
      <c r="BR124" s="1122"/>
      <c r="BS124" s="1122"/>
      <c r="BT124" s="1122"/>
      <c r="BU124" s="1122"/>
      <c r="BV124" s="1122">
        <v>33.299999999999997</v>
      </c>
      <c r="BW124" s="1122"/>
      <c r="BX124" s="1122"/>
      <c r="BY124" s="1122"/>
      <c r="BZ124" s="1122"/>
      <c r="CA124" s="1122">
        <v>31.3</v>
      </c>
      <c r="CB124" s="1122"/>
      <c r="CC124" s="1122"/>
      <c r="CD124" s="1122"/>
      <c r="CE124" s="1122"/>
      <c r="CF124" s="1123"/>
      <c r="CG124" s="1124"/>
      <c r="CH124" s="1124"/>
      <c r="CI124" s="1124"/>
      <c r="CJ124" s="1125"/>
      <c r="CK124" s="1107"/>
      <c r="CL124" s="1107"/>
      <c r="CM124" s="1107"/>
      <c r="CN124" s="1107"/>
      <c r="CO124" s="1108"/>
      <c r="CP124" s="1114" t="s">
        <v>484</v>
      </c>
      <c r="CQ124" s="1115"/>
      <c r="CR124" s="1115"/>
      <c r="CS124" s="1115"/>
      <c r="CT124" s="1115"/>
      <c r="CU124" s="1115"/>
      <c r="CV124" s="1115"/>
      <c r="CW124" s="1115"/>
      <c r="CX124" s="1115"/>
      <c r="CY124" s="1115"/>
      <c r="CZ124" s="1115"/>
      <c r="DA124" s="1115"/>
      <c r="DB124" s="1115"/>
      <c r="DC124" s="1115"/>
      <c r="DD124" s="1115"/>
      <c r="DE124" s="1115"/>
      <c r="DF124" s="1116"/>
      <c r="DG124" s="1099" t="s">
        <v>130</v>
      </c>
      <c r="DH124" s="1078"/>
      <c r="DI124" s="1078"/>
      <c r="DJ124" s="1078"/>
      <c r="DK124" s="1079"/>
      <c r="DL124" s="1077" t="s">
        <v>130</v>
      </c>
      <c r="DM124" s="1078"/>
      <c r="DN124" s="1078"/>
      <c r="DO124" s="1078"/>
      <c r="DP124" s="1079"/>
      <c r="DQ124" s="1077" t="s">
        <v>130</v>
      </c>
      <c r="DR124" s="1078"/>
      <c r="DS124" s="1078"/>
      <c r="DT124" s="1078"/>
      <c r="DU124" s="1079"/>
      <c r="DV124" s="1080" t="s">
        <v>130</v>
      </c>
      <c r="DW124" s="1081"/>
      <c r="DX124" s="1081"/>
      <c r="DY124" s="1081"/>
      <c r="DZ124" s="1082"/>
    </row>
    <row r="125" spans="1:130" s="247" customFormat="1" ht="26.25" customHeight="1" x14ac:dyDescent="0.2">
      <c r="A125" s="1153"/>
      <c r="B125" s="1040"/>
      <c r="C125" s="1010" t="s">
        <v>470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130</v>
      </c>
      <c r="AB125" s="1053"/>
      <c r="AC125" s="1053"/>
      <c r="AD125" s="1053"/>
      <c r="AE125" s="1054"/>
      <c r="AF125" s="1055" t="s">
        <v>130</v>
      </c>
      <c r="AG125" s="1053"/>
      <c r="AH125" s="1053"/>
      <c r="AI125" s="1053"/>
      <c r="AJ125" s="1054"/>
      <c r="AK125" s="1055" t="s">
        <v>485</v>
      </c>
      <c r="AL125" s="1053"/>
      <c r="AM125" s="1053"/>
      <c r="AN125" s="1053"/>
      <c r="AO125" s="1054"/>
      <c r="AP125" s="1056" t="s">
        <v>444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486</v>
      </c>
      <c r="CL125" s="1102"/>
      <c r="CM125" s="1102"/>
      <c r="CN125" s="1102"/>
      <c r="CO125" s="1103"/>
      <c r="CP125" s="1034" t="s">
        <v>487</v>
      </c>
      <c r="CQ125" s="983"/>
      <c r="CR125" s="983"/>
      <c r="CS125" s="983"/>
      <c r="CT125" s="983"/>
      <c r="CU125" s="983"/>
      <c r="CV125" s="983"/>
      <c r="CW125" s="983"/>
      <c r="CX125" s="983"/>
      <c r="CY125" s="983"/>
      <c r="CZ125" s="983"/>
      <c r="DA125" s="983"/>
      <c r="DB125" s="983"/>
      <c r="DC125" s="983"/>
      <c r="DD125" s="983"/>
      <c r="DE125" s="983"/>
      <c r="DF125" s="984"/>
      <c r="DG125" s="1020" t="s">
        <v>130</v>
      </c>
      <c r="DH125" s="1021"/>
      <c r="DI125" s="1021"/>
      <c r="DJ125" s="1021"/>
      <c r="DK125" s="1021"/>
      <c r="DL125" s="1021" t="s">
        <v>130</v>
      </c>
      <c r="DM125" s="1021"/>
      <c r="DN125" s="1021"/>
      <c r="DO125" s="1021"/>
      <c r="DP125" s="1021"/>
      <c r="DQ125" s="1021" t="s">
        <v>130</v>
      </c>
      <c r="DR125" s="1021"/>
      <c r="DS125" s="1021"/>
      <c r="DT125" s="1021"/>
      <c r="DU125" s="1021"/>
      <c r="DV125" s="1022" t="s">
        <v>130</v>
      </c>
      <c r="DW125" s="1022"/>
      <c r="DX125" s="1022"/>
      <c r="DY125" s="1022"/>
      <c r="DZ125" s="1023"/>
    </row>
    <row r="126" spans="1:130" s="247" customFormat="1" ht="26.25" customHeight="1" thickBot="1" x14ac:dyDescent="0.25">
      <c r="A126" s="1153"/>
      <c r="B126" s="1040"/>
      <c r="C126" s="1010" t="s">
        <v>472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976622</v>
      </c>
      <c r="AB126" s="1053"/>
      <c r="AC126" s="1053"/>
      <c r="AD126" s="1053"/>
      <c r="AE126" s="1054"/>
      <c r="AF126" s="1055">
        <v>974091</v>
      </c>
      <c r="AG126" s="1053"/>
      <c r="AH126" s="1053"/>
      <c r="AI126" s="1053"/>
      <c r="AJ126" s="1054"/>
      <c r="AK126" s="1055">
        <v>971651</v>
      </c>
      <c r="AL126" s="1053"/>
      <c r="AM126" s="1053"/>
      <c r="AN126" s="1053"/>
      <c r="AO126" s="1054"/>
      <c r="AP126" s="1056">
        <v>0.6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488</v>
      </c>
      <c r="CQ126" s="1044"/>
      <c r="CR126" s="1044"/>
      <c r="CS126" s="1044"/>
      <c r="CT126" s="1044"/>
      <c r="CU126" s="1044"/>
      <c r="CV126" s="1044"/>
      <c r="CW126" s="1044"/>
      <c r="CX126" s="1044"/>
      <c r="CY126" s="1044"/>
      <c r="CZ126" s="1044"/>
      <c r="DA126" s="1044"/>
      <c r="DB126" s="1044"/>
      <c r="DC126" s="1044"/>
      <c r="DD126" s="1044"/>
      <c r="DE126" s="1044"/>
      <c r="DF126" s="1045"/>
      <c r="DG126" s="1013">
        <v>1731829</v>
      </c>
      <c r="DH126" s="1014"/>
      <c r="DI126" s="1014"/>
      <c r="DJ126" s="1014"/>
      <c r="DK126" s="1014"/>
      <c r="DL126" s="1014">
        <v>1562952</v>
      </c>
      <c r="DM126" s="1014"/>
      <c r="DN126" s="1014"/>
      <c r="DO126" s="1014"/>
      <c r="DP126" s="1014"/>
      <c r="DQ126" s="1014">
        <v>1829578</v>
      </c>
      <c r="DR126" s="1014"/>
      <c r="DS126" s="1014"/>
      <c r="DT126" s="1014"/>
      <c r="DU126" s="1014"/>
      <c r="DV126" s="1015">
        <v>1.2</v>
      </c>
      <c r="DW126" s="1015"/>
      <c r="DX126" s="1015"/>
      <c r="DY126" s="1015"/>
      <c r="DZ126" s="1016"/>
    </row>
    <row r="127" spans="1:130" s="247" customFormat="1" ht="26.25" customHeight="1" x14ac:dyDescent="0.2">
      <c r="A127" s="1154"/>
      <c r="B127" s="1042"/>
      <c r="C127" s="1096" t="s">
        <v>489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130</v>
      </c>
      <c r="AB127" s="1053"/>
      <c r="AC127" s="1053"/>
      <c r="AD127" s="1053"/>
      <c r="AE127" s="1054"/>
      <c r="AF127" s="1055" t="s">
        <v>490</v>
      </c>
      <c r="AG127" s="1053"/>
      <c r="AH127" s="1053"/>
      <c r="AI127" s="1053"/>
      <c r="AJ127" s="1054"/>
      <c r="AK127" s="1055" t="s">
        <v>130</v>
      </c>
      <c r="AL127" s="1053"/>
      <c r="AM127" s="1053"/>
      <c r="AN127" s="1053"/>
      <c r="AO127" s="1054"/>
      <c r="AP127" s="1056" t="s">
        <v>130</v>
      </c>
      <c r="AQ127" s="1057"/>
      <c r="AR127" s="1057"/>
      <c r="AS127" s="1057"/>
      <c r="AT127" s="1058"/>
      <c r="AU127" s="283"/>
      <c r="AV127" s="283"/>
      <c r="AW127" s="283"/>
      <c r="AX127" s="1126" t="s">
        <v>491</v>
      </c>
      <c r="AY127" s="1127"/>
      <c r="AZ127" s="1127"/>
      <c r="BA127" s="1127"/>
      <c r="BB127" s="1127"/>
      <c r="BC127" s="1127"/>
      <c r="BD127" s="1127"/>
      <c r="BE127" s="1128"/>
      <c r="BF127" s="1129" t="s">
        <v>492</v>
      </c>
      <c r="BG127" s="1127"/>
      <c r="BH127" s="1127"/>
      <c r="BI127" s="1127"/>
      <c r="BJ127" s="1127"/>
      <c r="BK127" s="1127"/>
      <c r="BL127" s="1128"/>
      <c r="BM127" s="1129" t="s">
        <v>493</v>
      </c>
      <c r="BN127" s="1127"/>
      <c r="BO127" s="1127"/>
      <c r="BP127" s="1127"/>
      <c r="BQ127" s="1127"/>
      <c r="BR127" s="1127"/>
      <c r="BS127" s="1128"/>
      <c r="BT127" s="1129" t="s">
        <v>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495</v>
      </c>
      <c r="CQ127" s="1044"/>
      <c r="CR127" s="1044"/>
      <c r="CS127" s="1044"/>
      <c r="CT127" s="1044"/>
      <c r="CU127" s="1044"/>
      <c r="CV127" s="1044"/>
      <c r="CW127" s="1044"/>
      <c r="CX127" s="1044"/>
      <c r="CY127" s="1044"/>
      <c r="CZ127" s="1044"/>
      <c r="DA127" s="1044"/>
      <c r="DB127" s="1044"/>
      <c r="DC127" s="1044"/>
      <c r="DD127" s="1044"/>
      <c r="DE127" s="1044"/>
      <c r="DF127" s="1045"/>
      <c r="DG127" s="1013" t="s">
        <v>444</v>
      </c>
      <c r="DH127" s="1014"/>
      <c r="DI127" s="1014"/>
      <c r="DJ127" s="1014"/>
      <c r="DK127" s="1014"/>
      <c r="DL127" s="1014" t="s">
        <v>130</v>
      </c>
      <c r="DM127" s="1014"/>
      <c r="DN127" s="1014"/>
      <c r="DO127" s="1014"/>
      <c r="DP127" s="1014"/>
      <c r="DQ127" s="1014" t="s">
        <v>421</v>
      </c>
      <c r="DR127" s="1014"/>
      <c r="DS127" s="1014"/>
      <c r="DT127" s="1014"/>
      <c r="DU127" s="1014"/>
      <c r="DV127" s="1015" t="s">
        <v>421</v>
      </c>
      <c r="DW127" s="1015"/>
      <c r="DX127" s="1015"/>
      <c r="DY127" s="1015"/>
      <c r="DZ127" s="1016"/>
    </row>
    <row r="128" spans="1:130" s="247" customFormat="1" ht="26.25" customHeight="1" thickBot="1" x14ac:dyDescent="0.25">
      <c r="A128" s="1137" t="s">
        <v>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497</v>
      </c>
      <c r="X128" s="1139"/>
      <c r="Y128" s="1139"/>
      <c r="Z128" s="1140"/>
      <c r="AA128" s="1141">
        <v>8519827</v>
      </c>
      <c r="AB128" s="1142"/>
      <c r="AC128" s="1142"/>
      <c r="AD128" s="1142"/>
      <c r="AE128" s="1143"/>
      <c r="AF128" s="1144">
        <v>8688486</v>
      </c>
      <c r="AG128" s="1142"/>
      <c r="AH128" s="1142"/>
      <c r="AI128" s="1142"/>
      <c r="AJ128" s="1143"/>
      <c r="AK128" s="1144">
        <v>8505982</v>
      </c>
      <c r="AL128" s="1142"/>
      <c r="AM128" s="1142"/>
      <c r="AN128" s="1142"/>
      <c r="AO128" s="1143"/>
      <c r="AP128" s="1145"/>
      <c r="AQ128" s="1146"/>
      <c r="AR128" s="1146"/>
      <c r="AS128" s="1146"/>
      <c r="AT128" s="1147"/>
      <c r="AU128" s="283"/>
      <c r="AV128" s="283"/>
      <c r="AW128" s="283"/>
      <c r="AX128" s="982" t="s">
        <v>498</v>
      </c>
      <c r="AY128" s="983"/>
      <c r="AZ128" s="983"/>
      <c r="BA128" s="983"/>
      <c r="BB128" s="983"/>
      <c r="BC128" s="983"/>
      <c r="BD128" s="983"/>
      <c r="BE128" s="984"/>
      <c r="BF128" s="1148" t="s">
        <v>499</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v>730637</v>
      </c>
      <c r="DH128" s="1134"/>
      <c r="DI128" s="1134"/>
      <c r="DJ128" s="1134"/>
      <c r="DK128" s="1134"/>
      <c r="DL128" s="1134">
        <v>570457</v>
      </c>
      <c r="DM128" s="1134"/>
      <c r="DN128" s="1134"/>
      <c r="DO128" s="1134"/>
      <c r="DP128" s="1134"/>
      <c r="DQ128" s="1134">
        <v>515338</v>
      </c>
      <c r="DR128" s="1134"/>
      <c r="DS128" s="1134"/>
      <c r="DT128" s="1134"/>
      <c r="DU128" s="1134"/>
      <c r="DV128" s="1135">
        <v>0.3</v>
      </c>
      <c r="DW128" s="1135"/>
      <c r="DX128" s="1135"/>
      <c r="DY128" s="1135"/>
      <c r="DZ128" s="1136"/>
    </row>
    <row r="129" spans="1:131" s="247" customFormat="1" ht="26.25" customHeight="1" x14ac:dyDescent="0.2">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168376452</v>
      </c>
      <c r="AB129" s="1053"/>
      <c r="AC129" s="1053"/>
      <c r="AD129" s="1053"/>
      <c r="AE129" s="1054"/>
      <c r="AF129" s="1055">
        <v>170358582</v>
      </c>
      <c r="AG129" s="1053"/>
      <c r="AH129" s="1053"/>
      <c r="AI129" s="1053"/>
      <c r="AJ129" s="1054"/>
      <c r="AK129" s="1055">
        <v>172010103</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421</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17540407</v>
      </c>
      <c r="AB130" s="1053"/>
      <c r="AC130" s="1053"/>
      <c r="AD130" s="1053"/>
      <c r="AE130" s="1054"/>
      <c r="AF130" s="1055">
        <v>18046300</v>
      </c>
      <c r="AG130" s="1053"/>
      <c r="AH130" s="1053"/>
      <c r="AI130" s="1053"/>
      <c r="AJ130" s="1054"/>
      <c r="AK130" s="1055">
        <v>17834485</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2.7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150836045</v>
      </c>
      <c r="AB131" s="1078"/>
      <c r="AC131" s="1078"/>
      <c r="AD131" s="1078"/>
      <c r="AE131" s="1079"/>
      <c r="AF131" s="1077">
        <v>152312282</v>
      </c>
      <c r="AG131" s="1078"/>
      <c r="AH131" s="1078"/>
      <c r="AI131" s="1078"/>
      <c r="AJ131" s="1079"/>
      <c r="AK131" s="1077">
        <v>154175618</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v>31.3</v>
      </c>
      <c r="BG131" s="1182"/>
      <c r="BH131" s="1182"/>
      <c r="BI131" s="1182"/>
      <c r="BJ131" s="1182"/>
      <c r="BK131" s="1182"/>
      <c r="BL131" s="1183"/>
      <c r="BM131" s="1181">
        <v>400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2.7833347129999999</v>
      </c>
      <c r="AB132" s="1194"/>
      <c r="AC132" s="1194"/>
      <c r="AD132" s="1194"/>
      <c r="AE132" s="1195"/>
      <c r="AF132" s="1196">
        <v>2.4851782650000001</v>
      </c>
      <c r="AG132" s="1194"/>
      <c r="AH132" s="1194"/>
      <c r="AI132" s="1194"/>
      <c r="AJ132" s="1195"/>
      <c r="AK132" s="1196">
        <v>2.9187293410000001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2.9</v>
      </c>
      <c r="AB133" s="1177"/>
      <c r="AC133" s="1177"/>
      <c r="AD133" s="1177"/>
      <c r="AE133" s="1178"/>
      <c r="AF133" s="1176">
        <v>2.7</v>
      </c>
      <c r="AG133" s="1177"/>
      <c r="AH133" s="1177"/>
      <c r="AI133" s="1177"/>
      <c r="AJ133" s="1178"/>
      <c r="AK133" s="1176">
        <v>2.7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fR9d54d0LhzBExz9trm+rj496DFG2hPc+Yq4+exnC+4gNGqUstZEs3MSQcDe1xJA/WPdNmXTBA0PA5+xy5xLOA==" saltValue="FdVX5ypF2ADtVDTC429n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511</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At2x7U0LjYvIHnA/JJb8dd68aBXWNDwZgAs4x81gj1m4Kawv8gzIBOZkWMJwfdaVRxK4PjkwH4xLdB+WcO3ELg==" saltValue="jU39plyYdr1P8tY7MHPJ/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5MURdFDpulfRgfUx4umDPho9HiQvKQOaxH2NQL0tdzTIR1yrb+NWM98lCh1JOU2/GgudpJ/82RivllSrXGK8g==" saltValue="0Eqxdykf0Bu+LqFU4KCBW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69487142</v>
      </c>
      <c r="AP9" s="313">
        <v>96738</v>
      </c>
      <c r="AQ9" s="314">
        <v>103263</v>
      </c>
      <c r="AR9" s="315">
        <v>-6.3</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3027179</v>
      </c>
      <c r="AP10" s="316">
        <v>4214</v>
      </c>
      <c r="AQ10" s="317">
        <v>1458</v>
      </c>
      <c r="AR10" s="318">
        <v>189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156</v>
      </c>
      <c r="AP11" s="316">
        <v>0</v>
      </c>
      <c r="AQ11" s="317">
        <v>119</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v>148846</v>
      </c>
      <c r="AP12" s="316">
        <v>207</v>
      </c>
      <c r="AQ12" s="317">
        <v>1204</v>
      </c>
      <c r="AR12" s="318">
        <v>-82.8</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523</v>
      </c>
      <c r="AL13" s="1217"/>
      <c r="AM13" s="1217"/>
      <c r="AN13" s="1218"/>
      <c r="AO13" s="316" t="s">
        <v>524</v>
      </c>
      <c r="AP13" s="316" t="s">
        <v>524</v>
      </c>
      <c r="AQ13" s="317">
        <v>5</v>
      </c>
      <c r="AR13" s="318" t="s">
        <v>524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v>875466</v>
      </c>
      <c r="AP14" s="316">
        <v>1219</v>
      </c>
      <c r="AQ14" s="317">
        <v>1915</v>
      </c>
      <c r="AR14" s="318">
        <v>-36.299999999999997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728362</v>
      </c>
      <c r="AP15" s="316">
        <v>1014</v>
      </c>
      <c r="AQ15" s="317">
        <v>1236</v>
      </c>
      <c r="AR15" s="318">
        <v>-18</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-5150590</v>
      </c>
      <c r="AP16" s="316">
        <v>-7171</v>
      </c>
      <c r="AQ16" s="317">
        <v>-7821</v>
      </c>
      <c r="AR16" s="318">
        <v>-8.3000000000000007</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69116561</v>
      </c>
      <c r="AP17" s="316">
        <v>96222</v>
      </c>
      <c r="AQ17" s="317">
        <v>101379</v>
      </c>
      <c r="AR17" s="318">
        <v>-5.0999999999999996</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10.5</v>
      </c>
      <c r="AP21" s="329">
        <v>10.89</v>
      </c>
      <c r="AQ21" s="330">
        <v>-0.39</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99.3</v>
      </c>
      <c r="AP22" s="334">
        <v>99.9</v>
      </c>
      <c r="AQ22" s="335">
        <v>-0.6</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22602977</v>
      </c>
      <c r="AP32" s="343">
        <v>31467</v>
      </c>
      <c r="AQ32" s="344">
        <v>32340</v>
      </c>
      <c r="AR32" s="345">
        <v>-2.7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t="s">
        <v>524</v>
      </c>
      <c r="AP33" s="343" t="s">
        <v>524</v>
      </c>
      <c r="AQ33" s="344">
        <v>3070</v>
      </c>
      <c r="AR33" s="345" t="s">
        <v>524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v>3060000</v>
      </c>
      <c r="AP34" s="343">
        <v>4260</v>
      </c>
      <c r="AQ34" s="344">
        <v>20684</v>
      </c>
      <c r="AR34" s="345">
        <v>-79.400000000000006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4205808</v>
      </c>
      <c r="AP35" s="343">
        <v>5855</v>
      </c>
      <c r="AQ35" s="344">
        <v>10383</v>
      </c>
      <c r="AR35" s="345">
        <v>-43.6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t="s">
        <v>524</v>
      </c>
      <c r="AP36" s="343" t="s">
        <v>524</v>
      </c>
      <c r="AQ36" s="344">
        <v>181</v>
      </c>
      <c r="AR36" s="345" t="s">
        <v>524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v>971651</v>
      </c>
      <c r="AP37" s="343">
        <v>1353</v>
      </c>
      <c r="AQ37" s="344">
        <v>1161</v>
      </c>
      <c r="AR37" s="345">
        <v>16.5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t="s">
        <v>524</v>
      </c>
      <c r="AP38" s="346" t="s">
        <v>524</v>
      </c>
      <c r="AQ38" s="347">
        <v>0</v>
      </c>
      <c r="AR38" s="335" t="s">
        <v>524</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v>-8505982</v>
      </c>
      <c r="AP39" s="343">
        <v>-11842</v>
      </c>
      <c r="AQ39" s="344">
        <v>-17790</v>
      </c>
      <c r="AR39" s="345">
        <v>-33.4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-17834485</v>
      </c>
      <c r="AP40" s="343">
        <v>-24829</v>
      </c>
      <c r="AQ40" s="344">
        <v>-32769</v>
      </c>
      <c r="AR40" s="345">
        <v>-24.2</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302</v>
      </c>
      <c r="AL41" s="1234"/>
      <c r="AM41" s="1234"/>
      <c r="AN41" s="1235"/>
      <c r="AO41" s="343">
        <v>4499969</v>
      </c>
      <c r="AP41" s="343">
        <v>6265</v>
      </c>
      <c r="AQ41" s="344">
        <v>17259</v>
      </c>
      <c r="AR41" s="345">
        <v>-63.7</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24087552</v>
      </c>
      <c r="AN51" s="365">
        <v>33612</v>
      </c>
      <c r="AO51" s="366">
        <v>-21</v>
      </c>
      <c r="AP51" s="367">
        <v>51898</v>
      </c>
      <c r="AQ51" s="368">
        <v>-3.1</v>
      </c>
      <c r="AR51" s="369">
        <v>-17.899999999999999</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12363793</v>
      </c>
      <c r="AN52" s="373">
        <v>17252</v>
      </c>
      <c r="AO52" s="374">
        <v>-24.6</v>
      </c>
      <c r="AP52" s="375">
        <v>25986</v>
      </c>
      <c r="AQ52" s="376">
        <v>2.9</v>
      </c>
      <c r="AR52" s="377">
        <v>-27.5</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17291812</v>
      </c>
      <c r="AN53" s="365">
        <v>24118</v>
      </c>
      <c r="AO53" s="366">
        <v>-28.2</v>
      </c>
      <c r="AP53" s="367">
        <v>51684</v>
      </c>
      <c r="AQ53" s="368">
        <v>-0.4</v>
      </c>
      <c r="AR53" s="369">
        <v>-27.8</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9372112</v>
      </c>
      <c r="AN54" s="373">
        <v>13072</v>
      </c>
      <c r="AO54" s="374">
        <v>-24.2</v>
      </c>
      <c r="AP54" s="375">
        <v>26671</v>
      </c>
      <c r="AQ54" s="376">
        <v>2.6</v>
      </c>
      <c r="AR54" s="377">
        <v>-26.8</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19268274</v>
      </c>
      <c r="AN55" s="365">
        <v>26829</v>
      </c>
      <c r="AO55" s="366">
        <v>11.2</v>
      </c>
      <c r="AP55" s="367">
        <v>52897</v>
      </c>
      <c r="AQ55" s="368">
        <v>2.2999999999999998</v>
      </c>
      <c r="AR55" s="369">
        <v>8.9</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10690321</v>
      </c>
      <c r="AN56" s="373">
        <v>14885</v>
      </c>
      <c r="AO56" s="374">
        <v>13.9</v>
      </c>
      <c r="AP56" s="375">
        <v>27013</v>
      </c>
      <c r="AQ56" s="376">
        <v>1.3</v>
      </c>
      <c r="AR56" s="377">
        <v>12.6</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22769747</v>
      </c>
      <c r="AN57" s="365">
        <v>31697</v>
      </c>
      <c r="AO57" s="366">
        <v>18.100000000000001</v>
      </c>
      <c r="AP57" s="367">
        <v>54945</v>
      </c>
      <c r="AQ57" s="368">
        <v>3.9</v>
      </c>
      <c r="AR57" s="369">
        <v>14.2</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12753851</v>
      </c>
      <c r="AN58" s="373">
        <v>17754</v>
      </c>
      <c r="AO58" s="374">
        <v>19.3</v>
      </c>
      <c r="AP58" s="375">
        <v>29293</v>
      </c>
      <c r="AQ58" s="376">
        <v>8.4</v>
      </c>
      <c r="AR58" s="377">
        <v>10.9</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21985736</v>
      </c>
      <c r="AN59" s="365">
        <v>30608</v>
      </c>
      <c r="AO59" s="366">
        <v>-3.4</v>
      </c>
      <c r="AP59" s="367">
        <v>57132</v>
      </c>
      <c r="AQ59" s="368">
        <v>4</v>
      </c>
      <c r="AR59" s="369">
        <v>-7.4</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9684194</v>
      </c>
      <c r="AN60" s="373">
        <v>13482</v>
      </c>
      <c r="AO60" s="374">
        <v>-24.1</v>
      </c>
      <c r="AP60" s="375">
        <v>30126</v>
      </c>
      <c r="AQ60" s="376">
        <v>2.8</v>
      </c>
      <c r="AR60" s="377">
        <v>-26.9</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21080624</v>
      </c>
      <c r="AN61" s="380">
        <v>29373</v>
      </c>
      <c r="AO61" s="381">
        <v>-4.7</v>
      </c>
      <c r="AP61" s="382">
        <v>53711</v>
      </c>
      <c r="AQ61" s="383">
        <v>1.3</v>
      </c>
      <c r="AR61" s="369">
        <v>-6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10972854</v>
      </c>
      <c r="AN62" s="373">
        <v>15289</v>
      </c>
      <c r="AO62" s="374">
        <v>-7.9</v>
      </c>
      <c r="AP62" s="375">
        <v>27818</v>
      </c>
      <c r="AQ62" s="376">
        <v>3.6</v>
      </c>
      <c r="AR62" s="377">
        <v>-11.5</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S3nPQzKH3T0bLMXhqAV9ai/fezM49FUjY5aWR7/11rMHOgOn3RkQrW5UbI7FkfML9HRXyzYwjbAEKNJyOoYww==" saltValue="oiFyKyGKtsH7SOacAOoz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563</v>
      </c>
    </row>
    <row r="120" spans="125:125" ht="13.5" hidden="1" customHeight="1" x14ac:dyDescent="0.2"/>
    <row r="121" spans="125:125" ht="13.5" hidden="1" customHeight="1" x14ac:dyDescent="0.2">
      <c r="DU121" s="291"/>
    </row>
  </sheetData>
  <sheetProtection algorithmName="SHA-512" hashValue="YBd7NgZ1rNHNhhd31Ly/lude79NJ6mj7+UuADTec0UScuISPYkLIDoZtyo7FQrTlNKgJ7e/L/8lp/iUdOsVOMQ==" saltValue="jMIvgzI6Gew3PVdVJSB0i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564</v>
      </c>
    </row>
  </sheetData>
  <sheetProtection algorithmName="SHA-512" hashValue="NBZoHkxSemqN4nvvKldZL+RhusclU28MRbA2bOB5LG+GzTQ9XkhS4ea9fu30vBClBmCyQYGUaiplalCkQj60iw==" saltValue="A3esnavnFpfjDxrKURbqg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236" t="s">
        <v>3</v>
      </c>
      <c r="D47" s="1236"/>
      <c r="E47" s="1237"/>
      <c r="F47" s="11">
        <v>7.86</v>
      </c>
      <c r="G47" s="12">
        <v>4.9000000000000004</v>
      </c>
      <c r="H47" s="12">
        <v>3.7</v>
      </c>
      <c r="I47" s="12">
        <v>4.3099999999999996</v>
      </c>
      <c r="J47" s="13">
        <v>3.95</v>
      </c>
    </row>
    <row r="48" spans="2:10" ht="57.75" customHeight="1" x14ac:dyDescent="0.2">
      <c r="B48" s="14"/>
      <c r="C48" s="1238" t="s">
        <v>4</v>
      </c>
      <c r="D48" s="1238"/>
      <c r="E48" s="1239"/>
      <c r="F48" s="15">
        <v>5.07</v>
      </c>
      <c r="G48" s="16">
        <v>4.47</v>
      </c>
      <c r="H48" s="16">
        <v>4.66</v>
      </c>
      <c r="I48" s="16">
        <v>4.79</v>
      </c>
      <c r="J48" s="17">
        <v>5.29</v>
      </c>
    </row>
    <row r="49" spans="2:10" ht="57.75" customHeight="1" thickBot="1" x14ac:dyDescent="0.25">
      <c r="B49" s="18"/>
      <c r="C49" s="1240" t="s">
        <v>5</v>
      </c>
      <c r="D49" s="1240"/>
      <c r="E49" s="1241"/>
      <c r="F49" s="19" t="s">
        <v>570</v>
      </c>
      <c r="G49" s="20" t="s">
        <v>571</v>
      </c>
      <c r="H49" s="20" t="s">
        <v>572</v>
      </c>
      <c r="I49" s="20" t="s">
        <v>573</v>
      </c>
      <c r="J49" s="21" t="s">
        <v>574</v>
      </c>
    </row>
    <row r="50" spans="2:10" ht="13.5" customHeight="1" x14ac:dyDescent="0.2"/>
  </sheetData>
  <sheetProtection algorithmName="SHA-512" hashValue="Ri8EmkpdF3kOnXoRbYOE8UByjt6wD0EnmV5E4Ic9PSuvHSqKc2yHfg22wNbd7qu6IreTcQvsbMfIreOkAZsCHg==" saltValue="e+4l0OI/cYnhzFylTXIMq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2021-03-18T00:40:41Z</cp:lastPrinted>
  <dcterms:created xsi:type="dcterms:W3CDTF">2021-02-05T02:07:21Z</dcterms:created>
  <dcterms:modified xsi:type="dcterms:W3CDTF">2021-10-26T08:27:46Z</dcterms:modified>
  <cp:category/>
</cp:coreProperties>
</file>