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w0BJ+MqB+0Tmz8ZFreV7mQYw623VSLUFdrQKK+q13rOQc1OgdzSGBvF5LCC6hpRkZrCkbVqUTMH0VTvdkRdh2g==" workbookSaltValue="57WjJ3tac/rwRiYZT3XpfA==" workbookSpinCount="100000" lockStructure="1"/>
  <bookViews>
    <workbookView xWindow="0" yWindow="0" windowWidth="20490" windowHeight="7470"/>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J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FT8" i="5" s="1"/>
  <c r="L6" i="5"/>
  <c r="K6" i="5"/>
  <c r="J6" i="5"/>
  <c r="I6" i="5"/>
  <c r="H6" i="5"/>
  <c r="G6" i="5"/>
  <c r="F6" i="5"/>
  <c r="E6" i="5"/>
  <c r="D6" i="5"/>
  <c r="C6" i="5"/>
  <c r="B6" i="5"/>
  <c r="D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3" i="4"/>
  <c r="F123" i="4"/>
  <c r="E123" i="4"/>
  <c r="D123" i="4"/>
  <c r="C123" i="4"/>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J3" i="4"/>
  <c r="F3" i="4"/>
  <c r="B3" i="4"/>
  <c r="B1" i="4"/>
  <c r="FX18" i="5" l="1"/>
  <c r="FT18" i="5"/>
  <c r="FV12" i="5"/>
  <c r="FW18" i="5"/>
  <c r="FU12" i="5"/>
  <c r="FV18" i="5"/>
  <c r="FX12" i="5"/>
  <c r="FT12" i="5"/>
  <c r="FU18" i="5"/>
  <c r="FW12" i="5"/>
  <c r="MM16" i="5"/>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MM10" i="5"/>
  <c r="KD10" i="5"/>
  <c r="IO10" i="5"/>
  <c r="HA10" i="5"/>
  <c r="FL10" i="5"/>
  <c r="DW10" i="5"/>
  <c r="CH10" i="5"/>
  <c r="J11" i="4"/>
  <c r="MC10" i="5"/>
  <c r="LS10" i="5"/>
  <c r="LI10" i="5"/>
  <c r="JT10" i="5"/>
  <c r="IE10" i="5"/>
  <c r="GP10" i="5"/>
  <c r="FB10" i="5"/>
  <c r="DM10" i="5"/>
  <c r="BW10" i="5"/>
  <c r="KY10" i="5"/>
  <c r="JJ10" i="5"/>
  <c r="HU10" i="5"/>
  <c r="GF10" i="5"/>
  <c r="EQ10" i="5"/>
  <c r="DC10" i="5"/>
  <c r="BL10" i="5"/>
  <c r="KN10" i="5"/>
  <c r="IZ10" i="5"/>
  <c r="HK10" i="5"/>
  <c r="FV10" i="5"/>
  <c r="EG10" i="5"/>
  <c r="CR10" i="5"/>
  <c r="BA10" i="5"/>
  <c r="FK18" i="5"/>
  <c r="FM12" i="5"/>
  <c r="FN18" i="5"/>
  <c r="FJ18" i="5"/>
  <c r="FL12" i="5"/>
  <c r="FM18" i="5"/>
  <c r="FK12" i="5"/>
  <c r="FL18" i="5"/>
  <c r="FN12" i="5"/>
  <c r="FJ12"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GN8" i="5"/>
  <c r="KP18" i="5"/>
  <c r="KL18" i="5"/>
  <c r="KN12" i="5"/>
  <c r="KO18" i="5"/>
  <c r="KM12" i="5"/>
  <c r="KN18" i="5"/>
  <c r="KP12" i="5"/>
  <c r="KL12" i="5"/>
  <c r="KM18" i="5"/>
  <c r="KO12" i="5"/>
  <c r="B10" i="5"/>
  <c r="F10" i="5"/>
  <c r="EZ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LQ16" i="5" l="1"/>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LQ10" i="5"/>
  <c r="KW10" i="5"/>
  <c r="JH10" i="5"/>
  <c r="HS10" i="5"/>
  <c r="GD10" i="5"/>
  <c r="EO10" i="5"/>
  <c r="DA10" i="5"/>
  <c r="BJ10" i="5"/>
  <c r="KL10" i="5"/>
  <c r="IX10" i="5"/>
  <c r="HI10" i="5"/>
  <c r="FT10" i="5"/>
  <c r="EE10" i="5"/>
  <c r="CP10" i="5"/>
  <c r="AY10" i="5"/>
  <c r="KB10" i="5"/>
  <c r="IM10" i="5"/>
  <c r="GY10" i="5"/>
  <c r="FJ10" i="5"/>
  <c r="DU10" i="5"/>
  <c r="CF10" i="5"/>
  <c r="F11" i="4"/>
  <c r="MK10" i="5"/>
  <c r="MA10" i="5"/>
  <c r="LG10" i="5"/>
  <c r="JR10" i="5"/>
  <c r="IC10" i="5"/>
  <c r="GN10" i="5"/>
  <c r="EZ10" i="5"/>
  <c r="DK10" i="5"/>
  <c r="BU10" i="5"/>
  <c r="MD16" i="5"/>
  <c r="KO16" i="5"/>
  <c r="JA16" i="5"/>
  <c r="HL16" i="5"/>
  <c r="FW16" i="5"/>
  <c r="EH16" i="5"/>
  <c r="CS16" i="5"/>
  <c r="BB16" i="5"/>
  <c r="LT16" i="5"/>
  <c r="KE16" i="5"/>
  <c r="IP16" i="5"/>
  <c r="HB16" i="5"/>
  <c r="FM16" i="5"/>
  <c r="DX16" i="5"/>
  <c r="CI16" i="5"/>
  <c r="LJ16" i="5"/>
  <c r="JU16" i="5"/>
  <c r="IF16" i="5"/>
  <c r="GQ16" i="5"/>
  <c r="FC16" i="5"/>
  <c r="DN16" i="5"/>
  <c r="BX16" i="5"/>
  <c r="MN16" i="5"/>
  <c r="KZ16" i="5"/>
  <c r="JK16" i="5"/>
  <c r="HV16" i="5"/>
  <c r="GG16" i="5"/>
  <c r="ER16" i="5"/>
  <c r="DD16" i="5"/>
  <c r="BM16" i="5"/>
  <c r="MD10" i="5"/>
  <c r="LT10" i="5"/>
  <c r="LJ10" i="5"/>
  <c r="JU10" i="5"/>
  <c r="IF10" i="5"/>
  <c r="GQ10" i="5"/>
  <c r="FC10" i="5"/>
  <c r="DN10" i="5"/>
  <c r="BX10" i="5"/>
  <c r="MN10" i="5"/>
  <c r="KZ10" i="5"/>
  <c r="JK10" i="5"/>
  <c r="HV10" i="5"/>
  <c r="GG10" i="5"/>
  <c r="ER10" i="5"/>
  <c r="DD10" i="5"/>
  <c r="BM10" i="5"/>
  <c r="KO10" i="5"/>
  <c r="JA10" i="5"/>
  <c r="HL10" i="5"/>
  <c r="FW10" i="5"/>
  <c r="EH10" i="5"/>
  <c r="CS10" i="5"/>
  <c r="BB10" i="5"/>
  <c r="L11" i="4"/>
  <c r="KE10" i="5"/>
  <c r="IP10" i="5"/>
  <c r="HB10" i="5"/>
  <c r="FM10" i="5"/>
  <c r="DX10" i="5"/>
  <c r="CI10"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KM10" i="5"/>
  <c r="IY10" i="5"/>
  <c r="HJ10" i="5"/>
  <c r="FU10" i="5"/>
  <c r="EF10" i="5"/>
  <c r="CQ10" i="5"/>
  <c r="AZ10" i="5"/>
  <c r="H11" i="4"/>
  <c r="KC10" i="5"/>
  <c r="IN10" i="5"/>
  <c r="GZ10" i="5"/>
  <c r="FK10" i="5"/>
  <c r="DV10" i="5"/>
  <c r="CG10" i="5"/>
  <c r="ML10" i="5"/>
  <c r="MB10" i="5"/>
  <c r="LR10" i="5"/>
  <c r="LH10" i="5"/>
  <c r="JS10" i="5"/>
  <c r="ID10" i="5"/>
  <c r="GO10" i="5"/>
  <c r="FA10" i="5"/>
  <c r="DL10" i="5"/>
  <c r="BV10" i="5"/>
  <c r="KX10" i="5"/>
  <c r="JI10" i="5"/>
  <c r="HT10" i="5"/>
  <c r="GE10" i="5"/>
  <c r="EP10" i="5"/>
  <c r="DB10" i="5"/>
  <c r="BK10" i="5"/>
  <c r="FB18" i="5"/>
  <c r="FD12" i="5"/>
  <c r="EZ12" i="5"/>
  <c r="FA18" i="5"/>
  <c r="FC12" i="5"/>
  <c r="FD18" i="5"/>
  <c r="EZ18" i="5"/>
  <c r="FB12" i="5"/>
  <c r="FC18" i="5"/>
  <c r="FA12" i="5"/>
  <c r="LU16" i="5"/>
  <c r="KF16" i="5"/>
  <c r="IQ16" i="5"/>
  <c r="HC16" i="5"/>
  <c r="FN16" i="5"/>
  <c r="DY16" i="5"/>
  <c r="CJ16" i="5"/>
  <c r="LK16" i="5"/>
  <c r="JV16" i="5"/>
  <c r="IG16" i="5"/>
  <c r="GR16" i="5"/>
  <c r="FD16" i="5"/>
  <c r="DO16" i="5"/>
  <c r="BY16" i="5"/>
  <c r="MO16" i="5"/>
  <c r="LA16" i="5"/>
  <c r="JL16" i="5"/>
  <c r="HW16" i="5"/>
  <c r="GH16" i="5"/>
  <c r="ES16" i="5"/>
  <c r="DE16" i="5"/>
  <c r="BN16" i="5"/>
  <c r="ME16" i="5"/>
  <c r="KP16" i="5"/>
  <c r="JB16" i="5"/>
  <c r="HM16" i="5"/>
  <c r="FX16" i="5"/>
  <c r="EI16" i="5"/>
  <c r="CT16" i="5"/>
  <c r="BC16" i="5"/>
  <c r="LU10" i="5"/>
  <c r="MO10" i="5"/>
  <c r="ME10" i="5"/>
  <c r="LA10" i="5"/>
  <c r="JL10" i="5"/>
  <c r="HW10" i="5"/>
  <c r="GH10" i="5"/>
  <c r="ES10" i="5"/>
  <c r="DE10" i="5"/>
  <c r="BN10" i="5"/>
  <c r="KP10" i="5"/>
  <c r="JB10" i="5"/>
  <c r="HM10" i="5"/>
  <c r="FX10" i="5"/>
  <c r="EI10" i="5"/>
  <c r="CT10" i="5"/>
  <c r="BC10" i="5"/>
  <c r="KF10" i="5"/>
  <c r="IQ10" i="5"/>
  <c r="HC10" i="5"/>
  <c r="FN10" i="5"/>
  <c r="DY10" i="5"/>
  <c r="CJ10" i="5"/>
  <c r="N11" i="4"/>
  <c r="LK10" i="5"/>
  <c r="JV10" i="5"/>
  <c r="IG10" i="5"/>
  <c r="GR10" i="5"/>
  <c r="FD10" i="5"/>
  <c r="DO10" i="5"/>
  <c r="BY10" i="5"/>
  <c r="GP18" i="5"/>
  <c r="GR12" i="5"/>
  <c r="GN12" i="5"/>
  <c r="GO18" i="5"/>
  <c r="GQ12" i="5"/>
  <c r="GR18" i="5"/>
  <c r="GN18" i="5"/>
  <c r="GP12" i="5"/>
  <c r="GQ18" i="5"/>
  <c r="GO12" i="5"/>
</calcChain>
</file>

<file path=xl/sharedStrings.xml><?xml version="1.0" encoding="utf-8"?>
<sst xmlns="http://schemas.openxmlformats.org/spreadsheetml/2006/main" count="995" uniqueCount="273">
  <si>
    <t>経営比較分析表（令和2年度決算）</t>
    <rPh sb="8" eb="10">
      <t>レイワ</t>
    </rPh>
    <rPh sb="11" eb="13">
      <t>ネンド</t>
    </rPh>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</si>
  <si>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</si>
  <si>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</si>
  <si>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</si>
  <si>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</si>
  <si>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</si>
  <si>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</si>
  <si>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</si>
  <si>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剰余金　102,562千円
今後、設備の老朽化への対応や設備更新に充当することを検討していきます。</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</si>
  <si>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</si>
  <si>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</si>
  <si>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</si>
  <si>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</si>
  <si>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</si>
  <si>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</si>
  <si>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</si>
  <si>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</si>
  <si>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</si>
  <si>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</si>
  <si>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</si>
  <si>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</si>
  <si>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</si>
  <si>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</si>
  <si>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</si>
  <si>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</si>
  <si>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</si>
  <si>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</si>
  <si>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</si>
  <si>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</si>
  <si>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</si>
  <si>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</si>
  <si>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</si>
  <si>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</si>
  <si>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</si>
  <si>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</si>
  <si>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28年度から令和2年度における各指標の全国平均値は、当時の団体数を基に算出していますが、設備利用率及び修繕費比率、企業債残高対料金収入比率、FIT収入割合については、令和2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</si>
  <si>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</si>
  <si>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</si>
  <si>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</si>
  <si>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</si>
  <si>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</si>
  <si>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</si>
  <si>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</si>
  <si>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</si>
  <si>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</si>
  <si>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</si>
  <si>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</si>
  <si>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</si>
  <si>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</si>
  <si>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</si>
  <si>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</si>
  <si>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</si>
  <si>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</si>
  <si>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</si>
  <si>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</si>
  <si>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</si>
  <si>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</si>
  <si>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</si>
  <si>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</si>
  <si>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</si>
  <si>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</si>
  <si>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</si>
  <si>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</si>
  <si>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</si>
  <si>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</si>
  <si>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</si>
  <si>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</si>
  <si>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</si>
  <si>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</si>
  <si>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</si>
  <si>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</si>
  <si>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</si>
  <si>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</si>
  <si>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</si>
  <si>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</si>
  <si>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</si>
  <si>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</si>
  <si>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</si>
  <si>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</si>
  <si>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</si>
  <si>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</si>
  <si>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</si>
  <si>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</si>
  <si>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</si>
  <si>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</si>
  <si>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</si>
  <si>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</si>
  <si>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</si>
  <si>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</si>
  <si>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</si>
  <si>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</si>
  <si>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</si>
  <si>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</si>
  <si>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</si>
  <si>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</si>
  <si>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</si>
  <si>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</si>
  <si>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</si>
  <si>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</si>
  <si>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</si>
  <si>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</si>
  <si>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</si>
  <si>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</si>
  <si>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</si>
  <si>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</si>
  <si>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</si>
  <si>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</si>
  <si>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</si>
  <si>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</si>
  <si>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</si>
  <si>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</si>
  <si>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</si>
  <si>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</si>
  <si>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</si>
  <si>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</si>
  <si>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</si>
  <si>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</si>
  <si>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</si>
  <si>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</si>
  <si>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2020</t>
  </si>
  <si>
    <t>141003</t>
  </si>
  <si>
    <t>47</t>
  </si>
  <si>
    <t>04</t>
  </si>
  <si>
    <t>0</t>
  </si>
  <si>
    <t>000</t>
  </si>
  <si>
    <t>神奈川県　横浜市</t>
  </si>
  <si>
    <t>法非適用</t>
  </si>
  <si>
    <t>電気事業</t>
  </si>
  <si>
    <t>非設置</t>
  </si>
  <si>
    <t>該当数値なし</t>
  </si>
  <si>
    <t>-</t>
  </si>
  <si>
    <t>令和3年3月31日　横浜市風力発電所</t>
  </si>
  <si>
    <t>令和9年8月12日　横浜市風力発電所</t>
  </si>
  <si>
    <t>無</t>
  </si>
  <si>
    <t>アーバンエナジー株式会社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</si>
  <si>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</si>
  <si>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</si>
  <si>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</si>
  <si>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</si>
  <si>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</si>
  <si>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</si>
  <si>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</si>
  <si>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</si>
  <si>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</si>
  <si>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</si>
  <si>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</si>
  <si>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</si>
  <si>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</si>
  <si>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</si>
  <si>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</si>
  <si>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</si>
  <si>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</si>
  <si>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</si>
  <si>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</si>
  <si>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</si>
  <si>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</si>
  <si>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</si>
  <si>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</si>
  <si>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</si>
  <si>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</si>
  <si>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</si>
  <si>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</si>
  <si>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</si>
  <si>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</si>
  <si>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</si>
  <si>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</si>
  <si>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</si>
  <si>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</si>
  <si>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</si>
  <si>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</si>
  <si>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</si>
  <si>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</si>
  <si>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</si>
  <si>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</si>
  <si>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</si>
  <si>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</si>
  <si>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</si>
  <si>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</si>
  <si>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</si>
  <si>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</si>
  <si>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</si>
  <si>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</si>
  <si>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</si>
  <si>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</si>
  <si>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</si>
  <si>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</si>
  <si>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</si>
  <si>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</si>
  <si>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</si>
  <si>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</si>
  <si>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</si>
  <si>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</si>
  <si>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</si>
  <si>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</si>
  <si>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</si>
  <si>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</si>
  <si>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</si>
  <si>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</si>
  <si>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</si>
  <si>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</si>
  <si>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</si>
  <si>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</si>
  <si>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</si>
  <si>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</si>
  <si>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</si>
  <si>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</si>
  <si>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</si>
  <si>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</si>
  <si>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</si>
  <si>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</si>
  <si>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</si>
  <si>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</si>
  <si>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</si>
  <si>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</si>
  <si>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</si>
  <si>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</si>
  <si>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</si>
  <si>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</si>
  <si>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</si>
  <si>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</si>
  <si>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</si>
  <si>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</si>
  <si>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</si>
  <si>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</si>
  <si>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</si>
  <si>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</si>
  <si>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</si>
  <si>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</si>
  <si>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</si>
  <si>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</si>
  <si>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</si>
  <si>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</si>
  <si>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</si>
  <si>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</si>
  <si>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</si>
  <si>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</si>
  <si>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</si>
  <si>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</si>
  <si>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</si>
  <si>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</si>
  <si>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</si>
  <si>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</si>
  <si>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</si>
  <si>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</si>
  <si>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</si>
  <si>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</si>
  <si>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</si>
  <si>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</si>
  <si>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</si>
  <si>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</si>
  <si>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</si>
  <si>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</si>
  <si>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</si>
  <si>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</si>
  <si>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</si>
  <si>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</si>
  <si>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</si>
  <si>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</si>
  <si>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</si>
  <si>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</si>
  <si>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</si>
  <si>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</si>
  <si>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</si>
  <si>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</si>
  <si>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</si>
  <si>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</si>
  <si>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</si>
  <si>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</si>
  <si>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</si>
  <si>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</si>
  <si>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 xml:space="preserve">
　都市立地型の風力発電所として、協賛企業との連携により、経営状況は概ね健全な状態であると考えられます。
　今後も、適正に維持管理を行い安定した経営を進めるとともに、再生可能エネルギーの普及啓発のため、事業運営に取り組んでまいります。</t>
    <phoneticPr fontId="5"/>
  </si>
  <si>
    <t xml:space="preserve">
　本施設は、都市立地型の風力発電所として、再生可能エネルギー普及啓発のシンボル的事業として運営をしています。また、風力発電という性質上、収益の安定性が風況等の環境的要因により左右されますが、定期的な点検の実施や、主要部品の交換等を適宜行うことで、安定稼働を行っています。
　令和２年度においては、過去平均と比較し稼働状況は良好であり、概ね安定した事業運営ができているものと考えられます。
　なお、建設に伴う費用に関して、28年度に市債の一括償還を行い、29年度に一般会計からの貸付金の償還を行ったため、収益的収支比率など経営の状況を表す指標は一時的に低調ですが、建設費は償還が完了しており、さらに剰余金も発生するなど、引き続き健全な事業運営を行っています。</t>
    <phoneticPr fontId="5"/>
  </si>
  <si>
    <t xml:space="preserve">
・設備利用率について、本施設は都市立地型の発電所であり、平均的な風力発電所よりも風況には恵まれておらず、例年は設備利用率は低めで推移していますが、令和２年度については過去平均と比較し稼働状況が良く設備の不具合も少なかったため、発電型式別の平均値と同等程度となっており、安定的に稼働しています。
・修繕費比率について、大規模補修のあった28年度以外は平均的な風力発電所よりも低く、概ね20～30％程度で安定的に推移しています。
・企業債残高対料金収入比率について、28年度に風力発電所建設に伴う市債を一括償還したため、それ以降０％となっています。
・ＦＩＴ収入割合について、29年度より、再生可能エネルギー電気相当量のうち環境付加価値分は全てグリーン電力証書取引により使用しているため、０％となっています。</t>
    <rPh sb="92" eb="96">
      <t>カドウジョウキョウ</t>
    </rPh>
    <rPh sb="124" eb="128">
      <t>ドウトウテイド</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</si>
</sst>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e"/>
    <numFmt numFmtId="180" formatCode="#,##0.00;&quot;△ &quot;#,##0.00"/>
  </numFmts>
  <fonts count="3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14"/>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07">
    <xf numFmtId="0" fontId="0" fillId="0" borderId="0" xfId="0">
      <alignment vertical="center"/>
    </xf>
    <xf numFmtId="0" fontId="4"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3"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4"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4" fillId="0" borderId="44" xfId="2" applyFont="1" applyBorder="1">
      <alignment vertical="center"/>
    </xf>
    <xf numFmtId="0" fontId="4" fillId="0" borderId="45" xfId="2" applyFont="1" applyBorder="1">
      <alignment vertical="center"/>
    </xf>
    <xf numFmtId="0" fontId="4"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4"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4" fillId="0" borderId="41" xfId="2" applyFont="1" applyBorder="1">
      <alignment vertical="center"/>
    </xf>
    <xf numFmtId="0" fontId="4" fillId="0" borderId="50" xfId="2" applyFont="1" applyBorder="1">
      <alignment vertical="center"/>
    </xf>
    <xf numFmtId="0" fontId="10" fillId="0" borderId="51" xfId="2" applyFont="1" applyBorder="1">
      <alignment vertical="center"/>
    </xf>
    <xf numFmtId="0" fontId="4"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4"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4" fillId="0" borderId="43" xfId="2" applyFont="1" applyBorder="1">
      <alignment vertical="center"/>
    </xf>
    <xf numFmtId="0" fontId="4" fillId="0" borderId="54" xfId="2" applyFont="1" applyBorder="1">
      <alignment vertical="center"/>
    </xf>
    <xf numFmtId="0" fontId="21" fillId="0" borderId="0" xfId="2" applyFont="1" applyBorder="1">
      <alignment vertical="center"/>
    </xf>
    <xf numFmtId="0" fontId="4" fillId="0" borderId="42" xfId="2" applyFont="1" applyBorder="1">
      <alignment vertical="center"/>
    </xf>
    <xf numFmtId="0" fontId="4" fillId="0" borderId="55" xfId="2" applyFont="1" applyBorder="1">
      <alignment vertical="center"/>
    </xf>
    <xf numFmtId="0" fontId="22" fillId="0" borderId="0" xfId="2" applyFont="1" applyFill="1">
      <alignment vertical="center"/>
    </xf>
    <xf numFmtId="0" fontId="4" fillId="0" borderId="0" xfId="2" applyFont="1" applyFill="1">
      <alignment vertical="center"/>
    </xf>
    <xf numFmtId="0" fontId="4" fillId="0" borderId="0" xfId="2" applyFont="1" applyFill="1" applyBorder="1">
      <alignment vertical="center"/>
    </xf>
    <xf numFmtId="0" fontId="4" fillId="0" borderId="0" xfId="0" applyFont="1">
      <alignment vertical="center"/>
    </xf>
    <xf numFmtId="0" fontId="23" fillId="0" borderId="0" xfId="0" applyFont="1">
      <alignment vertical="center"/>
    </xf>
    <xf numFmtId="0" fontId="4" fillId="3" borderId="11"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14" xfId="0" applyFont="1" applyFill="1" applyBorder="1" applyAlignment="1">
      <alignment vertical="center"/>
    </xf>
    <xf numFmtId="0" fontId="4" fillId="3" borderId="23" xfId="0" applyFont="1" applyFill="1" applyBorder="1" applyAlignment="1">
      <alignment vertical="center"/>
    </xf>
    <xf numFmtId="0" fontId="4" fillId="3" borderId="27" xfId="0" applyFont="1" applyFill="1" applyBorder="1" applyAlignment="1">
      <alignment vertical="center"/>
    </xf>
    <xf numFmtId="0" fontId="4" fillId="3" borderId="27" xfId="0" applyFont="1" applyFill="1" applyBorder="1" applyAlignment="1">
      <alignment vertical="center" wrapText="1"/>
    </xf>
    <xf numFmtId="0" fontId="4" fillId="3" borderId="30" xfId="0" applyFont="1" applyFill="1" applyBorder="1" applyAlignment="1">
      <alignment vertical="center"/>
    </xf>
    <xf numFmtId="0" fontId="4" fillId="3" borderId="28" xfId="0" applyFont="1" applyFill="1" applyBorder="1" applyAlignment="1">
      <alignment vertical="center"/>
    </xf>
    <xf numFmtId="0" fontId="4" fillId="3" borderId="24" xfId="0" applyFont="1" applyFill="1" applyBorder="1" applyAlignment="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48" xfId="0" applyFont="1" applyFill="1" applyBorder="1" applyAlignment="1">
      <alignment vertical="center"/>
    </xf>
    <xf numFmtId="0" fontId="4" fillId="3" borderId="57" xfId="0" applyFont="1" applyFill="1" applyBorder="1" applyAlignment="1">
      <alignment vertical="center"/>
    </xf>
    <xf numFmtId="0" fontId="4" fillId="3" borderId="58" xfId="0" applyFont="1" applyFill="1" applyBorder="1" applyAlignment="1">
      <alignment vertical="center"/>
    </xf>
    <xf numFmtId="0" fontId="4" fillId="3" borderId="59" xfId="0" applyFont="1" applyFill="1" applyBorder="1" applyAlignment="1">
      <alignment vertical="center"/>
    </xf>
    <xf numFmtId="0" fontId="4" fillId="3" borderId="59" xfId="0" applyFont="1" applyFill="1" applyBorder="1">
      <alignment vertical="center"/>
    </xf>
    <xf numFmtId="0" fontId="4" fillId="3" borderId="11" xfId="0" applyFont="1" applyFill="1" applyBorder="1" applyAlignment="1">
      <alignment vertical="center" shrinkToFit="1"/>
    </xf>
    <xf numFmtId="0" fontId="4" fillId="4" borderId="11" xfId="0" applyNumberFormat="1" applyFont="1" applyFill="1" applyBorder="1" applyAlignment="1">
      <alignment vertical="center" shrinkToFit="1"/>
    </xf>
    <xf numFmtId="176" fontId="4" fillId="4" borderId="11" xfId="0" applyNumberFormat="1" applyFont="1" applyFill="1" applyBorder="1" applyAlignment="1">
      <alignment vertical="center" shrinkToFit="1"/>
    </xf>
    <xf numFmtId="177" fontId="4" fillId="4" borderId="11" xfId="0" applyNumberFormat="1" applyFont="1" applyFill="1" applyBorder="1" applyAlignment="1">
      <alignment vertical="center" shrinkToFit="1"/>
    </xf>
    <xf numFmtId="14" fontId="4" fillId="4" borderId="11" xfId="0" applyNumberFormat="1" applyFont="1" applyFill="1" applyBorder="1" applyAlignment="1">
      <alignment vertical="center" wrapText="1"/>
    </xf>
    <xf numFmtId="0" fontId="4" fillId="4" borderId="11" xfId="0" applyNumberFormat="1" applyFont="1" applyFill="1" applyBorder="1" applyAlignment="1">
      <alignment vertical="center" wrapText="1"/>
    </xf>
    <xf numFmtId="176" fontId="4" fillId="5" borderId="23" xfId="0" applyNumberFormat="1" applyFont="1" applyFill="1" applyBorder="1" applyAlignment="1">
      <alignment vertical="center" shrinkToFit="1"/>
    </xf>
    <xf numFmtId="176" fontId="4" fillId="5" borderId="27" xfId="0" applyNumberFormat="1" applyFont="1" applyFill="1" applyBorder="1" applyAlignment="1">
      <alignment vertical="center" shrinkToFit="1"/>
    </xf>
    <xf numFmtId="177" fontId="4" fillId="5" borderId="27" xfId="0" applyNumberFormat="1" applyFont="1" applyFill="1" applyBorder="1" applyAlignment="1">
      <alignment vertical="center" shrinkToFit="1"/>
    </xf>
    <xf numFmtId="176" fontId="4" fillId="5" borderId="24" xfId="0" applyNumberFormat="1" applyFont="1" applyFill="1" applyBorder="1" applyAlignment="1">
      <alignment vertical="center" shrinkToFit="1"/>
    </xf>
    <xf numFmtId="49" fontId="0" fillId="0" borderId="0" xfId="0" applyNumberFormat="1" applyAlignment="1">
      <alignment vertical="center" shrinkToFit="1"/>
    </xf>
    <xf numFmtId="49" fontId="4"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7" fontId="4" fillId="0" borderId="11" xfId="0" applyNumberFormat="1" applyFont="1" applyBorder="1" applyAlignment="1">
      <alignment vertical="center" shrinkToFit="1"/>
    </xf>
    <xf numFmtId="177" fontId="4" fillId="0" borderId="11" xfId="1" applyNumberFormat="1" applyFont="1" applyBorder="1" applyAlignment="1">
      <alignment vertical="center" shrinkToFit="1"/>
    </xf>
    <xf numFmtId="49" fontId="4" fillId="0" borderId="11" xfId="1" applyNumberFormat="1" applyFont="1" applyBorder="1" applyAlignment="1">
      <alignment vertical="center" wrapText="1"/>
    </xf>
    <xf numFmtId="49" fontId="4" fillId="0" borderId="11" xfId="1" applyNumberFormat="1" applyFont="1" applyBorder="1" applyAlignment="1">
      <alignment vertical="center" shrinkToFit="1"/>
    </xf>
    <xf numFmtId="176" fontId="4" fillId="0" borderId="11"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80"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11" xfId="0" applyFont="1" applyFill="1" applyBorder="1">
      <alignment vertical="center"/>
    </xf>
    <xf numFmtId="0" fontId="4" fillId="6" borderId="11"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9" fontId="4" fillId="0" borderId="11" xfId="0" applyNumberFormat="1" applyFont="1" applyBorder="1" applyAlignment="1">
      <alignment vertical="center" shrinkToFit="1"/>
    </xf>
    <xf numFmtId="179" fontId="4" fillId="0" borderId="60" xfId="0" applyNumberFormat="1" applyFont="1" applyBorder="1" applyAlignment="1">
      <alignment horizontal="center" vertical="center" shrinkToFit="1"/>
    </xf>
    <xf numFmtId="40" fontId="4" fillId="0" borderId="60" xfId="0" applyNumberFormat="1" applyFont="1" applyBorder="1" applyAlignment="1">
      <alignment vertical="center" shrinkToFit="1"/>
    </xf>
    <xf numFmtId="176" fontId="4" fillId="0" borderId="60" xfId="0" applyNumberFormat="1" applyFont="1" applyBorder="1" applyAlignment="1">
      <alignment horizontal="center" vertical="center" shrinkToFit="1"/>
    </xf>
    <xf numFmtId="177" fontId="4"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35" fillId="0" borderId="16" xfId="2" applyFont="1" applyFill="1" applyBorder="1" applyAlignment="1" applyProtection="1">
      <alignment horizontal="left" vertical="top" wrapText="1"/>
      <protection locked="0"/>
    </xf>
    <xf numFmtId="0" fontId="35" fillId="0" borderId="0" xfId="2" applyFont="1" applyFill="1" applyBorder="1" applyAlignment="1" applyProtection="1">
      <alignment horizontal="left" vertical="top" wrapText="1"/>
      <protection locked="0"/>
    </xf>
    <xf numFmtId="0" fontId="35" fillId="0" borderId="17" xfId="2" applyFont="1" applyFill="1" applyBorder="1" applyAlignment="1" applyProtection="1">
      <alignment horizontal="left" vertical="top" wrapText="1"/>
      <protection locked="0"/>
    </xf>
    <xf numFmtId="0" fontId="35" fillId="0" borderId="47" xfId="2" applyFont="1" applyFill="1" applyBorder="1" applyAlignment="1" applyProtection="1">
      <alignment horizontal="left" vertical="top" wrapText="1"/>
      <protection locked="0"/>
    </xf>
    <xf numFmtId="0" fontId="35" fillId="0" borderId="48" xfId="2" applyFont="1" applyFill="1" applyBorder="1" applyAlignment="1" applyProtection="1">
      <alignment horizontal="left" vertical="top" wrapText="1"/>
      <protection locked="0"/>
    </xf>
    <xf numFmtId="0" fontId="35"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H28</c:v>
                </c:pt>
                <c:pt idx="1">
                  <c:v>H29</c:v>
                </c:pt>
                <c:pt idx="2">
                  <c:v>H30</c:v>
                </c:pt>
                <c:pt idx="3">
                  <c:v>R01</c:v>
                </c:pt>
                <c:pt idx="4">
                  <c:v>R02</c:v>
                </c:pt>
              </c:strCache>
            </c:strRef>
          </c:cat>
          <c:val>
            <c:numRef>
              <c:f>データ!$AY$17:$BC$17</c:f>
              <c:numCache>
                <c:formatCode>#,##0.0;"▲ "#,##0.0</c:formatCode>
                <c:ptCount val="5"/>
                <c:pt idx="0">
                  <c:v>33.9</c:v>
                </c:pt>
                <c:pt idx="1">
                  <c:v>85.4</c:v>
                </c:pt>
                <c:pt idx="2">
                  <c:v>155</c:v>
                </c:pt>
                <c:pt idx="3">
                  <c:v>149.6</c:v>
                </c:pt>
                <c:pt idx="4">
                  <c:v>127.6</c:v>
                </c:pt>
              </c:numCache>
            </c:numRef>
          </c:val>
          <c:extLst xmlns:c16r2="http://schemas.microsoft.com/office/drawing/2015/06/chart">
            <c:ext xmlns:c16="http://schemas.microsoft.com/office/drawing/2014/chart" uri="{C3380CC4-5D6E-409C-BE32-E72D297353CC}">
              <c16:uniqueId val="{00000000-16E5-4B20-90AD-C12BED3FA9F6}"/>
            </c:ext>
          </c:extLst>
        </c:ser>
        <c:dLbls>
          <c:showLegendKey val="0"/>
          <c:showVal val="0"/>
          <c:showCatName val="0"/>
          <c:showSerName val="0"/>
          <c:showPercent val="0"/>
          <c:showBubbleSize val="0"/>
        </c:dLbls>
        <c:gapWidth val="180"/>
        <c:overlap val="-90"/>
        <c:axId val="350913456"/>
        <c:axId val="350913848"/>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H28</c:v>
                </c:pt>
                <c:pt idx="1">
                  <c:v>H29</c:v>
                </c:pt>
                <c:pt idx="2">
                  <c:v>H30</c:v>
                </c:pt>
                <c:pt idx="3">
                  <c:v>R01</c:v>
                </c:pt>
                <c:pt idx="4">
                  <c:v>R02</c:v>
                </c:pt>
              </c:strCache>
            </c:strRef>
          </c:cat>
          <c:val>
            <c:numRef>
              <c:f>データ!$AY$18:$BC$18</c:f>
              <c:numCache>
                <c:formatCode>#,##0.0;"▲ "#,##0.0</c:formatCode>
                <c:ptCount val="5"/>
                <c:pt idx="0">
                  <c:v>88.8</c:v>
                </c:pt>
                <c:pt idx="1">
                  <c:v>121.3</c:v>
                </c:pt>
                <c:pt idx="2">
                  <c:v>123.2</c:v>
                </c:pt>
                <c:pt idx="3">
                  <c:v>134.69999999999999</c:v>
                </c:pt>
                <c:pt idx="4">
                  <c:v>141.80000000000001</c:v>
                </c:pt>
              </c:numCache>
            </c:numRef>
          </c:val>
          <c:smooth val="0"/>
          <c:extLst xmlns:c16r2="http://schemas.microsoft.com/office/drawing/2015/06/chart">
            <c:ext xmlns:c16="http://schemas.microsoft.com/office/drawing/2014/chart" uri="{C3380CC4-5D6E-409C-BE32-E72D297353CC}">
              <c16:uniqueId val="{00000001-16E5-4B20-90AD-C12BED3FA9F6}"/>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H28</c:v>
                </c:pt>
                <c:pt idx="1">
                  <c:v>H29</c:v>
                </c:pt>
                <c:pt idx="2">
                  <c:v>H30</c:v>
                </c:pt>
                <c:pt idx="3">
                  <c:v>R01</c:v>
                </c:pt>
                <c:pt idx="4">
                  <c:v>R02</c:v>
                </c:pt>
              </c:strCache>
            </c:str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16E5-4B20-90AD-C12BED3FA9F6}"/>
            </c:ext>
          </c:extLst>
        </c:ser>
        <c:dLbls>
          <c:showLegendKey val="0"/>
          <c:showVal val="0"/>
          <c:showCatName val="0"/>
          <c:showSerName val="0"/>
          <c:showPercent val="0"/>
          <c:showBubbleSize val="0"/>
        </c:dLbls>
        <c:marker val="1"/>
        <c:smooth val="0"/>
        <c:axId val="350913456"/>
        <c:axId val="350913848"/>
      </c:lineChart>
      <c:catAx>
        <c:axId val="350913456"/>
        <c:scaling>
          <c:orientation val="minMax"/>
        </c:scaling>
        <c:delete val="0"/>
        <c:axPos val="b"/>
        <c:numFmt formatCode="General" sourceLinked="1"/>
        <c:majorTickMark val="none"/>
        <c:minorTickMark val="none"/>
        <c:tickLblPos val="none"/>
        <c:crossAx val="350913848"/>
        <c:crosses val="autoZero"/>
        <c:auto val="0"/>
        <c:lblAlgn val="ctr"/>
        <c:lblOffset val="100"/>
        <c:noMultiLvlLbl val="1"/>
      </c:catAx>
      <c:valAx>
        <c:axId val="350913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09134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H28</c:v>
                </c:pt>
                <c:pt idx="1">
                  <c:v>H29</c:v>
                </c:pt>
                <c:pt idx="2">
                  <c:v>H30</c:v>
                </c:pt>
                <c:pt idx="3">
                  <c:v>R01</c:v>
                </c:pt>
                <c:pt idx="4">
                  <c:v>R02</c:v>
                </c:pt>
              </c:strCache>
            </c:strRef>
          </c:cat>
          <c:val>
            <c:numRef>
              <c:f>データ!$EO$17:$ES$17</c:f>
              <c:numCache>
                <c:formatCode>#,##0.0;"▲ "#,##0.0</c:formatCode>
                <c:ptCount val="5"/>
                <c:pt idx="0">
                  <c:v>11.7</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AEB-41E4-A0DD-CF6A6AEDCE24}"/>
            </c:ext>
          </c:extLst>
        </c:ser>
        <c:dLbls>
          <c:showLegendKey val="0"/>
          <c:showVal val="0"/>
          <c:showCatName val="0"/>
          <c:showSerName val="0"/>
          <c:showPercent val="0"/>
          <c:showBubbleSize val="0"/>
        </c:dLbls>
        <c:gapWidth val="180"/>
        <c:overlap val="-90"/>
        <c:axId val="482009280"/>
        <c:axId val="482008496"/>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H28</c:v>
                </c:pt>
                <c:pt idx="1">
                  <c:v>H29</c:v>
                </c:pt>
                <c:pt idx="2">
                  <c:v>H30</c:v>
                </c:pt>
                <c:pt idx="3">
                  <c:v>R01</c:v>
                </c:pt>
                <c:pt idx="4">
                  <c:v>R02</c:v>
                </c:pt>
              </c:strCache>
            </c:strRef>
          </c:cat>
          <c:val>
            <c:numRef>
              <c:f>データ!$EO$18:$ES$18</c:f>
              <c:numCache>
                <c:formatCode>#,##0.0;"▲ "#,##0.0</c:formatCode>
                <c:ptCount val="5"/>
                <c:pt idx="0">
                  <c:v>74.2</c:v>
                </c:pt>
                <c:pt idx="1">
                  <c:v>86.8</c:v>
                </c:pt>
                <c:pt idx="2">
                  <c:v>83.6</c:v>
                </c:pt>
                <c:pt idx="3">
                  <c:v>82.6</c:v>
                </c:pt>
                <c:pt idx="4">
                  <c:v>83.2</c:v>
                </c:pt>
              </c:numCache>
            </c:numRef>
          </c:val>
          <c:smooth val="0"/>
          <c:extLst xmlns:c16r2="http://schemas.microsoft.com/office/drawing/2015/06/chart">
            <c:ext xmlns:c16="http://schemas.microsoft.com/office/drawing/2014/chart" uri="{C3380CC4-5D6E-409C-BE32-E72D297353CC}">
              <c16:uniqueId val="{00000001-EAEB-41E4-A0DD-CF6A6AEDCE24}"/>
            </c:ext>
          </c:extLst>
        </c:ser>
        <c:dLbls>
          <c:showLegendKey val="0"/>
          <c:showVal val="0"/>
          <c:showCatName val="0"/>
          <c:showSerName val="0"/>
          <c:showPercent val="0"/>
          <c:showBubbleSize val="0"/>
        </c:dLbls>
        <c:marker val="1"/>
        <c:smooth val="0"/>
        <c:axId val="482009280"/>
        <c:axId val="482008496"/>
      </c:lineChart>
      <c:catAx>
        <c:axId val="482009280"/>
        <c:scaling>
          <c:orientation val="minMax"/>
        </c:scaling>
        <c:delete val="0"/>
        <c:axPos val="b"/>
        <c:numFmt formatCode="General" sourceLinked="1"/>
        <c:majorTickMark val="none"/>
        <c:minorTickMark val="none"/>
        <c:tickLblPos val="none"/>
        <c:crossAx val="482008496"/>
        <c:crosses val="autoZero"/>
        <c:auto val="0"/>
        <c:lblAlgn val="ctr"/>
        <c:lblOffset val="100"/>
        <c:noMultiLvlLbl val="1"/>
      </c:catAx>
      <c:valAx>
        <c:axId val="4820084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0092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H28</c:v>
                </c:pt>
                <c:pt idx="1">
                  <c:v>H29</c:v>
                </c:pt>
                <c:pt idx="2">
                  <c:v>H30</c:v>
                </c:pt>
                <c:pt idx="3">
                  <c:v>R01</c:v>
                </c:pt>
                <c:pt idx="4">
                  <c:v>R02</c:v>
                </c:pt>
              </c:strCache>
            </c:strRef>
          </c:cat>
          <c:val>
            <c:numRef>
              <c:f>データ!$EZ$17:$FD$17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DBA-4BE4-8DC9-8AF4FDAE821B}"/>
            </c:ext>
          </c:extLst>
        </c:ser>
        <c:dLbls>
          <c:showLegendKey val="0"/>
          <c:showVal val="0"/>
          <c:showCatName val="0"/>
          <c:showSerName val="0"/>
          <c:showPercent val="0"/>
          <c:showBubbleSize val="0"/>
        </c:dLbls>
        <c:gapWidth val="180"/>
        <c:overlap val="-90"/>
        <c:axId val="482003008"/>
        <c:axId val="482004968"/>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H28</c:v>
                </c:pt>
                <c:pt idx="1">
                  <c:v>H29</c:v>
                </c:pt>
                <c:pt idx="2">
                  <c:v>H30</c:v>
                </c:pt>
                <c:pt idx="3">
                  <c:v>R01</c:v>
                </c:pt>
                <c:pt idx="4">
                  <c:v>R02</c:v>
                </c:pt>
              </c:strCache>
            </c:strRef>
          </c:cat>
          <c:val>
            <c:numRef>
              <c:f>データ!$EZ$18:$FD$18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DBA-4BE4-8DC9-8AF4FDAE821B}"/>
            </c:ext>
          </c:extLst>
        </c:ser>
        <c:dLbls>
          <c:showLegendKey val="0"/>
          <c:showVal val="0"/>
          <c:showCatName val="0"/>
          <c:showSerName val="0"/>
          <c:showPercent val="0"/>
          <c:showBubbleSize val="0"/>
        </c:dLbls>
        <c:marker val="1"/>
        <c:smooth val="0"/>
        <c:axId val="482003008"/>
        <c:axId val="482004968"/>
      </c:lineChart>
      <c:catAx>
        <c:axId val="482003008"/>
        <c:scaling>
          <c:orientation val="minMax"/>
        </c:scaling>
        <c:delete val="0"/>
        <c:axPos val="b"/>
        <c:numFmt formatCode="General" sourceLinked="1"/>
        <c:majorTickMark val="none"/>
        <c:minorTickMark val="none"/>
        <c:tickLblPos val="none"/>
        <c:crossAx val="482004968"/>
        <c:crosses val="autoZero"/>
        <c:auto val="0"/>
        <c:lblAlgn val="ctr"/>
        <c:lblOffset val="100"/>
        <c:noMultiLvlLbl val="1"/>
      </c:catAx>
      <c:valAx>
        <c:axId val="4820049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0030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H28</c:v>
                </c:pt>
                <c:pt idx="1">
                  <c:v>H29</c:v>
                </c:pt>
                <c:pt idx="2">
                  <c:v>H30</c:v>
                </c:pt>
                <c:pt idx="3">
                  <c:v>R01</c:v>
                </c:pt>
                <c:pt idx="4">
                  <c:v>R02</c:v>
                </c:pt>
              </c:strCache>
            </c:strRef>
          </c:cat>
          <c:val>
            <c:numRef>
              <c:f>データ!$FJ$17:$FN$17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AFB-49A7-AAF3-9A2ED2F93712}"/>
            </c:ext>
          </c:extLst>
        </c:ser>
        <c:dLbls>
          <c:showLegendKey val="0"/>
          <c:showVal val="0"/>
          <c:showCatName val="0"/>
          <c:showSerName val="0"/>
          <c:showPercent val="0"/>
          <c:showBubbleSize val="0"/>
        </c:dLbls>
        <c:gapWidth val="180"/>
        <c:overlap val="-90"/>
        <c:axId val="482001832"/>
        <c:axId val="482002616"/>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H28</c:v>
                </c:pt>
                <c:pt idx="1">
                  <c:v>H29</c:v>
                </c:pt>
                <c:pt idx="2">
                  <c:v>H30</c:v>
                </c:pt>
                <c:pt idx="3">
                  <c:v>R01</c:v>
                </c:pt>
                <c:pt idx="4">
                  <c:v>R02</c:v>
                </c:pt>
              </c:strCache>
            </c:strRef>
          </c:cat>
          <c:val>
            <c:numRef>
              <c:f>データ!$FJ$18:$FN$18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AFB-49A7-AAF3-9A2ED2F93712}"/>
            </c:ext>
          </c:extLst>
        </c:ser>
        <c:dLbls>
          <c:showLegendKey val="0"/>
          <c:showVal val="0"/>
          <c:showCatName val="0"/>
          <c:showSerName val="0"/>
          <c:showPercent val="0"/>
          <c:showBubbleSize val="0"/>
        </c:dLbls>
        <c:marker val="1"/>
        <c:smooth val="0"/>
        <c:axId val="482001832"/>
        <c:axId val="482002616"/>
      </c:lineChart>
      <c:catAx>
        <c:axId val="482001832"/>
        <c:scaling>
          <c:orientation val="minMax"/>
        </c:scaling>
        <c:delete val="0"/>
        <c:axPos val="b"/>
        <c:numFmt formatCode="General" sourceLinked="1"/>
        <c:majorTickMark val="none"/>
        <c:minorTickMark val="none"/>
        <c:tickLblPos val="none"/>
        <c:crossAx val="482002616"/>
        <c:crosses val="autoZero"/>
        <c:auto val="0"/>
        <c:lblAlgn val="ctr"/>
        <c:lblOffset val="100"/>
        <c:noMultiLvlLbl val="1"/>
      </c:catAx>
      <c:valAx>
        <c:axId val="482002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0018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H28</c:v>
                </c:pt>
                <c:pt idx="1">
                  <c:v>H29</c:v>
                </c:pt>
                <c:pt idx="2">
                  <c:v>H30</c:v>
                </c:pt>
                <c:pt idx="3">
                  <c:v>R01</c:v>
                </c:pt>
                <c:pt idx="4">
                  <c:v>R02</c:v>
                </c:pt>
              </c:strCache>
            </c:strRef>
          </c:cat>
          <c:val>
            <c:numRef>
              <c:f>データ!$FT$17:$FX$17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0DB-471F-A652-77C9375FE068}"/>
            </c:ext>
          </c:extLst>
        </c:ser>
        <c:dLbls>
          <c:showLegendKey val="0"/>
          <c:showVal val="0"/>
          <c:showCatName val="0"/>
          <c:showSerName val="0"/>
          <c:showPercent val="0"/>
          <c:showBubbleSize val="0"/>
        </c:dLbls>
        <c:gapWidth val="180"/>
        <c:overlap val="-90"/>
        <c:axId val="482006928"/>
        <c:axId val="482007320"/>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H28</c:v>
                </c:pt>
                <c:pt idx="1">
                  <c:v>H29</c:v>
                </c:pt>
                <c:pt idx="2">
                  <c:v>H30</c:v>
                </c:pt>
                <c:pt idx="3">
                  <c:v>R01</c:v>
                </c:pt>
                <c:pt idx="4">
                  <c:v>R02</c:v>
                </c:pt>
              </c:strCache>
            </c:strRef>
          </c:cat>
          <c:val>
            <c:numRef>
              <c:f>データ!$FT$18:$FX$18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0DB-471F-A652-77C9375FE068}"/>
            </c:ext>
          </c:extLst>
        </c:ser>
        <c:dLbls>
          <c:showLegendKey val="0"/>
          <c:showVal val="0"/>
          <c:showCatName val="0"/>
          <c:showSerName val="0"/>
          <c:showPercent val="0"/>
          <c:showBubbleSize val="0"/>
        </c:dLbls>
        <c:marker val="1"/>
        <c:smooth val="0"/>
        <c:axId val="482006928"/>
        <c:axId val="482007320"/>
      </c:lineChart>
      <c:catAx>
        <c:axId val="482006928"/>
        <c:scaling>
          <c:orientation val="minMax"/>
        </c:scaling>
        <c:delete val="0"/>
        <c:axPos val="b"/>
        <c:numFmt formatCode="General" sourceLinked="1"/>
        <c:majorTickMark val="none"/>
        <c:minorTickMark val="none"/>
        <c:tickLblPos val="none"/>
        <c:crossAx val="482007320"/>
        <c:crosses val="autoZero"/>
        <c:auto val="0"/>
        <c:lblAlgn val="ctr"/>
        <c:lblOffset val="100"/>
        <c:noMultiLvlLbl val="1"/>
      </c:catAx>
      <c:valAx>
        <c:axId val="4820073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48200692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H28</c:v>
                </c:pt>
                <c:pt idx="1">
                  <c:v>H29</c:v>
                </c:pt>
                <c:pt idx="2">
                  <c:v>H30</c:v>
                </c:pt>
                <c:pt idx="3">
                  <c:v>R01</c:v>
                </c:pt>
                <c:pt idx="4">
                  <c:v>R02</c:v>
                </c:pt>
              </c:strCache>
            </c:str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BD5-4C49-8E55-DD0B95CB55A9}"/>
            </c:ext>
          </c:extLst>
        </c:ser>
        <c:dLbls>
          <c:showLegendKey val="0"/>
          <c:showVal val="0"/>
          <c:showCatName val="0"/>
          <c:showSerName val="0"/>
          <c:showPercent val="0"/>
          <c:showBubbleSize val="0"/>
        </c:dLbls>
        <c:gapWidth val="180"/>
        <c:overlap val="-90"/>
        <c:axId val="482003792"/>
        <c:axId val="481577880"/>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データ!$GD$16:$GH$16</c:f>
              <c:strCache>
                <c:ptCount val="5"/>
                <c:pt idx="0">
                  <c:v>H28</c:v>
                </c:pt>
                <c:pt idx="1">
                  <c:v>H29</c:v>
                </c:pt>
                <c:pt idx="2">
                  <c:v>H30</c:v>
                </c:pt>
                <c:pt idx="3">
                  <c:v>R01</c:v>
                </c:pt>
                <c:pt idx="4">
                  <c:v>R02</c:v>
                </c:pt>
              </c:strCache>
            </c:str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BD5-4C49-8E55-DD0B95CB55A9}"/>
            </c:ext>
          </c:extLst>
        </c:ser>
        <c:dLbls>
          <c:showLegendKey val="0"/>
          <c:showVal val="0"/>
          <c:showCatName val="0"/>
          <c:showSerName val="0"/>
          <c:showPercent val="0"/>
          <c:showBubbleSize val="0"/>
        </c:dLbls>
        <c:marker val="1"/>
        <c:smooth val="0"/>
        <c:axId val="482003792"/>
        <c:axId val="481577880"/>
      </c:lineChart>
      <c:catAx>
        <c:axId val="482003792"/>
        <c:scaling>
          <c:orientation val="minMax"/>
        </c:scaling>
        <c:delete val="0"/>
        <c:axPos val="b"/>
        <c:numFmt formatCode="General" sourceLinked="1"/>
        <c:majorTickMark val="none"/>
        <c:minorTickMark val="none"/>
        <c:tickLblPos val="none"/>
        <c:crossAx val="481577880"/>
        <c:crosses val="autoZero"/>
        <c:auto val="0"/>
        <c:lblAlgn val="ctr"/>
        <c:lblOffset val="100"/>
        <c:noMultiLvlLbl val="1"/>
      </c:catAx>
      <c:valAx>
        <c:axId val="481577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00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H28</c:v>
                </c:pt>
                <c:pt idx="1">
                  <c:v>H29</c:v>
                </c:pt>
                <c:pt idx="2">
                  <c:v>H30</c:v>
                </c:pt>
                <c:pt idx="3">
                  <c:v>R01</c:v>
                </c:pt>
                <c:pt idx="4">
                  <c:v>R02</c:v>
                </c:pt>
              </c:strCache>
            </c:strRef>
          </c:cat>
          <c:val>
            <c:numRef>
              <c:f>データ!$GN$17:$GR$17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C2E-4E09-8F94-26746EF4151D}"/>
            </c:ext>
          </c:extLst>
        </c:ser>
        <c:dLbls>
          <c:showLegendKey val="0"/>
          <c:showVal val="0"/>
          <c:showCatName val="0"/>
          <c:showSerName val="0"/>
          <c:showPercent val="0"/>
          <c:showBubbleSize val="0"/>
        </c:dLbls>
        <c:gapWidth val="180"/>
        <c:overlap val="-90"/>
        <c:axId val="481573568"/>
        <c:axId val="481571216"/>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H28</c:v>
                </c:pt>
                <c:pt idx="1">
                  <c:v>H29</c:v>
                </c:pt>
                <c:pt idx="2">
                  <c:v>H30</c:v>
                </c:pt>
                <c:pt idx="3">
                  <c:v>R01</c:v>
                </c:pt>
                <c:pt idx="4">
                  <c:v>R02</c:v>
                </c:pt>
              </c:strCache>
            </c:strRef>
          </c:cat>
          <c:val>
            <c:numRef>
              <c:f>データ!$GN$18:$GR$18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C2E-4E09-8F94-26746EF4151D}"/>
            </c:ext>
          </c:extLst>
        </c:ser>
        <c:dLbls>
          <c:showLegendKey val="0"/>
          <c:showVal val="0"/>
          <c:showCatName val="0"/>
          <c:showSerName val="0"/>
          <c:showPercent val="0"/>
          <c:showBubbleSize val="0"/>
        </c:dLbls>
        <c:marker val="1"/>
        <c:smooth val="0"/>
        <c:axId val="481573568"/>
        <c:axId val="481571216"/>
      </c:lineChart>
      <c:catAx>
        <c:axId val="481573568"/>
        <c:scaling>
          <c:orientation val="minMax"/>
        </c:scaling>
        <c:delete val="0"/>
        <c:axPos val="b"/>
        <c:numFmt formatCode="General" sourceLinked="1"/>
        <c:majorTickMark val="none"/>
        <c:minorTickMark val="none"/>
        <c:tickLblPos val="none"/>
        <c:crossAx val="481571216"/>
        <c:crosses val="autoZero"/>
        <c:auto val="0"/>
        <c:lblAlgn val="ctr"/>
        <c:lblOffset val="100"/>
        <c:noMultiLvlLbl val="1"/>
      </c:catAx>
      <c:valAx>
        <c:axId val="4815712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5735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H28</c:v>
                </c:pt>
                <c:pt idx="1">
                  <c:v>H29</c:v>
                </c:pt>
                <c:pt idx="2">
                  <c:v>H30</c:v>
                </c:pt>
                <c:pt idx="3">
                  <c:v>R01</c:v>
                </c:pt>
                <c:pt idx="4">
                  <c:v>R02</c:v>
                </c:pt>
              </c:strCache>
            </c:str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B50-42A4-9EE4-931123BA9F62}"/>
            </c:ext>
          </c:extLst>
        </c:ser>
        <c:dLbls>
          <c:showLegendKey val="0"/>
          <c:showVal val="0"/>
          <c:showCatName val="0"/>
          <c:showSerName val="0"/>
          <c:showPercent val="0"/>
          <c:showBubbleSize val="0"/>
        </c:dLbls>
        <c:gapWidth val="180"/>
        <c:overlap val="-90"/>
        <c:axId val="482628528"/>
        <c:axId val="482633624"/>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H28</c:v>
                </c:pt>
                <c:pt idx="1">
                  <c:v>H29</c:v>
                </c:pt>
                <c:pt idx="2">
                  <c:v>H30</c:v>
                </c:pt>
                <c:pt idx="3">
                  <c:v>R01</c:v>
                </c:pt>
                <c:pt idx="4">
                  <c:v>R02</c:v>
                </c:pt>
              </c:strCache>
            </c:str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B50-42A4-9EE4-931123BA9F62}"/>
            </c:ext>
          </c:extLst>
        </c:ser>
        <c:dLbls>
          <c:showLegendKey val="0"/>
          <c:showVal val="0"/>
          <c:showCatName val="0"/>
          <c:showSerName val="0"/>
          <c:showPercent val="0"/>
          <c:showBubbleSize val="0"/>
        </c:dLbls>
        <c:marker val="1"/>
        <c:smooth val="0"/>
        <c:axId val="482628528"/>
        <c:axId val="482633624"/>
      </c:lineChart>
      <c:catAx>
        <c:axId val="482628528"/>
        <c:scaling>
          <c:orientation val="minMax"/>
        </c:scaling>
        <c:delete val="0"/>
        <c:axPos val="b"/>
        <c:numFmt formatCode="General" sourceLinked="1"/>
        <c:majorTickMark val="none"/>
        <c:minorTickMark val="none"/>
        <c:tickLblPos val="none"/>
        <c:crossAx val="482633624"/>
        <c:crosses val="autoZero"/>
        <c:auto val="0"/>
        <c:lblAlgn val="ctr"/>
        <c:lblOffset val="100"/>
        <c:noMultiLvlLbl val="1"/>
      </c:catAx>
      <c:valAx>
        <c:axId val="4826336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285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H28</c:v>
                </c:pt>
                <c:pt idx="1">
                  <c:v>H29</c:v>
                </c:pt>
                <c:pt idx="2">
                  <c:v>H30</c:v>
                </c:pt>
                <c:pt idx="3">
                  <c:v>R01</c:v>
                </c:pt>
                <c:pt idx="4">
                  <c:v>R02</c:v>
                </c:pt>
              </c:strCache>
            </c:str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270-46B0-8E41-087D8DCE6066}"/>
            </c:ext>
          </c:extLst>
        </c:ser>
        <c:dLbls>
          <c:showLegendKey val="0"/>
          <c:showVal val="0"/>
          <c:showCatName val="0"/>
          <c:showSerName val="0"/>
          <c:showPercent val="0"/>
          <c:showBubbleSize val="0"/>
        </c:dLbls>
        <c:gapWidth val="180"/>
        <c:overlap val="-90"/>
        <c:axId val="482630880"/>
        <c:axId val="482632056"/>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H28</c:v>
                </c:pt>
                <c:pt idx="1">
                  <c:v>H29</c:v>
                </c:pt>
                <c:pt idx="2">
                  <c:v>H30</c:v>
                </c:pt>
                <c:pt idx="3">
                  <c:v>R01</c:v>
                </c:pt>
                <c:pt idx="4">
                  <c:v>R02</c:v>
                </c:pt>
              </c:strCache>
            </c:str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270-46B0-8E41-087D8DCE6066}"/>
            </c:ext>
          </c:extLst>
        </c:ser>
        <c:dLbls>
          <c:showLegendKey val="0"/>
          <c:showVal val="0"/>
          <c:showCatName val="0"/>
          <c:showSerName val="0"/>
          <c:showPercent val="0"/>
          <c:showBubbleSize val="0"/>
        </c:dLbls>
        <c:marker val="1"/>
        <c:smooth val="0"/>
        <c:axId val="482630880"/>
        <c:axId val="482632056"/>
      </c:lineChart>
      <c:catAx>
        <c:axId val="482630880"/>
        <c:scaling>
          <c:orientation val="minMax"/>
        </c:scaling>
        <c:delete val="0"/>
        <c:axPos val="b"/>
        <c:numFmt formatCode="General" sourceLinked="1"/>
        <c:majorTickMark val="none"/>
        <c:minorTickMark val="none"/>
        <c:tickLblPos val="none"/>
        <c:crossAx val="482632056"/>
        <c:crosses val="autoZero"/>
        <c:auto val="0"/>
        <c:lblAlgn val="ctr"/>
        <c:lblOffset val="100"/>
        <c:noMultiLvlLbl val="1"/>
      </c:catAx>
      <c:valAx>
        <c:axId val="4826320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308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H28</c:v>
                </c:pt>
                <c:pt idx="1">
                  <c:v>H29</c:v>
                </c:pt>
                <c:pt idx="2">
                  <c:v>H30</c:v>
                </c:pt>
                <c:pt idx="3">
                  <c:v>R01</c:v>
                </c:pt>
                <c:pt idx="4">
                  <c:v>R02</c:v>
                </c:pt>
              </c:strCache>
            </c:str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B5A-4293-985B-16075FD488F9}"/>
            </c:ext>
          </c:extLst>
        </c:ser>
        <c:dLbls>
          <c:showLegendKey val="0"/>
          <c:showVal val="0"/>
          <c:showCatName val="0"/>
          <c:showSerName val="0"/>
          <c:showPercent val="0"/>
          <c:showBubbleSize val="0"/>
        </c:dLbls>
        <c:gapWidth val="180"/>
        <c:overlap val="-90"/>
        <c:axId val="482627744"/>
        <c:axId val="482631664"/>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H28</c:v>
                </c:pt>
                <c:pt idx="1">
                  <c:v>H29</c:v>
                </c:pt>
                <c:pt idx="2">
                  <c:v>H30</c:v>
                </c:pt>
                <c:pt idx="3">
                  <c:v>R01</c:v>
                </c:pt>
                <c:pt idx="4">
                  <c:v>R02</c:v>
                </c:pt>
              </c:strCache>
            </c:str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B5A-4293-985B-16075FD488F9}"/>
            </c:ext>
          </c:extLst>
        </c:ser>
        <c:dLbls>
          <c:showLegendKey val="0"/>
          <c:showVal val="0"/>
          <c:showCatName val="0"/>
          <c:showSerName val="0"/>
          <c:showPercent val="0"/>
          <c:showBubbleSize val="0"/>
        </c:dLbls>
        <c:marker val="1"/>
        <c:smooth val="0"/>
        <c:axId val="482627744"/>
        <c:axId val="482631664"/>
      </c:lineChart>
      <c:catAx>
        <c:axId val="482627744"/>
        <c:scaling>
          <c:orientation val="minMax"/>
        </c:scaling>
        <c:delete val="0"/>
        <c:axPos val="b"/>
        <c:numFmt formatCode="General" sourceLinked="1"/>
        <c:majorTickMark val="none"/>
        <c:minorTickMark val="none"/>
        <c:tickLblPos val="none"/>
        <c:crossAx val="482631664"/>
        <c:crosses val="autoZero"/>
        <c:auto val="0"/>
        <c:lblAlgn val="ctr"/>
        <c:lblOffset val="100"/>
        <c:noMultiLvlLbl val="1"/>
      </c:catAx>
      <c:valAx>
        <c:axId val="4826316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277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H28</c:v>
                </c:pt>
                <c:pt idx="1">
                  <c:v>H29</c:v>
                </c:pt>
                <c:pt idx="2">
                  <c:v>H30</c:v>
                </c:pt>
                <c:pt idx="3">
                  <c:v>R01</c:v>
                </c:pt>
                <c:pt idx="4">
                  <c:v>R02</c:v>
                </c:pt>
              </c:strCache>
            </c:str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C7E-4831-80B3-1B09057C2D1C}"/>
            </c:ext>
          </c:extLst>
        </c:ser>
        <c:dLbls>
          <c:showLegendKey val="0"/>
          <c:showVal val="0"/>
          <c:showCatName val="0"/>
          <c:showSerName val="0"/>
          <c:showPercent val="0"/>
          <c:showBubbleSize val="0"/>
        </c:dLbls>
        <c:gapWidth val="180"/>
        <c:overlap val="-90"/>
        <c:axId val="482629312"/>
        <c:axId val="482628136"/>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データ!$IC$16:$IG$16</c:f>
              <c:strCache>
                <c:ptCount val="5"/>
                <c:pt idx="0">
                  <c:v>H28</c:v>
                </c:pt>
                <c:pt idx="1">
                  <c:v>H29</c:v>
                </c:pt>
                <c:pt idx="2">
                  <c:v>H30</c:v>
                </c:pt>
                <c:pt idx="3">
                  <c:v>R01</c:v>
                </c:pt>
                <c:pt idx="4">
                  <c:v>R02</c:v>
                </c:pt>
              </c:strCache>
            </c:str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C7E-4831-80B3-1B09057C2D1C}"/>
            </c:ext>
          </c:extLst>
        </c:ser>
        <c:dLbls>
          <c:showLegendKey val="0"/>
          <c:showVal val="0"/>
          <c:showCatName val="0"/>
          <c:showSerName val="0"/>
          <c:showPercent val="0"/>
          <c:showBubbleSize val="0"/>
        </c:dLbls>
        <c:marker val="1"/>
        <c:smooth val="0"/>
        <c:axId val="482629312"/>
        <c:axId val="482628136"/>
      </c:lineChart>
      <c:catAx>
        <c:axId val="482629312"/>
        <c:scaling>
          <c:orientation val="minMax"/>
        </c:scaling>
        <c:delete val="0"/>
        <c:axPos val="b"/>
        <c:numFmt formatCode="General" sourceLinked="1"/>
        <c:majorTickMark val="none"/>
        <c:minorTickMark val="none"/>
        <c:tickLblPos val="none"/>
        <c:crossAx val="482628136"/>
        <c:crosses val="autoZero"/>
        <c:auto val="0"/>
        <c:lblAlgn val="ctr"/>
        <c:lblOffset val="100"/>
        <c:noMultiLvlLbl val="1"/>
      </c:catAx>
      <c:valAx>
        <c:axId val="4826281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293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H28</c:v>
                </c:pt>
                <c:pt idx="1">
                  <c:v>H29</c:v>
                </c:pt>
                <c:pt idx="2">
                  <c:v>H30</c:v>
                </c:pt>
                <c:pt idx="3">
                  <c:v>R01</c:v>
                </c:pt>
                <c:pt idx="4">
                  <c:v>R02</c:v>
                </c:pt>
              </c:strCache>
            </c:strRef>
          </c:cat>
          <c:val>
            <c:numRef>
              <c:f>データ!$BJ$17:$BN$17</c:f>
              <c:numCache>
                <c:formatCode>#,##0.0;"▲ "#,##0.0</c:formatCode>
                <c:ptCount val="5"/>
                <c:pt idx="0">
                  <c:v>132.19999999999999</c:v>
                </c:pt>
                <c:pt idx="1">
                  <c:v>74.8</c:v>
                </c:pt>
                <c:pt idx="2">
                  <c:v>140.9</c:v>
                </c:pt>
                <c:pt idx="3">
                  <c:v>136.5</c:v>
                </c:pt>
                <c:pt idx="4">
                  <c:v>116</c:v>
                </c:pt>
              </c:numCache>
            </c:numRef>
          </c:val>
          <c:extLst xmlns:c16r2="http://schemas.microsoft.com/office/drawing/2015/06/chart">
            <c:ext xmlns:c16="http://schemas.microsoft.com/office/drawing/2014/chart" uri="{C3380CC4-5D6E-409C-BE32-E72D297353CC}">
              <c16:uniqueId val="{00000000-6E88-461E-BD14-A77AA82119B6}"/>
            </c:ext>
          </c:extLst>
        </c:ser>
        <c:dLbls>
          <c:showLegendKey val="0"/>
          <c:showVal val="0"/>
          <c:showCatName val="0"/>
          <c:showSerName val="0"/>
          <c:showPercent val="0"/>
          <c:showBubbleSize val="0"/>
        </c:dLbls>
        <c:gapWidth val="180"/>
        <c:overlap val="-90"/>
        <c:axId val="350916592"/>
        <c:axId val="350909536"/>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H28</c:v>
                </c:pt>
                <c:pt idx="1">
                  <c:v>H29</c:v>
                </c:pt>
                <c:pt idx="2">
                  <c:v>H30</c:v>
                </c:pt>
                <c:pt idx="3">
                  <c:v>R01</c:v>
                </c:pt>
                <c:pt idx="4">
                  <c:v>R02</c:v>
                </c:pt>
              </c:strCache>
            </c:strRef>
          </c:cat>
          <c:val>
            <c:numRef>
              <c:f>データ!$BJ$18:$BN$18</c:f>
              <c:numCache>
                <c:formatCode>#,##0.0;"▲ "#,##0.0</c:formatCode>
                <c:ptCount val="5"/>
                <c:pt idx="0">
                  <c:v>269.8</c:v>
                </c:pt>
                <c:pt idx="1">
                  <c:v>247.9</c:v>
                </c:pt>
                <c:pt idx="2">
                  <c:v>240.1</c:v>
                </c:pt>
                <c:pt idx="3">
                  <c:v>253.6</c:v>
                </c:pt>
                <c:pt idx="4">
                  <c:v>238</c:v>
                </c:pt>
              </c:numCache>
            </c:numRef>
          </c:val>
          <c:smooth val="0"/>
          <c:extLst xmlns:c16r2="http://schemas.microsoft.com/office/drawing/2015/06/chart">
            <c:ext xmlns:c16="http://schemas.microsoft.com/office/drawing/2014/chart" uri="{C3380CC4-5D6E-409C-BE32-E72D297353CC}">
              <c16:uniqueId val="{00000001-6E88-461E-BD14-A77AA82119B6}"/>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H28</c:v>
                </c:pt>
                <c:pt idx="1">
                  <c:v>H29</c:v>
                </c:pt>
                <c:pt idx="2">
                  <c:v>H30</c:v>
                </c:pt>
                <c:pt idx="3">
                  <c:v>R01</c:v>
                </c:pt>
                <c:pt idx="4">
                  <c:v>R02</c:v>
                </c:pt>
              </c:strCache>
            </c:str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6E88-461E-BD14-A77AA82119B6}"/>
            </c:ext>
          </c:extLst>
        </c:ser>
        <c:dLbls>
          <c:showLegendKey val="0"/>
          <c:showVal val="0"/>
          <c:showCatName val="0"/>
          <c:showSerName val="0"/>
          <c:showPercent val="0"/>
          <c:showBubbleSize val="0"/>
        </c:dLbls>
        <c:marker val="1"/>
        <c:smooth val="0"/>
        <c:axId val="350916592"/>
        <c:axId val="350909536"/>
      </c:lineChart>
      <c:catAx>
        <c:axId val="350916592"/>
        <c:scaling>
          <c:orientation val="minMax"/>
        </c:scaling>
        <c:delete val="0"/>
        <c:axPos val="b"/>
        <c:numFmt formatCode="General" sourceLinked="1"/>
        <c:majorTickMark val="none"/>
        <c:minorTickMark val="none"/>
        <c:tickLblPos val="none"/>
        <c:crossAx val="350909536"/>
        <c:crosses val="autoZero"/>
        <c:auto val="0"/>
        <c:lblAlgn val="ctr"/>
        <c:lblOffset val="100"/>
        <c:noMultiLvlLbl val="1"/>
      </c:catAx>
      <c:valAx>
        <c:axId val="350909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09165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H28</c:v>
                </c:pt>
                <c:pt idx="1">
                  <c:v>H29</c:v>
                </c:pt>
                <c:pt idx="2">
                  <c:v>H30</c:v>
                </c:pt>
                <c:pt idx="3">
                  <c:v>R01</c:v>
                </c:pt>
                <c:pt idx="4">
                  <c:v>R02</c:v>
                </c:pt>
              </c:strCache>
            </c:str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61E-4A4F-A6D9-93EF51BC04E0}"/>
            </c:ext>
          </c:extLst>
        </c:ser>
        <c:dLbls>
          <c:showLegendKey val="0"/>
          <c:showVal val="0"/>
          <c:showCatName val="0"/>
          <c:showSerName val="0"/>
          <c:showPercent val="0"/>
          <c:showBubbleSize val="0"/>
        </c:dLbls>
        <c:gapWidth val="180"/>
        <c:overlap val="-90"/>
        <c:axId val="482626568"/>
        <c:axId val="482630096"/>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H28</c:v>
                </c:pt>
                <c:pt idx="1">
                  <c:v>H29</c:v>
                </c:pt>
                <c:pt idx="2">
                  <c:v>H30</c:v>
                </c:pt>
                <c:pt idx="3">
                  <c:v>R01</c:v>
                </c:pt>
                <c:pt idx="4">
                  <c:v>R02</c:v>
                </c:pt>
              </c:strCache>
            </c:str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61E-4A4F-A6D9-93EF51BC04E0}"/>
            </c:ext>
          </c:extLst>
        </c:ser>
        <c:dLbls>
          <c:showLegendKey val="0"/>
          <c:showVal val="0"/>
          <c:showCatName val="0"/>
          <c:showSerName val="0"/>
          <c:showPercent val="0"/>
          <c:showBubbleSize val="0"/>
        </c:dLbls>
        <c:marker val="1"/>
        <c:smooth val="0"/>
        <c:axId val="482626568"/>
        <c:axId val="482630096"/>
      </c:lineChart>
      <c:catAx>
        <c:axId val="482626568"/>
        <c:scaling>
          <c:orientation val="minMax"/>
        </c:scaling>
        <c:delete val="0"/>
        <c:axPos val="b"/>
        <c:numFmt formatCode="General" sourceLinked="1"/>
        <c:majorTickMark val="none"/>
        <c:minorTickMark val="none"/>
        <c:tickLblPos val="none"/>
        <c:crossAx val="482630096"/>
        <c:crosses val="autoZero"/>
        <c:auto val="0"/>
        <c:lblAlgn val="ctr"/>
        <c:lblOffset val="100"/>
        <c:noMultiLvlLbl val="1"/>
      </c:catAx>
      <c:valAx>
        <c:axId val="4826300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265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H28</c:v>
                </c:pt>
                <c:pt idx="1">
                  <c:v>H29</c:v>
                </c:pt>
                <c:pt idx="2">
                  <c:v>H30</c:v>
                </c:pt>
                <c:pt idx="3">
                  <c:v>R01</c:v>
                </c:pt>
                <c:pt idx="4">
                  <c:v>R02</c:v>
                </c:pt>
              </c:strCache>
            </c:strRef>
          </c:cat>
          <c:val>
            <c:numRef>
              <c:f>データ!$IX$17:$JB$17</c:f>
              <c:numCache>
                <c:formatCode>#,##0.0;"▲ "#,##0.0</c:formatCode>
                <c:ptCount val="5"/>
                <c:pt idx="0">
                  <c:v>8.8000000000000007</c:v>
                </c:pt>
                <c:pt idx="1">
                  <c:v>11.1</c:v>
                </c:pt>
                <c:pt idx="2">
                  <c:v>16.8</c:v>
                </c:pt>
                <c:pt idx="3">
                  <c:v>13.1</c:v>
                </c:pt>
                <c:pt idx="4">
                  <c:v>13.2</c:v>
                </c:pt>
              </c:numCache>
            </c:numRef>
          </c:val>
          <c:extLst xmlns:c16r2="http://schemas.microsoft.com/office/drawing/2015/06/chart">
            <c:ext xmlns:c16="http://schemas.microsoft.com/office/drawing/2014/chart" uri="{C3380CC4-5D6E-409C-BE32-E72D297353CC}">
              <c16:uniqueId val="{00000000-6077-4A47-B053-9C80CE995494}"/>
            </c:ext>
          </c:extLst>
        </c:ser>
        <c:dLbls>
          <c:showLegendKey val="0"/>
          <c:showVal val="0"/>
          <c:showCatName val="0"/>
          <c:showSerName val="0"/>
          <c:showPercent val="0"/>
          <c:showBubbleSize val="0"/>
        </c:dLbls>
        <c:gapWidth val="180"/>
        <c:overlap val="-90"/>
        <c:axId val="482627352"/>
        <c:axId val="482630488"/>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H28</c:v>
                </c:pt>
                <c:pt idx="1">
                  <c:v>H29</c:v>
                </c:pt>
                <c:pt idx="2">
                  <c:v>H30</c:v>
                </c:pt>
                <c:pt idx="3">
                  <c:v>R01</c:v>
                </c:pt>
                <c:pt idx="4">
                  <c:v>R02</c:v>
                </c:pt>
              </c:strCache>
            </c:strRef>
          </c:cat>
          <c:val>
            <c:numRef>
              <c:f>データ!$IX$18:$JB$18</c:f>
              <c:numCache>
                <c:formatCode>#,##0.0;"▲ "#,##0.0</c:formatCode>
                <c:ptCount val="5"/>
                <c:pt idx="0">
                  <c:v>16.5</c:v>
                </c:pt>
                <c:pt idx="1">
                  <c:v>15</c:v>
                </c:pt>
                <c:pt idx="2">
                  <c:v>12.8</c:v>
                </c:pt>
                <c:pt idx="3">
                  <c:v>11.1</c:v>
                </c:pt>
                <c:pt idx="4">
                  <c:v>13.6</c:v>
                </c:pt>
              </c:numCache>
            </c:numRef>
          </c:val>
          <c:smooth val="0"/>
          <c:extLst xmlns:c16r2="http://schemas.microsoft.com/office/drawing/2015/06/chart">
            <c:ext xmlns:c16="http://schemas.microsoft.com/office/drawing/2014/chart" uri="{C3380CC4-5D6E-409C-BE32-E72D297353CC}">
              <c16:uniqueId val="{00000001-6077-4A47-B053-9C80CE995494}"/>
            </c:ext>
          </c:extLst>
        </c:ser>
        <c:dLbls>
          <c:showLegendKey val="0"/>
          <c:showVal val="0"/>
          <c:showCatName val="0"/>
          <c:showSerName val="0"/>
          <c:showPercent val="0"/>
          <c:showBubbleSize val="0"/>
        </c:dLbls>
        <c:marker val="1"/>
        <c:smooth val="0"/>
        <c:axId val="482627352"/>
        <c:axId val="482630488"/>
      </c:lineChart>
      <c:catAx>
        <c:axId val="482627352"/>
        <c:scaling>
          <c:orientation val="minMax"/>
        </c:scaling>
        <c:delete val="0"/>
        <c:axPos val="b"/>
        <c:numFmt formatCode="General" sourceLinked="1"/>
        <c:majorTickMark val="none"/>
        <c:minorTickMark val="none"/>
        <c:tickLblPos val="none"/>
        <c:crossAx val="482630488"/>
        <c:crosses val="autoZero"/>
        <c:auto val="0"/>
        <c:lblAlgn val="ctr"/>
        <c:lblOffset val="100"/>
        <c:noMultiLvlLbl val="1"/>
      </c:catAx>
      <c:valAx>
        <c:axId val="482630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273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H28</c:v>
                </c:pt>
                <c:pt idx="1">
                  <c:v>H29</c:v>
                </c:pt>
                <c:pt idx="2">
                  <c:v>H30</c:v>
                </c:pt>
                <c:pt idx="3">
                  <c:v>R01</c:v>
                </c:pt>
                <c:pt idx="4">
                  <c:v>R02</c:v>
                </c:pt>
              </c:strCache>
            </c:strRef>
          </c:cat>
          <c:val>
            <c:numRef>
              <c:f>データ!$JH$17:$JL$17</c:f>
              <c:numCache>
                <c:formatCode>#,##0.0;"▲ "#,##0.0</c:formatCode>
                <c:ptCount val="5"/>
                <c:pt idx="0">
                  <c:v>61.8</c:v>
                </c:pt>
                <c:pt idx="1">
                  <c:v>16.8</c:v>
                </c:pt>
                <c:pt idx="2">
                  <c:v>28.6</c:v>
                </c:pt>
                <c:pt idx="3">
                  <c:v>17.899999999999999</c:v>
                </c:pt>
                <c:pt idx="4">
                  <c:v>31.7</c:v>
                </c:pt>
              </c:numCache>
            </c:numRef>
          </c:val>
          <c:extLst xmlns:c16r2="http://schemas.microsoft.com/office/drawing/2015/06/chart">
            <c:ext xmlns:c16="http://schemas.microsoft.com/office/drawing/2014/chart" uri="{C3380CC4-5D6E-409C-BE32-E72D297353CC}">
              <c16:uniqueId val="{00000000-E16D-44E3-87D5-3D1792936F19}"/>
            </c:ext>
          </c:extLst>
        </c:ser>
        <c:dLbls>
          <c:showLegendKey val="0"/>
          <c:showVal val="0"/>
          <c:showCatName val="0"/>
          <c:showSerName val="0"/>
          <c:showPercent val="0"/>
          <c:showBubbleSize val="0"/>
        </c:dLbls>
        <c:gapWidth val="180"/>
        <c:overlap val="-90"/>
        <c:axId val="482633232"/>
        <c:axId val="482632840"/>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H28</c:v>
                </c:pt>
                <c:pt idx="1">
                  <c:v>H29</c:v>
                </c:pt>
                <c:pt idx="2">
                  <c:v>H30</c:v>
                </c:pt>
                <c:pt idx="3">
                  <c:v>R01</c:v>
                </c:pt>
                <c:pt idx="4">
                  <c:v>R02</c:v>
                </c:pt>
              </c:strCache>
            </c:strRef>
          </c:cat>
          <c:val>
            <c:numRef>
              <c:f>データ!$JH$18:$JL$18</c:f>
              <c:numCache>
                <c:formatCode>#,##0.0;"▲ "#,##0.0</c:formatCode>
                <c:ptCount val="5"/>
                <c:pt idx="0">
                  <c:v>39.700000000000003</c:v>
                </c:pt>
                <c:pt idx="1">
                  <c:v>37.5</c:v>
                </c:pt>
                <c:pt idx="2">
                  <c:v>37.299999999999997</c:v>
                </c:pt>
                <c:pt idx="3">
                  <c:v>26</c:v>
                </c:pt>
                <c:pt idx="4">
                  <c:v>23.4</c:v>
                </c:pt>
              </c:numCache>
            </c:numRef>
          </c:val>
          <c:smooth val="0"/>
          <c:extLst xmlns:c16r2="http://schemas.microsoft.com/office/drawing/2015/06/chart">
            <c:ext xmlns:c16="http://schemas.microsoft.com/office/drawing/2014/chart" uri="{C3380CC4-5D6E-409C-BE32-E72D297353CC}">
              <c16:uniqueId val="{00000001-E16D-44E3-87D5-3D1792936F19}"/>
            </c:ext>
          </c:extLst>
        </c:ser>
        <c:dLbls>
          <c:showLegendKey val="0"/>
          <c:showVal val="0"/>
          <c:showCatName val="0"/>
          <c:showSerName val="0"/>
          <c:showPercent val="0"/>
          <c:showBubbleSize val="0"/>
        </c:dLbls>
        <c:marker val="1"/>
        <c:smooth val="0"/>
        <c:axId val="482633232"/>
        <c:axId val="482632840"/>
      </c:lineChart>
      <c:catAx>
        <c:axId val="482633232"/>
        <c:scaling>
          <c:orientation val="minMax"/>
        </c:scaling>
        <c:delete val="0"/>
        <c:axPos val="b"/>
        <c:numFmt formatCode="General" sourceLinked="1"/>
        <c:majorTickMark val="none"/>
        <c:minorTickMark val="none"/>
        <c:tickLblPos val="none"/>
        <c:crossAx val="482632840"/>
        <c:crosses val="autoZero"/>
        <c:auto val="0"/>
        <c:lblAlgn val="ctr"/>
        <c:lblOffset val="100"/>
        <c:noMultiLvlLbl val="1"/>
      </c:catAx>
      <c:valAx>
        <c:axId val="4826328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633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H28</c:v>
                </c:pt>
                <c:pt idx="1">
                  <c:v>H29</c:v>
                </c:pt>
                <c:pt idx="2">
                  <c:v>H30</c:v>
                </c:pt>
                <c:pt idx="3">
                  <c:v>R01</c:v>
                </c:pt>
                <c:pt idx="4">
                  <c:v>R02</c:v>
                </c:pt>
              </c:strCache>
            </c:strRef>
          </c:cat>
          <c:val>
            <c:numRef>
              <c:f>データ!$JR$17:$JV$17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E9D-4728-8680-76A0E46F3237}"/>
            </c:ext>
          </c:extLst>
        </c:ser>
        <c:dLbls>
          <c:showLegendKey val="0"/>
          <c:showVal val="0"/>
          <c:showCatName val="0"/>
          <c:showSerName val="0"/>
          <c:showPercent val="0"/>
          <c:showBubbleSize val="0"/>
        </c:dLbls>
        <c:gapWidth val="180"/>
        <c:overlap val="-90"/>
        <c:axId val="481065272"/>
        <c:axId val="481064096"/>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H28</c:v>
                </c:pt>
                <c:pt idx="1">
                  <c:v>H29</c:v>
                </c:pt>
                <c:pt idx="2">
                  <c:v>H30</c:v>
                </c:pt>
                <c:pt idx="3">
                  <c:v>R01</c:v>
                </c:pt>
                <c:pt idx="4">
                  <c:v>R02</c:v>
                </c:pt>
              </c:strCache>
            </c:strRef>
          </c:cat>
          <c:val>
            <c:numRef>
              <c:f>データ!$JR$18:$JV$18</c:f>
              <c:numCache>
                <c:formatCode>#,##0.0;"▲ "#,##0.0</c:formatCode>
                <c:ptCount val="5"/>
                <c:pt idx="0">
                  <c:v>51.8</c:v>
                </c:pt>
                <c:pt idx="1">
                  <c:v>34.200000000000003</c:v>
                </c:pt>
                <c:pt idx="2">
                  <c:v>85.9</c:v>
                </c:pt>
                <c:pt idx="3">
                  <c:v>409.1</c:v>
                </c:pt>
                <c:pt idx="4">
                  <c:v>329.7</c:v>
                </c:pt>
              </c:numCache>
            </c:numRef>
          </c:val>
          <c:smooth val="0"/>
          <c:extLst xmlns:c16r2="http://schemas.microsoft.com/office/drawing/2015/06/chart">
            <c:ext xmlns:c16="http://schemas.microsoft.com/office/drawing/2014/chart" uri="{C3380CC4-5D6E-409C-BE32-E72D297353CC}">
              <c16:uniqueId val="{00000001-0E9D-4728-8680-76A0E46F3237}"/>
            </c:ext>
          </c:extLst>
        </c:ser>
        <c:dLbls>
          <c:showLegendKey val="0"/>
          <c:showVal val="0"/>
          <c:showCatName val="0"/>
          <c:showSerName val="0"/>
          <c:showPercent val="0"/>
          <c:showBubbleSize val="0"/>
        </c:dLbls>
        <c:marker val="1"/>
        <c:smooth val="0"/>
        <c:axId val="481065272"/>
        <c:axId val="481064096"/>
      </c:lineChart>
      <c:catAx>
        <c:axId val="481065272"/>
        <c:scaling>
          <c:orientation val="minMax"/>
        </c:scaling>
        <c:delete val="0"/>
        <c:axPos val="b"/>
        <c:numFmt formatCode="General" sourceLinked="1"/>
        <c:majorTickMark val="none"/>
        <c:minorTickMark val="none"/>
        <c:tickLblPos val="none"/>
        <c:crossAx val="481064096"/>
        <c:crosses val="autoZero"/>
        <c:auto val="0"/>
        <c:lblAlgn val="ctr"/>
        <c:lblOffset val="100"/>
        <c:noMultiLvlLbl val="1"/>
      </c:catAx>
      <c:valAx>
        <c:axId val="4810640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0652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strRef>
              <c:f>データ!$KB$16:$KF$16</c:f>
              <c:strCache>
                <c:ptCount val="5"/>
                <c:pt idx="0">
                  <c:v>H28</c:v>
                </c:pt>
                <c:pt idx="1">
                  <c:v>H29</c:v>
                </c:pt>
                <c:pt idx="2">
                  <c:v>H30</c:v>
                </c:pt>
                <c:pt idx="3">
                  <c:v>R01</c:v>
                </c:pt>
                <c:pt idx="4">
                  <c:v>R02</c:v>
                </c:pt>
              </c:strCache>
            </c:str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766-4642-9A1C-1B9BBD260220}"/>
            </c:ext>
          </c:extLst>
        </c:ser>
        <c:dLbls>
          <c:showLegendKey val="0"/>
          <c:showVal val="0"/>
          <c:showCatName val="0"/>
          <c:showSerName val="0"/>
          <c:showPercent val="0"/>
          <c:showBubbleSize val="0"/>
        </c:dLbls>
        <c:gapWidth val="180"/>
        <c:overlap val="-90"/>
        <c:axId val="481066448"/>
        <c:axId val="481064880"/>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strRef>
              <c:f>データ!$KB$16:$KF$16</c:f>
              <c:strCache>
                <c:ptCount val="5"/>
                <c:pt idx="0">
                  <c:v>H28</c:v>
                </c:pt>
                <c:pt idx="1">
                  <c:v>H29</c:v>
                </c:pt>
                <c:pt idx="2">
                  <c:v>H30</c:v>
                </c:pt>
                <c:pt idx="3">
                  <c:v>R01</c:v>
                </c:pt>
                <c:pt idx="4">
                  <c:v>R02</c:v>
                </c:pt>
              </c:strCache>
            </c:str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766-4642-9A1C-1B9BBD260220}"/>
            </c:ext>
          </c:extLst>
        </c:ser>
        <c:dLbls>
          <c:showLegendKey val="0"/>
          <c:showVal val="0"/>
          <c:showCatName val="0"/>
          <c:showSerName val="0"/>
          <c:showPercent val="0"/>
          <c:showBubbleSize val="0"/>
        </c:dLbls>
        <c:marker val="1"/>
        <c:smooth val="0"/>
        <c:axId val="481066448"/>
        <c:axId val="481064880"/>
      </c:lineChart>
      <c:catAx>
        <c:axId val="481066448"/>
        <c:scaling>
          <c:orientation val="minMax"/>
        </c:scaling>
        <c:delete val="0"/>
        <c:axPos val="b"/>
        <c:numFmt formatCode="General" sourceLinked="1"/>
        <c:majorTickMark val="none"/>
        <c:minorTickMark val="none"/>
        <c:tickLblPos val="none"/>
        <c:crossAx val="481064880"/>
        <c:crosses val="autoZero"/>
        <c:auto val="0"/>
        <c:lblAlgn val="ctr"/>
        <c:lblOffset val="100"/>
        <c:noMultiLvlLbl val="1"/>
      </c:catAx>
      <c:valAx>
        <c:axId val="481064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066448"/>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H28</c:v>
                </c:pt>
                <c:pt idx="1">
                  <c:v>H29</c:v>
                </c:pt>
                <c:pt idx="2">
                  <c:v>H30</c:v>
                </c:pt>
                <c:pt idx="3">
                  <c:v>R01</c:v>
                </c:pt>
                <c:pt idx="4">
                  <c:v>R02</c:v>
                </c:pt>
              </c:strCache>
            </c:strRef>
          </c:cat>
          <c:val>
            <c:numRef>
              <c:f>データ!$KL$17:$KP$17</c:f>
              <c:numCache>
                <c:formatCode>#,##0.0;"▲ "#,##0.0</c:formatCode>
                <c:ptCount val="5"/>
                <c:pt idx="0">
                  <c:v>11.7</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209-48C9-9C76-E2E9A1C34EE4}"/>
            </c:ext>
          </c:extLst>
        </c:ser>
        <c:dLbls>
          <c:showLegendKey val="0"/>
          <c:showVal val="0"/>
          <c:showCatName val="0"/>
          <c:showSerName val="0"/>
          <c:showPercent val="0"/>
          <c:showBubbleSize val="0"/>
        </c:dLbls>
        <c:gapWidth val="180"/>
        <c:overlap val="-90"/>
        <c:axId val="481066056"/>
        <c:axId val="48106331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H28</c:v>
                </c:pt>
                <c:pt idx="1">
                  <c:v>H29</c:v>
                </c:pt>
                <c:pt idx="2">
                  <c:v>H30</c:v>
                </c:pt>
                <c:pt idx="3">
                  <c:v>R01</c:v>
                </c:pt>
                <c:pt idx="4">
                  <c:v>R02</c:v>
                </c:pt>
              </c:strCache>
            </c:strRef>
          </c:cat>
          <c:val>
            <c:numRef>
              <c:f>データ!$KL$18:$KP$18</c:f>
              <c:numCache>
                <c:formatCode>#,##0.0;"▲ "#,##0.0</c:formatCode>
                <c:ptCount val="5"/>
                <c:pt idx="0">
                  <c:v>97.5</c:v>
                </c:pt>
                <c:pt idx="1">
                  <c:v>96.6</c:v>
                </c:pt>
                <c:pt idx="2">
                  <c:v>92.8</c:v>
                </c:pt>
                <c:pt idx="3">
                  <c:v>95.9</c:v>
                </c:pt>
                <c:pt idx="4">
                  <c:v>95.2</c:v>
                </c:pt>
              </c:numCache>
            </c:numRef>
          </c:val>
          <c:smooth val="0"/>
          <c:extLst xmlns:c16r2="http://schemas.microsoft.com/office/drawing/2015/06/chart">
            <c:ext xmlns:c16="http://schemas.microsoft.com/office/drawing/2014/chart" uri="{C3380CC4-5D6E-409C-BE32-E72D297353CC}">
              <c16:uniqueId val="{00000001-C209-48C9-9C76-E2E9A1C34EE4}"/>
            </c:ext>
          </c:extLst>
        </c:ser>
        <c:dLbls>
          <c:showLegendKey val="0"/>
          <c:showVal val="0"/>
          <c:showCatName val="0"/>
          <c:showSerName val="0"/>
          <c:showPercent val="0"/>
          <c:showBubbleSize val="0"/>
        </c:dLbls>
        <c:marker val="1"/>
        <c:smooth val="0"/>
        <c:axId val="481066056"/>
        <c:axId val="481063312"/>
      </c:lineChart>
      <c:catAx>
        <c:axId val="481066056"/>
        <c:scaling>
          <c:orientation val="minMax"/>
        </c:scaling>
        <c:delete val="0"/>
        <c:axPos val="b"/>
        <c:numFmt formatCode="General" sourceLinked="1"/>
        <c:majorTickMark val="none"/>
        <c:minorTickMark val="none"/>
        <c:tickLblPos val="none"/>
        <c:crossAx val="481063312"/>
        <c:crosses val="autoZero"/>
        <c:auto val="0"/>
        <c:lblAlgn val="ctr"/>
        <c:lblOffset val="100"/>
        <c:noMultiLvlLbl val="1"/>
      </c:catAx>
      <c:valAx>
        <c:axId val="4810633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0660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H28</c:v>
                </c:pt>
                <c:pt idx="1">
                  <c:v>H29</c:v>
                </c:pt>
                <c:pt idx="2">
                  <c:v>H30</c:v>
                </c:pt>
                <c:pt idx="3">
                  <c:v>R01</c:v>
                </c:pt>
                <c:pt idx="4">
                  <c:v>R02</c:v>
                </c:pt>
              </c:strCache>
            </c:strRef>
          </c:cat>
          <c:val>
            <c:numRef>
              <c:f>データ!$KW$17:$LA$17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F39-4F55-A26D-ECA8BEC16D9E}"/>
            </c:ext>
          </c:extLst>
        </c:ser>
        <c:dLbls>
          <c:showLegendKey val="0"/>
          <c:showVal val="0"/>
          <c:showCatName val="0"/>
          <c:showSerName val="0"/>
          <c:showPercent val="0"/>
          <c:showBubbleSize val="0"/>
        </c:dLbls>
        <c:gapWidth val="180"/>
        <c:overlap val="-90"/>
        <c:axId val="483270552"/>
        <c:axId val="483267808"/>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H28</c:v>
                </c:pt>
                <c:pt idx="1">
                  <c:v>H29</c:v>
                </c:pt>
                <c:pt idx="2">
                  <c:v>H30</c:v>
                </c:pt>
                <c:pt idx="3">
                  <c:v>R01</c:v>
                </c:pt>
                <c:pt idx="4">
                  <c:v>R02</c:v>
                </c:pt>
              </c:strCache>
            </c:strRef>
          </c:cat>
          <c:val>
            <c:numRef>
              <c:f>データ!$KW$18:$LA$18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F39-4F55-A26D-ECA8BEC16D9E}"/>
            </c:ext>
          </c:extLst>
        </c:ser>
        <c:dLbls>
          <c:showLegendKey val="0"/>
          <c:showVal val="0"/>
          <c:showCatName val="0"/>
          <c:showSerName val="0"/>
          <c:showPercent val="0"/>
          <c:showBubbleSize val="0"/>
        </c:dLbls>
        <c:marker val="1"/>
        <c:smooth val="0"/>
        <c:axId val="483270552"/>
        <c:axId val="483267808"/>
      </c:lineChart>
      <c:catAx>
        <c:axId val="483270552"/>
        <c:scaling>
          <c:orientation val="minMax"/>
        </c:scaling>
        <c:delete val="0"/>
        <c:axPos val="b"/>
        <c:numFmt formatCode="General" sourceLinked="1"/>
        <c:majorTickMark val="none"/>
        <c:minorTickMark val="none"/>
        <c:tickLblPos val="none"/>
        <c:crossAx val="483267808"/>
        <c:crosses val="autoZero"/>
        <c:auto val="0"/>
        <c:lblAlgn val="ctr"/>
        <c:lblOffset val="100"/>
        <c:noMultiLvlLbl val="1"/>
      </c:catAx>
      <c:valAx>
        <c:axId val="4832678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32705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H28</c:v>
                </c:pt>
                <c:pt idx="1">
                  <c:v>H29</c:v>
                </c:pt>
                <c:pt idx="2">
                  <c:v>H30</c:v>
                </c:pt>
                <c:pt idx="3">
                  <c:v>R01</c:v>
                </c:pt>
                <c:pt idx="4">
                  <c:v>R02</c:v>
                </c:pt>
              </c:strCache>
            </c:strRef>
          </c:cat>
          <c:val>
            <c:numRef>
              <c:f>データ!$LG$17:$LK$17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5A1-4285-8C8D-62BDD8A4EBBC}"/>
            </c:ext>
          </c:extLst>
        </c:ser>
        <c:dLbls>
          <c:showLegendKey val="0"/>
          <c:showVal val="0"/>
          <c:showCatName val="0"/>
          <c:showSerName val="0"/>
          <c:showPercent val="0"/>
          <c:showBubbleSize val="0"/>
        </c:dLbls>
        <c:gapWidth val="180"/>
        <c:overlap val="-90"/>
        <c:axId val="483272512"/>
        <c:axId val="483269768"/>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H28</c:v>
                </c:pt>
                <c:pt idx="1">
                  <c:v>H29</c:v>
                </c:pt>
                <c:pt idx="2">
                  <c:v>H30</c:v>
                </c:pt>
                <c:pt idx="3">
                  <c:v>R01</c:v>
                </c:pt>
                <c:pt idx="4">
                  <c:v>R02</c:v>
                </c:pt>
              </c:strCache>
            </c:strRef>
          </c:cat>
          <c:val>
            <c:numRef>
              <c:f>データ!$LG$18:$LK$18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5A1-4285-8C8D-62BDD8A4EBBC}"/>
            </c:ext>
          </c:extLst>
        </c:ser>
        <c:dLbls>
          <c:showLegendKey val="0"/>
          <c:showVal val="0"/>
          <c:showCatName val="0"/>
          <c:showSerName val="0"/>
          <c:showPercent val="0"/>
          <c:showBubbleSize val="0"/>
        </c:dLbls>
        <c:marker val="1"/>
        <c:smooth val="0"/>
        <c:axId val="483272512"/>
        <c:axId val="483269768"/>
      </c:lineChart>
      <c:catAx>
        <c:axId val="483272512"/>
        <c:scaling>
          <c:orientation val="minMax"/>
        </c:scaling>
        <c:delete val="0"/>
        <c:axPos val="b"/>
        <c:numFmt formatCode="General" sourceLinked="1"/>
        <c:majorTickMark val="none"/>
        <c:minorTickMark val="none"/>
        <c:tickLblPos val="none"/>
        <c:crossAx val="483269768"/>
        <c:crosses val="autoZero"/>
        <c:auto val="0"/>
        <c:lblAlgn val="ctr"/>
        <c:lblOffset val="100"/>
        <c:noMultiLvlLbl val="1"/>
      </c:catAx>
      <c:valAx>
        <c:axId val="483269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32725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H28</c:v>
                </c:pt>
                <c:pt idx="1">
                  <c:v>H29</c:v>
                </c:pt>
                <c:pt idx="2">
                  <c:v>H30</c:v>
                </c:pt>
                <c:pt idx="3">
                  <c:v>R01</c:v>
                </c:pt>
                <c:pt idx="4">
                  <c:v>R02</c:v>
                </c:pt>
              </c:strCache>
            </c:strRef>
          </c:cat>
          <c:val>
            <c:numRef>
              <c:f>データ!$LQ$17:$LU$17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576-4556-973F-7BB5889AF282}"/>
            </c:ext>
          </c:extLst>
        </c:ser>
        <c:dLbls>
          <c:showLegendKey val="0"/>
          <c:showVal val="0"/>
          <c:showCatName val="0"/>
          <c:showSerName val="0"/>
          <c:showPercent val="0"/>
          <c:showBubbleSize val="0"/>
        </c:dLbls>
        <c:gapWidth val="180"/>
        <c:overlap val="-90"/>
        <c:axId val="483270160"/>
        <c:axId val="483268200"/>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H28</c:v>
                </c:pt>
                <c:pt idx="1">
                  <c:v>H29</c:v>
                </c:pt>
                <c:pt idx="2">
                  <c:v>H30</c:v>
                </c:pt>
                <c:pt idx="3">
                  <c:v>R01</c:v>
                </c:pt>
                <c:pt idx="4">
                  <c:v>R02</c:v>
                </c:pt>
              </c:strCache>
            </c:strRef>
          </c:cat>
          <c:val>
            <c:numRef>
              <c:f>データ!$LQ$18:$LU$18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576-4556-973F-7BB5889AF282}"/>
            </c:ext>
          </c:extLst>
        </c:ser>
        <c:dLbls>
          <c:showLegendKey val="0"/>
          <c:showVal val="0"/>
          <c:showCatName val="0"/>
          <c:showSerName val="0"/>
          <c:showPercent val="0"/>
          <c:showBubbleSize val="0"/>
        </c:dLbls>
        <c:marker val="1"/>
        <c:smooth val="0"/>
        <c:axId val="483270160"/>
        <c:axId val="483268200"/>
      </c:lineChart>
      <c:catAx>
        <c:axId val="483270160"/>
        <c:scaling>
          <c:orientation val="minMax"/>
        </c:scaling>
        <c:delete val="0"/>
        <c:axPos val="b"/>
        <c:numFmt formatCode="General" sourceLinked="1"/>
        <c:majorTickMark val="none"/>
        <c:minorTickMark val="none"/>
        <c:tickLblPos val="none"/>
        <c:crossAx val="483268200"/>
        <c:crosses val="autoZero"/>
        <c:auto val="0"/>
        <c:lblAlgn val="ctr"/>
        <c:lblOffset val="100"/>
        <c:noMultiLvlLbl val="1"/>
      </c:catAx>
      <c:valAx>
        <c:axId val="4832682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32701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H28</c:v>
                </c:pt>
                <c:pt idx="1">
                  <c:v>H29</c:v>
                </c:pt>
                <c:pt idx="2">
                  <c:v>H30</c:v>
                </c:pt>
                <c:pt idx="3">
                  <c:v>R01</c:v>
                </c:pt>
                <c:pt idx="4">
                  <c:v>R02</c:v>
                </c:pt>
              </c:strCache>
            </c:str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848-47F6-965E-6E57DCC74670}"/>
            </c:ext>
          </c:extLst>
        </c:ser>
        <c:dLbls>
          <c:showLegendKey val="0"/>
          <c:showVal val="0"/>
          <c:showCatName val="0"/>
          <c:showSerName val="0"/>
          <c:showPercent val="0"/>
          <c:showBubbleSize val="0"/>
        </c:dLbls>
        <c:gapWidth val="180"/>
        <c:overlap val="-90"/>
        <c:axId val="483271728"/>
        <c:axId val="483272120"/>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データ!$MA$16:$ME$16</c:f>
              <c:strCache>
                <c:ptCount val="5"/>
                <c:pt idx="0">
                  <c:v>H28</c:v>
                </c:pt>
                <c:pt idx="1">
                  <c:v>H29</c:v>
                </c:pt>
                <c:pt idx="2">
                  <c:v>H30</c:v>
                </c:pt>
                <c:pt idx="3">
                  <c:v>R01</c:v>
                </c:pt>
                <c:pt idx="4">
                  <c:v>R02</c:v>
                </c:pt>
              </c:strCache>
            </c:str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848-47F6-965E-6E57DCC74670}"/>
            </c:ext>
          </c:extLst>
        </c:ser>
        <c:dLbls>
          <c:showLegendKey val="0"/>
          <c:showVal val="0"/>
          <c:showCatName val="0"/>
          <c:showSerName val="0"/>
          <c:showPercent val="0"/>
          <c:showBubbleSize val="0"/>
        </c:dLbls>
        <c:marker val="1"/>
        <c:smooth val="0"/>
        <c:axId val="483271728"/>
        <c:axId val="483272120"/>
      </c:lineChart>
      <c:catAx>
        <c:axId val="483271728"/>
        <c:scaling>
          <c:orientation val="minMax"/>
        </c:scaling>
        <c:delete val="0"/>
        <c:axPos val="b"/>
        <c:numFmt formatCode="General" sourceLinked="1"/>
        <c:majorTickMark val="none"/>
        <c:minorTickMark val="none"/>
        <c:tickLblPos val="none"/>
        <c:crossAx val="483272120"/>
        <c:crosses val="autoZero"/>
        <c:auto val="0"/>
        <c:lblAlgn val="ctr"/>
        <c:lblOffset val="100"/>
        <c:noMultiLvlLbl val="1"/>
      </c:catAx>
      <c:valAx>
        <c:axId val="4832721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32717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H28</c:v>
                </c:pt>
                <c:pt idx="1">
                  <c:v>H29</c:v>
                </c:pt>
                <c:pt idx="2">
                  <c:v>H30</c:v>
                </c:pt>
                <c:pt idx="3">
                  <c:v>R01</c:v>
                </c:pt>
                <c:pt idx="4">
                  <c:v>R02</c:v>
                </c:pt>
              </c:strCache>
            </c:str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96F-4078-B4D1-46CEEF759E55}"/>
            </c:ext>
          </c:extLst>
        </c:ser>
        <c:dLbls>
          <c:showLegendKey val="0"/>
          <c:showVal val="0"/>
          <c:showCatName val="0"/>
          <c:showSerName val="0"/>
          <c:showPercent val="0"/>
          <c:showBubbleSize val="0"/>
        </c:dLbls>
        <c:gapWidth val="180"/>
        <c:overlap val="-90"/>
        <c:axId val="481576704"/>
        <c:axId val="481574352"/>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データ!$BU$16:$BY$16</c:f>
              <c:strCache>
                <c:ptCount val="5"/>
                <c:pt idx="0">
                  <c:v>H28</c:v>
                </c:pt>
                <c:pt idx="1">
                  <c:v>H29</c:v>
                </c:pt>
                <c:pt idx="2">
                  <c:v>H30</c:v>
                </c:pt>
                <c:pt idx="3">
                  <c:v>R01</c:v>
                </c:pt>
                <c:pt idx="4">
                  <c:v>R02</c:v>
                </c:pt>
              </c:strCache>
            </c:str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96F-4078-B4D1-46CEEF759E55}"/>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H28</c:v>
                </c:pt>
                <c:pt idx="1">
                  <c:v>H29</c:v>
                </c:pt>
                <c:pt idx="2">
                  <c:v>H30</c:v>
                </c:pt>
                <c:pt idx="3">
                  <c:v>R01</c:v>
                </c:pt>
                <c:pt idx="4">
                  <c:v>R02</c:v>
                </c:pt>
              </c:strCache>
            </c:str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896F-4078-B4D1-46CEEF759E55}"/>
            </c:ext>
          </c:extLst>
        </c:ser>
        <c:dLbls>
          <c:showLegendKey val="0"/>
          <c:showVal val="0"/>
          <c:showCatName val="0"/>
          <c:showSerName val="0"/>
          <c:showPercent val="0"/>
          <c:showBubbleSize val="0"/>
        </c:dLbls>
        <c:marker val="1"/>
        <c:smooth val="0"/>
        <c:axId val="481576704"/>
        <c:axId val="481574352"/>
      </c:lineChart>
      <c:catAx>
        <c:axId val="481576704"/>
        <c:scaling>
          <c:orientation val="minMax"/>
        </c:scaling>
        <c:delete val="0"/>
        <c:axPos val="b"/>
        <c:numFmt formatCode="General" sourceLinked="1"/>
        <c:majorTickMark val="none"/>
        <c:minorTickMark val="none"/>
        <c:tickLblPos val="none"/>
        <c:crossAx val="481574352"/>
        <c:crosses val="autoZero"/>
        <c:auto val="0"/>
        <c:lblAlgn val="ctr"/>
        <c:lblOffset val="100"/>
        <c:noMultiLvlLbl val="1"/>
      </c:catAx>
      <c:valAx>
        <c:axId val="481574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5767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H28</c:v>
                </c:pt>
                <c:pt idx="1">
                  <c:v>H29</c:v>
                </c:pt>
                <c:pt idx="2">
                  <c:v>H30</c:v>
                </c:pt>
                <c:pt idx="3">
                  <c:v>R01</c:v>
                </c:pt>
                <c:pt idx="4">
                  <c:v>R02</c:v>
                </c:pt>
              </c:strCache>
            </c:strRef>
          </c:cat>
          <c:val>
            <c:numRef>
              <c:f>データ!$MK$17:$MO$17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440-42FF-9B57-CB78FBEAEE72}"/>
            </c:ext>
          </c:extLst>
        </c:ser>
        <c:dLbls>
          <c:showLegendKey val="0"/>
          <c:showVal val="0"/>
          <c:showCatName val="0"/>
          <c:showSerName val="0"/>
          <c:showPercent val="0"/>
          <c:showBubbleSize val="0"/>
        </c:dLbls>
        <c:gapWidth val="180"/>
        <c:overlap val="-90"/>
        <c:axId val="483272904"/>
        <c:axId val="483265456"/>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H28</c:v>
                </c:pt>
                <c:pt idx="1">
                  <c:v>H29</c:v>
                </c:pt>
                <c:pt idx="2">
                  <c:v>H30</c:v>
                </c:pt>
                <c:pt idx="3">
                  <c:v>R01</c:v>
                </c:pt>
                <c:pt idx="4">
                  <c:v>R02</c:v>
                </c:pt>
              </c:strCache>
            </c:strRef>
          </c:cat>
          <c:val>
            <c:numRef>
              <c:f>データ!$MK$18:$MO$18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440-42FF-9B57-CB78FBEAEE72}"/>
            </c:ext>
          </c:extLst>
        </c:ser>
        <c:dLbls>
          <c:showLegendKey val="0"/>
          <c:showVal val="0"/>
          <c:showCatName val="0"/>
          <c:showSerName val="0"/>
          <c:showPercent val="0"/>
          <c:showBubbleSize val="0"/>
        </c:dLbls>
        <c:marker val="1"/>
        <c:smooth val="0"/>
        <c:axId val="483272904"/>
        <c:axId val="483265456"/>
      </c:lineChart>
      <c:catAx>
        <c:axId val="483272904"/>
        <c:scaling>
          <c:orientation val="minMax"/>
        </c:scaling>
        <c:delete val="0"/>
        <c:axPos val="b"/>
        <c:numFmt formatCode="General" sourceLinked="1"/>
        <c:majorTickMark val="none"/>
        <c:minorTickMark val="none"/>
        <c:tickLblPos val="none"/>
        <c:crossAx val="483265456"/>
        <c:crosses val="autoZero"/>
        <c:auto val="0"/>
        <c:lblAlgn val="ctr"/>
        <c:lblOffset val="100"/>
        <c:noMultiLvlLbl val="1"/>
      </c:catAx>
      <c:valAx>
        <c:axId val="483265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32729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H28</c:v>
                </c:pt>
                <c:pt idx="1">
                  <c:v>H29</c:v>
                </c:pt>
                <c:pt idx="2">
                  <c:v>H30</c:v>
                </c:pt>
                <c:pt idx="3">
                  <c:v>R01</c:v>
                </c:pt>
                <c:pt idx="4">
                  <c:v>R02</c:v>
                </c:pt>
              </c:strCache>
            </c:strRef>
          </c:cat>
          <c:val>
            <c:numRef>
              <c:f>データ!$CF$17:$CJ$17</c:f>
              <c:numCache>
                <c:formatCode>#,##0.0;"▲ "#,##0.0</c:formatCode>
                <c:ptCount val="5"/>
                <c:pt idx="0">
                  <c:v>30232.5</c:v>
                </c:pt>
                <c:pt idx="1">
                  <c:v>29367</c:v>
                </c:pt>
                <c:pt idx="2">
                  <c:v>12975.9</c:v>
                </c:pt>
                <c:pt idx="3">
                  <c:v>15249.3</c:v>
                </c:pt>
                <c:pt idx="4">
                  <c:v>15736.9</c:v>
                </c:pt>
              </c:numCache>
            </c:numRef>
          </c:val>
          <c:extLst xmlns:c16r2="http://schemas.microsoft.com/office/drawing/2015/06/chart">
            <c:ext xmlns:c16="http://schemas.microsoft.com/office/drawing/2014/chart" uri="{C3380CC4-5D6E-409C-BE32-E72D297353CC}">
              <c16:uniqueId val="{00000000-205D-4F6A-932E-D6B5812A8AB8}"/>
            </c:ext>
          </c:extLst>
        </c:ser>
        <c:dLbls>
          <c:showLegendKey val="0"/>
          <c:showVal val="0"/>
          <c:showCatName val="0"/>
          <c:showSerName val="0"/>
          <c:showPercent val="0"/>
          <c:showBubbleSize val="0"/>
        </c:dLbls>
        <c:gapWidth val="180"/>
        <c:overlap val="-90"/>
        <c:axId val="481575136"/>
        <c:axId val="481577488"/>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22847.9</c:v>
                </c:pt>
                <c:pt idx="1">
                  <c:v>19199</c:v>
                </c:pt>
                <c:pt idx="2">
                  <c:v>19863.5</c:v>
                </c:pt>
                <c:pt idx="3">
                  <c:v>19066.3</c:v>
                </c:pt>
                <c:pt idx="4">
                  <c:v>18998.7</c:v>
                </c:pt>
              </c:numCache>
            </c:numRef>
          </c:val>
          <c:smooth val="0"/>
          <c:extLst xmlns:c16r2="http://schemas.microsoft.com/office/drawing/2015/06/chart">
            <c:ext xmlns:c16="http://schemas.microsoft.com/office/drawing/2014/chart" uri="{C3380CC4-5D6E-409C-BE32-E72D297353CC}">
              <c16:uniqueId val="{00000001-205D-4F6A-932E-D6B5812A8AB8}"/>
            </c:ext>
          </c:extLst>
        </c:ser>
        <c:dLbls>
          <c:showLegendKey val="0"/>
          <c:showVal val="0"/>
          <c:showCatName val="0"/>
          <c:showSerName val="0"/>
          <c:showPercent val="0"/>
          <c:showBubbleSize val="0"/>
        </c:dLbls>
        <c:marker val="1"/>
        <c:smooth val="0"/>
        <c:axId val="481575136"/>
        <c:axId val="481577488"/>
      </c:lineChart>
      <c:catAx>
        <c:axId val="481575136"/>
        <c:scaling>
          <c:orientation val="minMax"/>
        </c:scaling>
        <c:delete val="0"/>
        <c:axPos val="b"/>
        <c:numFmt formatCode="General" sourceLinked="1"/>
        <c:majorTickMark val="none"/>
        <c:minorTickMark val="none"/>
        <c:tickLblPos val="none"/>
        <c:crossAx val="481577488"/>
        <c:crosses val="autoZero"/>
        <c:auto val="0"/>
        <c:lblAlgn val="ctr"/>
        <c:lblOffset val="100"/>
        <c:noMultiLvlLbl val="1"/>
      </c:catAx>
      <c:valAx>
        <c:axId val="481577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5751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H28</c:v>
                </c:pt>
                <c:pt idx="1">
                  <c:v>H29</c:v>
                </c:pt>
                <c:pt idx="2">
                  <c:v>H30</c:v>
                </c:pt>
                <c:pt idx="3">
                  <c:v>R01</c:v>
                </c:pt>
                <c:pt idx="4">
                  <c:v>R02</c:v>
                </c:pt>
              </c:strCache>
            </c:strRef>
          </c:cat>
          <c:val>
            <c:numRef>
              <c:f>データ!$CP$17:$CT$17</c:f>
              <c:numCache>
                <c:formatCode>#,##0;"▲ "#,##0</c:formatCode>
                <c:ptCount val="5"/>
                <c:pt idx="0">
                  <c:v>14385</c:v>
                </c:pt>
                <c:pt idx="1">
                  <c:v>-7445</c:v>
                </c:pt>
                <c:pt idx="2">
                  <c:v>18980</c:v>
                </c:pt>
                <c:pt idx="3">
                  <c:v>15885</c:v>
                </c:pt>
                <c:pt idx="4">
                  <c:v>9351</c:v>
                </c:pt>
              </c:numCache>
            </c:numRef>
          </c:val>
          <c:extLst xmlns:c16r2="http://schemas.microsoft.com/office/drawing/2015/06/chart">
            <c:ext xmlns:c16="http://schemas.microsoft.com/office/drawing/2014/chart" uri="{C3380CC4-5D6E-409C-BE32-E72D297353CC}">
              <c16:uniqueId val="{00000000-65F6-4099-B4DE-FA2C1E97A2BD}"/>
            </c:ext>
          </c:extLst>
        </c:ser>
        <c:dLbls>
          <c:showLegendKey val="0"/>
          <c:showVal val="0"/>
          <c:showCatName val="0"/>
          <c:showSerName val="0"/>
          <c:showPercent val="0"/>
          <c:showBubbleSize val="0"/>
        </c:dLbls>
        <c:gapWidth val="180"/>
        <c:overlap val="-90"/>
        <c:axId val="481575528"/>
        <c:axId val="481578272"/>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2390</c:v>
                </c:pt>
                <c:pt idx="1">
                  <c:v>32739</c:v>
                </c:pt>
                <c:pt idx="2">
                  <c:v>34140</c:v>
                </c:pt>
                <c:pt idx="3">
                  <c:v>33434</c:v>
                </c:pt>
                <c:pt idx="4">
                  <c:v>36820</c:v>
                </c:pt>
              </c:numCache>
            </c:numRef>
          </c:val>
          <c:smooth val="0"/>
          <c:extLst xmlns:c16r2="http://schemas.microsoft.com/office/drawing/2015/06/chart">
            <c:ext xmlns:c16="http://schemas.microsoft.com/office/drawing/2014/chart" uri="{C3380CC4-5D6E-409C-BE32-E72D297353CC}">
              <c16:uniqueId val="{00000001-65F6-4099-B4DE-FA2C1E97A2BD}"/>
            </c:ext>
          </c:extLst>
        </c:ser>
        <c:dLbls>
          <c:showLegendKey val="0"/>
          <c:showVal val="0"/>
          <c:showCatName val="0"/>
          <c:showSerName val="0"/>
          <c:showPercent val="0"/>
          <c:showBubbleSize val="0"/>
        </c:dLbls>
        <c:marker val="1"/>
        <c:smooth val="0"/>
        <c:axId val="481575528"/>
        <c:axId val="481578272"/>
      </c:lineChart>
      <c:catAx>
        <c:axId val="481575528"/>
        <c:scaling>
          <c:orientation val="minMax"/>
        </c:scaling>
        <c:delete val="0"/>
        <c:axPos val="b"/>
        <c:numFmt formatCode="General" sourceLinked="1"/>
        <c:majorTickMark val="none"/>
        <c:minorTickMark val="none"/>
        <c:tickLblPos val="none"/>
        <c:crossAx val="481578272"/>
        <c:crosses val="autoZero"/>
        <c:auto val="0"/>
        <c:lblAlgn val="ctr"/>
        <c:lblOffset val="100"/>
        <c:noMultiLvlLbl val="1"/>
      </c:catAx>
      <c:valAx>
        <c:axId val="48157827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5755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H28</c:v>
                </c:pt>
                <c:pt idx="1">
                  <c:v>H29</c:v>
                </c:pt>
                <c:pt idx="2">
                  <c:v>H30</c:v>
                </c:pt>
                <c:pt idx="3">
                  <c:v>R01</c:v>
                </c:pt>
                <c:pt idx="4">
                  <c:v>R02</c:v>
                </c:pt>
              </c:strCache>
            </c:strRef>
          </c:cat>
          <c:val>
            <c:numRef>
              <c:f>データ!$DA$17:$DE$17</c:f>
              <c:numCache>
                <c:formatCode>#,##0.0;"▲ "#,##0.0</c:formatCode>
                <c:ptCount val="5"/>
                <c:pt idx="0">
                  <c:v>8.8000000000000007</c:v>
                </c:pt>
                <c:pt idx="1">
                  <c:v>11.1</c:v>
                </c:pt>
                <c:pt idx="2">
                  <c:v>16.8</c:v>
                </c:pt>
                <c:pt idx="3">
                  <c:v>13.1</c:v>
                </c:pt>
                <c:pt idx="4">
                  <c:v>13.2</c:v>
                </c:pt>
              </c:numCache>
            </c:numRef>
          </c:val>
          <c:extLst xmlns:c16r2="http://schemas.microsoft.com/office/drawing/2015/06/chart">
            <c:ext xmlns:c16="http://schemas.microsoft.com/office/drawing/2014/chart" uri="{C3380CC4-5D6E-409C-BE32-E72D297353CC}">
              <c16:uniqueId val="{00000000-13C1-470E-9883-71D60F91A312}"/>
            </c:ext>
          </c:extLst>
        </c:ser>
        <c:dLbls>
          <c:showLegendKey val="0"/>
          <c:showVal val="0"/>
          <c:showCatName val="0"/>
          <c:showSerName val="0"/>
          <c:showPercent val="0"/>
          <c:showBubbleSize val="0"/>
        </c:dLbls>
        <c:gapWidth val="180"/>
        <c:overlap val="-90"/>
        <c:axId val="481573176"/>
        <c:axId val="481572000"/>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H28</c:v>
                </c:pt>
                <c:pt idx="1">
                  <c:v>H29</c:v>
                </c:pt>
                <c:pt idx="2">
                  <c:v>H30</c:v>
                </c:pt>
                <c:pt idx="3">
                  <c:v>R01</c:v>
                </c:pt>
                <c:pt idx="4">
                  <c:v>R02</c:v>
                </c:pt>
              </c:strCache>
            </c:strRef>
          </c:cat>
          <c:val>
            <c:numRef>
              <c:f>データ!$DA$18:$DE$18</c:f>
              <c:numCache>
                <c:formatCode>#,##0.0;"▲ "#,##0.0</c:formatCode>
                <c:ptCount val="5"/>
                <c:pt idx="0">
                  <c:v>36.4</c:v>
                </c:pt>
                <c:pt idx="1">
                  <c:v>31.6</c:v>
                </c:pt>
                <c:pt idx="2">
                  <c:v>31.6</c:v>
                </c:pt>
                <c:pt idx="3">
                  <c:v>30.1</c:v>
                </c:pt>
                <c:pt idx="4">
                  <c:v>30.3</c:v>
                </c:pt>
              </c:numCache>
            </c:numRef>
          </c:val>
          <c:smooth val="0"/>
          <c:extLst xmlns:c16r2="http://schemas.microsoft.com/office/drawing/2015/06/chart">
            <c:ext xmlns:c16="http://schemas.microsoft.com/office/drawing/2014/chart" uri="{C3380CC4-5D6E-409C-BE32-E72D297353CC}">
              <c16:uniqueId val="{00000001-13C1-470E-9883-71D60F91A312}"/>
            </c:ext>
          </c:extLst>
        </c:ser>
        <c:dLbls>
          <c:showLegendKey val="0"/>
          <c:showVal val="0"/>
          <c:showCatName val="0"/>
          <c:showSerName val="0"/>
          <c:showPercent val="0"/>
          <c:showBubbleSize val="0"/>
        </c:dLbls>
        <c:marker val="1"/>
        <c:smooth val="0"/>
        <c:axId val="481573176"/>
        <c:axId val="481572000"/>
      </c:lineChart>
      <c:catAx>
        <c:axId val="481573176"/>
        <c:scaling>
          <c:orientation val="minMax"/>
        </c:scaling>
        <c:delete val="0"/>
        <c:axPos val="b"/>
        <c:numFmt formatCode="General" sourceLinked="1"/>
        <c:majorTickMark val="none"/>
        <c:minorTickMark val="none"/>
        <c:tickLblPos val="none"/>
        <c:crossAx val="481572000"/>
        <c:crosses val="autoZero"/>
        <c:auto val="0"/>
        <c:lblAlgn val="ctr"/>
        <c:lblOffset val="100"/>
        <c:noMultiLvlLbl val="1"/>
      </c:catAx>
      <c:valAx>
        <c:axId val="4815720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5731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H28</c:v>
                </c:pt>
                <c:pt idx="1">
                  <c:v>H29</c:v>
                </c:pt>
                <c:pt idx="2">
                  <c:v>H30</c:v>
                </c:pt>
                <c:pt idx="3">
                  <c:v>R01</c:v>
                </c:pt>
                <c:pt idx="4">
                  <c:v>R02</c:v>
                </c:pt>
              </c:strCache>
            </c:strRef>
          </c:cat>
          <c:val>
            <c:numRef>
              <c:f>データ!$DK$17:$DO$17</c:f>
              <c:numCache>
                <c:formatCode>#,##0.0;"▲ "#,##0.0</c:formatCode>
                <c:ptCount val="5"/>
                <c:pt idx="0">
                  <c:v>61.8</c:v>
                </c:pt>
                <c:pt idx="1">
                  <c:v>16.8</c:v>
                </c:pt>
                <c:pt idx="2">
                  <c:v>28.6</c:v>
                </c:pt>
                <c:pt idx="3">
                  <c:v>17.899999999999999</c:v>
                </c:pt>
                <c:pt idx="4">
                  <c:v>31.7</c:v>
                </c:pt>
              </c:numCache>
            </c:numRef>
          </c:val>
          <c:extLst xmlns:c16r2="http://schemas.microsoft.com/office/drawing/2015/06/chart">
            <c:ext xmlns:c16="http://schemas.microsoft.com/office/drawing/2014/chart" uri="{C3380CC4-5D6E-409C-BE32-E72D297353CC}">
              <c16:uniqueId val="{00000000-53B2-491F-89E7-52EB6DACA47B}"/>
            </c:ext>
          </c:extLst>
        </c:ser>
        <c:dLbls>
          <c:showLegendKey val="0"/>
          <c:showVal val="0"/>
          <c:showCatName val="0"/>
          <c:showSerName val="0"/>
          <c:showPercent val="0"/>
          <c:showBubbleSize val="0"/>
        </c:dLbls>
        <c:gapWidth val="180"/>
        <c:overlap val="-90"/>
        <c:axId val="481572784"/>
        <c:axId val="481573960"/>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H28</c:v>
                </c:pt>
                <c:pt idx="1">
                  <c:v>H29</c:v>
                </c:pt>
                <c:pt idx="2">
                  <c:v>H30</c:v>
                </c:pt>
                <c:pt idx="3">
                  <c:v>R01</c:v>
                </c:pt>
                <c:pt idx="4">
                  <c:v>R02</c:v>
                </c:pt>
              </c:strCache>
            </c:strRef>
          </c:cat>
          <c:val>
            <c:numRef>
              <c:f>データ!$DK$18:$DO$18</c:f>
              <c:numCache>
                <c:formatCode>#,##0.0;"▲ "#,##0.0</c:formatCode>
                <c:ptCount val="5"/>
                <c:pt idx="0">
                  <c:v>8.3000000000000007</c:v>
                </c:pt>
                <c:pt idx="1">
                  <c:v>7.1</c:v>
                </c:pt>
                <c:pt idx="2">
                  <c:v>7.3</c:v>
                </c:pt>
                <c:pt idx="3">
                  <c:v>5.3</c:v>
                </c:pt>
                <c:pt idx="4">
                  <c:v>6.4</c:v>
                </c:pt>
              </c:numCache>
            </c:numRef>
          </c:val>
          <c:smooth val="0"/>
          <c:extLst xmlns:c16r2="http://schemas.microsoft.com/office/drawing/2015/06/chart">
            <c:ext xmlns:c16="http://schemas.microsoft.com/office/drawing/2014/chart" uri="{C3380CC4-5D6E-409C-BE32-E72D297353CC}">
              <c16:uniqueId val="{00000001-53B2-491F-89E7-52EB6DACA47B}"/>
            </c:ext>
          </c:extLst>
        </c:ser>
        <c:dLbls>
          <c:showLegendKey val="0"/>
          <c:showVal val="0"/>
          <c:showCatName val="0"/>
          <c:showSerName val="0"/>
          <c:showPercent val="0"/>
          <c:showBubbleSize val="0"/>
        </c:dLbls>
        <c:marker val="1"/>
        <c:smooth val="0"/>
        <c:axId val="481572784"/>
        <c:axId val="481573960"/>
      </c:lineChart>
      <c:catAx>
        <c:axId val="481572784"/>
        <c:scaling>
          <c:orientation val="minMax"/>
        </c:scaling>
        <c:delete val="0"/>
        <c:axPos val="b"/>
        <c:numFmt formatCode="General" sourceLinked="1"/>
        <c:majorTickMark val="none"/>
        <c:minorTickMark val="none"/>
        <c:tickLblPos val="none"/>
        <c:crossAx val="481573960"/>
        <c:crosses val="autoZero"/>
        <c:auto val="0"/>
        <c:lblAlgn val="ctr"/>
        <c:lblOffset val="100"/>
        <c:noMultiLvlLbl val="1"/>
      </c:catAx>
      <c:valAx>
        <c:axId val="4815739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15727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H28</c:v>
                </c:pt>
                <c:pt idx="1">
                  <c:v>H29</c:v>
                </c:pt>
                <c:pt idx="2">
                  <c:v>H30</c:v>
                </c:pt>
                <c:pt idx="3">
                  <c:v>R01</c:v>
                </c:pt>
                <c:pt idx="4">
                  <c:v>R02</c:v>
                </c:pt>
              </c:strCache>
            </c:strRef>
          </c:cat>
          <c:val>
            <c:numRef>
              <c:f>データ!$DU$17:$DY$17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C4D-4B8A-9581-661FB79C44D2}"/>
            </c:ext>
          </c:extLst>
        </c:ser>
        <c:dLbls>
          <c:showLegendKey val="0"/>
          <c:showVal val="0"/>
          <c:showCatName val="0"/>
          <c:showSerName val="0"/>
          <c:showPercent val="0"/>
          <c:showBubbleSize val="0"/>
        </c:dLbls>
        <c:gapWidth val="180"/>
        <c:overlap val="-90"/>
        <c:axId val="482006144"/>
        <c:axId val="482005360"/>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H28</c:v>
                </c:pt>
                <c:pt idx="1">
                  <c:v>H29</c:v>
                </c:pt>
                <c:pt idx="2">
                  <c:v>H30</c:v>
                </c:pt>
                <c:pt idx="3">
                  <c:v>R01</c:v>
                </c:pt>
                <c:pt idx="4">
                  <c:v>R02</c:v>
                </c:pt>
              </c:strCache>
            </c:strRef>
          </c:cat>
          <c:val>
            <c:numRef>
              <c:f>データ!$DU$18:$DY$18</c:f>
              <c:numCache>
                <c:formatCode>#,##0.0;"▲ "#,##0.0</c:formatCode>
                <c:ptCount val="5"/>
                <c:pt idx="0">
                  <c:v>110.5</c:v>
                </c:pt>
                <c:pt idx="1">
                  <c:v>156.5</c:v>
                </c:pt>
                <c:pt idx="2">
                  <c:v>157.6</c:v>
                </c:pt>
                <c:pt idx="3">
                  <c:v>173.7</c:v>
                </c:pt>
                <c:pt idx="4">
                  <c:v>160.19999999999999</c:v>
                </c:pt>
              </c:numCache>
            </c:numRef>
          </c:val>
          <c:smooth val="0"/>
          <c:extLst xmlns:c16r2="http://schemas.microsoft.com/office/drawing/2015/06/chart">
            <c:ext xmlns:c16="http://schemas.microsoft.com/office/drawing/2014/chart" uri="{C3380CC4-5D6E-409C-BE32-E72D297353CC}">
              <c16:uniqueId val="{00000001-3C4D-4B8A-9581-661FB79C44D2}"/>
            </c:ext>
          </c:extLst>
        </c:ser>
        <c:dLbls>
          <c:showLegendKey val="0"/>
          <c:showVal val="0"/>
          <c:showCatName val="0"/>
          <c:showSerName val="0"/>
          <c:showPercent val="0"/>
          <c:showBubbleSize val="0"/>
        </c:dLbls>
        <c:marker val="1"/>
        <c:smooth val="0"/>
        <c:axId val="482006144"/>
        <c:axId val="482005360"/>
      </c:lineChart>
      <c:catAx>
        <c:axId val="482006144"/>
        <c:scaling>
          <c:orientation val="minMax"/>
        </c:scaling>
        <c:delete val="0"/>
        <c:axPos val="b"/>
        <c:numFmt formatCode="General" sourceLinked="1"/>
        <c:majorTickMark val="none"/>
        <c:minorTickMark val="none"/>
        <c:tickLblPos val="none"/>
        <c:crossAx val="482005360"/>
        <c:crosses val="autoZero"/>
        <c:auto val="0"/>
        <c:lblAlgn val="ctr"/>
        <c:lblOffset val="100"/>
        <c:noMultiLvlLbl val="1"/>
      </c:catAx>
      <c:valAx>
        <c:axId val="482005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820061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H28</c:v>
                </c:pt>
                <c:pt idx="1">
                  <c:v>H29</c:v>
                </c:pt>
                <c:pt idx="2">
                  <c:v>H30</c:v>
                </c:pt>
                <c:pt idx="3">
                  <c:v>R01</c:v>
                </c:pt>
                <c:pt idx="4">
                  <c:v>R02</c:v>
                </c:pt>
              </c:strCache>
            </c:str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B6F-4100-9DCF-1F5639013F5E}"/>
            </c:ext>
          </c:extLst>
        </c:ser>
        <c:dLbls>
          <c:showLegendKey val="0"/>
          <c:showVal val="0"/>
          <c:showCatName val="0"/>
          <c:showSerName val="0"/>
          <c:showPercent val="0"/>
          <c:showBubbleSize val="0"/>
        </c:dLbls>
        <c:gapWidth val="180"/>
        <c:overlap val="-90"/>
        <c:axId val="482002224"/>
        <c:axId val="482004576"/>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データ!$EE$16:$EI$16</c:f>
              <c:strCache>
                <c:ptCount val="5"/>
                <c:pt idx="0">
                  <c:v>H28</c:v>
                </c:pt>
                <c:pt idx="1">
                  <c:v>H29</c:v>
                </c:pt>
                <c:pt idx="2">
                  <c:v>H30</c:v>
                </c:pt>
                <c:pt idx="3">
                  <c:v>R01</c:v>
                </c:pt>
                <c:pt idx="4">
                  <c:v>R02</c:v>
                </c:pt>
              </c:strCache>
            </c:str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B6F-4100-9DCF-1F5639013F5E}"/>
            </c:ext>
          </c:extLst>
        </c:ser>
        <c:dLbls>
          <c:showLegendKey val="0"/>
          <c:showVal val="0"/>
          <c:showCatName val="0"/>
          <c:showSerName val="0"/>
          <c:showPercent val="0"/>
          <c:showBubbleSize val="0"/>
        </c:dLbls>
        <c:marker val="1"/>
        <c:smooth val="0"/>
        <c:axId val="482002224"/>
        <c:axId val="482004576"/>
      </c:lineChart>
      <c:catAx>
        <c:axId val="482002224"/>
        <c:scaling>
          <c:orientation val="minMax"/>
        </c:scaling>
        <c:delete val="0"/>
        <c:axPos val="b"/>
        <c:numFmt formatCode="General" sourceLinked="1"/>
        <c:majorTickMark val="none"/>
        <c:minorTickMark val="none"/>
        <c:tickLblPos val="none"/>
        <c:crossAx val="482004576"/>
        <c:crosses val="autoZero"/>
        <c:auto val="0"/>
        <c:lblAlgn val="ctr"/>
        <c:lblOffset val="100"/>
        <c:noMultiLvlLbl val="1"/>
      </c:catAx>
      <c:valAx>
        <c:axId val="4820045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482002224"/>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8" Type="http://schemas.openxmlformats.org/officeDocument/2006/relationships/chart" Target="../charts/chart8.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27.emf"/><Relationship Id="rId13" Type="http://schemas.openxmlformats.org/officeDocument/2006/relationships/image" Target="../media/image32.emf"/><Relationship Id="rId18" Type="http://schemas.openxmlformats.org/officeDocument/2006/relationships/image" Target="../media/image37.emf"/><Relationship Id="rId3" Type="http://schemas.openxmlformats.org/officeDocument/2006/relationships/image" Target="../media/image22.emf"/><Relationship Id="rId7" Type="http://schemas.openxmlformats.org/officeDocument/2006/relationships/image" Target="../media/image26.emf"/><Relationship Id="rId12" Type="http://schemas.openxmlformats.org/officeDocument/2006/relationships/image" Target="../media/image31.emf"/><Relationship Id="rId17" Type="http://schemas.openxmlformats.org/officeDocument/2006/relationships/image" Target="../media/image36.emf"/><Relationship Id="rId2" Type="http://schemas.openxmlformats.org/officeDocument/2006/relationships/image" Target="../media/image21.emf"/><Relationship Id="rId16" Type="http://schemas.openxmlformats.org/officeDocument/2006/relationships/image" Target="../media/image35.emf"/><Relationship Id="rId1" Type="http://schemas.openxmlformats.org/officeDocument/2006/relationships/image" Target="../media/image20.emf"/><Relationship Id="rId6" Type="http://schemas.openxmlformats.org/officeDocument/2006/relationships/image" Target="../media/image25.emf"/><Relationship Id="rId11" Type="http://schemas.openxmlformats.org/officeDocument/2006/relationships/image" Target="../media/image30.emf"/><Relationship Id="rId5" Type="http://schemas.openxmlformats.org/officeDocument/2006/relationships/image" Target="../media/image24.emf"/><Relationship Id="rId15" Type="http://schemas.openxmlformats.org/officeDocument/2006/relationships/image" Target="../media/image34.emf"/><Relationship Id="rId10" Type="http://schemas.openxmlformats.org/officeDocument/2006/relationships/image" Target="../media/image29.emf"/><Relationship Id="rId19" Type="http://schemas.openxmlformats.org/officeDocument/2006/relationships/image" Target="../media/image38.emf"/><Relationship Id="rId4" Type="http://schemas.openxmlformats.org/officeDocument/2006/relationships/image" Target="../media/image23.emf"/><Relationship Id="rId9" Type="http://schemas.openxmlformats.org/officeDocument/2006/relationships/image" Target="../media/image28.emf"/><Relationship Id="rId14" Type="http://schemas.openxmlformats.org/officeDocument/2006/relationships/image" Target="../media/image33.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xmlns=""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xmlns=""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xmlns="" id="{00000000-0008-0000-0000-000004000000}"/>
            </a:ext>
          </a:extLst>
        </xdr:cNvPr>
        <xdr:cNvGrpSpPr/>
      </xdr:nvGrpSpPr>
      <xdr:grpSpPr>
        <a:xfrm>
          <a:off x="495955" y="7483889"/>
          <a:ext cx="5662108" cy="2909863"/>
          <a:chOff x="489770" y="7259989"/>
          <a:chExt cx="5728907" cy="2990270"/>
        </a:xfrm>
      </xdr:grpSpPr>
      <xdr:graphicFrame macro="">
        <xdr:nvGraphicFramePr>
          <xdr:cNvPr id="5" name="グラフ 4">
            <a:extLst>
              <a:ext uri="{FF2B5EF4-FFF2-40B4-BE49-F238E27FC236}">
                <a16:creationId xmlns:a16="http://schemas.microsoft.com/office/drawing/2014/main" xmlns=""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6429906" y="7483889"/>
          <a:ext cx="5650978" cy="2909863"/>
          <a:chOff x="6490520" y="7259989"/>
          <a:chExt cx="5728909" cy="2990270"/>
        </a:xfrm>
      </xdr:grpSpPr>
      <xdr:graphicFrame macro="">
        <xdr:nvGraphicFramePr>
          <xdr:cNvPr id="7" name="グラフ 6">
            <a:extLst>
              <a:ext uri="{FF2B5EF4-FFF2-40B4-BE49-F238E27FC236}">
                <a16:creationId xmlns:a16="http://schemas.microsoft.com/office/drawing/2014/main" xmlns=""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xmlns="" id="{00000000-0008-0000-0000-000008000000}"/>
            </a:ext>
          </a:extLst>
        </xdr:cNvPr>
        <xdr:cNvGrpSpPr/>
      </xdr:nvGrpSpPr>
      <xdr:grpSpPr>
        <a:xfrm>
          <a:off x="12352725" y="7483889"/>
          <a:ext cx="5662109" cy="2909863"/>
          <a:chOff x="12491270" y="7259989"/>
          <a:chExt cx="5728908" cy="2990270"/>
        </a:xfrm>
      </xdr:grpSpPr>
      <xdr:graphicFrame macro="">
        <xdr:nvGraphicFramePr>
          <xdr:cNvPr id="9" name="グラフ 8">
            <a:extLst>
              <a:ext uri="{FF2B5EF4-FFF2-40B4-BE49-F238E27FC236}">
                <a16:creationId xmlns:a16="http://schemas.microsoft.com/office/drawing/2014/main" xmlns=""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xmlns="" id="{00000000-0008-0000-0000-00000A000000}"/>
            </a:ext>
          </a:extLst>
        </xdr:cNvPr>
        <xdr:cNvGrpSpPr/>
      </xdr:nvGrpSpPr>
      <xdr:grpSpPr>
        <a:xfrm>
          <a:off x="18290758" y="7483889"/>
          <a:ext cx="5660501" cy="2909863"/>
          <a:chOff x="18496102" y="7259989"/>
          <a:chExt cx="5738433" cy="2990270"/>
        </a:xfrm>
      </xdr:grpSpPr>
      <xdr:graphicFrame macro="">
        <xdr:nvGraphicFramePr>
          <xdr:cNvPr id="11" name="グラフ 10">
            <a:extLst>
              <a:ext uri="{FF2B5EF4-FFF2-40B4-BE49-F238E27FC236}">
                <a16:creationId xmlns:a16="http://schemas.microsoft.com/office/drawing/2014/main" xmlns=""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xmlns="" id="{00000000-0008-0000-0000-00000C000000}"/>
            </a:ext>
          </a:extLst>
        </xdr:cNvPr>
        <xdr:cNvGrpSpPr/>
      </xdr:nvGrpSpPr>
      <xdr:grpSpPr>
        <a:xfrm>
          <a:off x="24240790" y="7483889"/>
          <a:ext cx="5671634" cy="2909863"/>
          <a:chOff x="24524066" y="7259989"/>
          <a:chExt cx="5738433" cy="2990270"/>
        </a:xfrm>
      </xdr:grpSpPr>
      <xdr:graphicFrame macro="">
        <xdr:nvGraphicFramePr>
          <xdr:cNvPr id="13" name="グラフ 12">
            <a:extLst>
              <a:ext uri="{FF2B5EF4-FFF2-40B4-BE49-F238E27FC236}">
                <a16:creationId xmlns:a16="http://schemas.microsoft.com/office/drawing/2014/main" xmlns=""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xmlns=""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C$123">
      <xdr:nvSpPr>
        <xdr:cNvPr id="19" name="正方形/長方形 18">
          <a:extLst>
            <a:ext uri="{FF2B5EF4-FFF2-40B4-BE49-F238E27FC236}">
              <a16:creationId xmlns:a16="http://schemas.microsoft.com/office/drawing/2014/main" xmlns=""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CFB40ABB-FD4E-4F10-8EC8-4CA6B10EEC9C}"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（最大出力合計1,980kW）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xmlns=""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D$123">
      <xdr:nvSpPr>
        <xdr:cNvPr id="21" name="正方形/長方形 20">
          <a:extLst>
            <a:ext uri="{FF2B5EF4-FFF2-40B4-BE49-F238E27FC236}">
              <a16:creationId xmlns:a16="http://schemas.microsoft.com/office/drawing/2014/main" xmlns=""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5E9FCEB2-2981-448E-931B-F1A06A7876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xmlns=""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E$123">
      <xdr:nvSpPr>
        <xdr:cNvPr id="23" name="正方形/長方形 22">
          <a:extLst>
            <a:ext uri="{FF2B5EF4-FFF2-40B4-BE49-F238E27FC236}">
              <a16:creationId xmlns:a16="http://schemas.microsoft.com/office/drawing/2014/main" xmlns=""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7FE43961-AB90-4AAC-91C6-5591D5A1426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xmlns=""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F$123">
      <xdr:nvSpPr>
        <xdr:cNvPr id="25" name="正方形/長方形 24">
          <a:extLst>
            <a:ext uri="{FF2B5EF4-FFF2-40B4-BE49-F238E27FC236}">
              <a16:creationId xmlns:a16="http://schemas.microsoft.com/office/drawing/2014/main" xmlns=""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08B2D62-941A-4D82-8FA5-91B9B5F0D7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（最大出力合計1,980kW）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xmlns=""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G$123">
      <xdr:nvSpPr>
        <xdr:cNvPr id="27" name="正方形/長方形 26">
          <a:extLst>
            <a:ext uri="{FF2B5EF4-FFF2-40B4-BE49-F238E27FC236}">
              <a16:creationId xmlns:a16="http://schemas.microsoft.com/office/drawing/2014/main" xmlns=""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33471F07-4551-4EFF-B8B5-97BB887A342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xmlns="" id="{00000000-0008-0000-0000-00001D000000}"/>
            </a:ext>
          </a:extLst>
        </xdr:cNvPr>
        <xdr:cNvGrpSpPr/>
      </xdr:nvGrpSpPr>
      <xdr:grpSpPr>
        <a:xfrm>
          <a:off x="623456" y="12330545"/>
          <a:ext cx="5660287" cy="2909864"/>
          <a:chOff x="617271" y="12058402"/>
          <a:chExt cx="5727086" cy="2869043"/>
        </a:xfrm>
      </xdr:grpSpPr>
      <xdr:graphicFrame macro="">
        <xdr:nvGraphicFramePr>
          <xdr:cNvPr id="29" name="グラフ 28">
            <a:extLst>
              <a:ext uri="{FF2B5EF4-FFF2-40B4-BE49-F238E27FC236}">
                <a16:creationId xmlns:a16="http://schemas.microsoft.com/office/drawing/2014/main" xmlns=""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xmlns="" id="{00000000-0008-0000-0000-00001F000000}"/>
            </a:ext>
          </a:extLst>
        </xdr:cNvPr>
        <xdr:cNvGrpSpPr/>
      </xdr:nvGrpSpPr>
      <xdr:grpSpPr>
        <a:xfrm>
          <a:off x="623456" y="15395864"/>
          <a:ext cx="5660287" cy="2909864"/>
          <a:chOff x="617271" y="15079189"/>
          <a:chExt cx="5727086" cy="2857909"/>
        </a:xfrm>
      </xdr:grpSpPr>
      <xdr:graphicFrame macro="">
        <xdr:nvGraphicFramePr>
          <xdr:cNvPr id="31" name="グラフ 30">
            <a:extLst>
              <a:ext uri="{FF2B5EF4-FFF2-40B4-BE49-F238E27FC236}">
                <a16:creationId xmlns:a16="http://schemas.microsoft.com/office/drawing/2014/main" xmlns=""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xmlns="" id="{00000000-0008-0000-0000-000021000000}"/>
            </a:ext>
          </a:extLst>
        </xdr:cNvPr>
        <xdr:cNvGrpSpPr/>
      </xdr:nvGrpSpPr>
      <xdr:grpSpPr>
        <a:xfrm>
          <a:off x="623456" y="18478500"/>
          <a:ext cx="5660287" cy="2909863"/>
          <a:chOff x="617271" y="18106159"/>
          <a:chExt cx="5727086" cy="2857909"/>
        </a:xfrm>
      </xdr:grpSpPr>
      <xdr:graphicFrame macro="">
        <xdr:nvGraphicFramePr>
          <xdr:cNvPr id="33" name="グラフ 32">
            <a:extLst>
              <a:ext uri="{FF2B5EF4-FFF2-40B4-BE49-F238E27FC236}">
                <a16:creationId xmlns:a16="http://schemas.microsoft.com/office/drawing/2014/main" xmlns=""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xmlns="" id="{00000000-0008-0000-0000-000023000000}"/>
            </a:ext>
          </a:extLst>
        </xdr:cNvPr>
        <xdr:cNvGrpSpPr/>
      </xdr:nvGrpSpPr>
      <xdr:grpSpPr>
        <a:xfrm>
          <a:off x="623456" y="21543819"/>
          <a:ext cx="5660287" cy="2909864"/>
          <a:chOff x="617271" y="21115812"/>
          <a:chExt cx="5727086" cy="2857910"/>
        </a:xfrm>
      </xdr:grpSpPr>
      <xdr:graphicFrame macro="">
        <xdr:nvGraphicFramePr>
          <xdr:cNvPr id="35" name="グラフ 34">
            <a:extLst>
              <a:ext uri="{FF2B5EF4-FFF2-40B4-BE49-F238E27FC236}">
                <a16:creationId xmlns:a16="http://schemas.microsoft.com/office/drawing/2014/main" xmlns=""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xmlns="" id="{00000000-0008-0000-0000-000025000000}"/>
            </a:ext>
          </a:extLst>
        </xdr:cNvPr>
        <xdr:cNvGrpSpPr/>
      </xdr:nvGrpSpPr>
      <xdr:grpSpPr>
        <a:xfrm>
          <a:off x="623456" y="24574501"/>
          <a:ext cx="5660287" cy="2909864"/>
          <a:chOff x="617271" y="24094540"/>
          <a:chExt cx="5727086" cy="2857909"/>
        </a:xfrm>
      </xdr:grpSpPr>
      <xdr:graphicFrame macro="">
        <xdr:nvGraphicFramePr>
          <xdr:cNvPr id="37" name="グラフ 36">
            <a:extLst>
              <a:ext uri="{FF2B5EF4-FFF2-40B4-BE49-F238E27FC236}">
                <a16:creationId xmlns:a16="http://schemas.microsoft.com/office/drawing/2014/main" xmlns=""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xmlns="" id="{00000000-0008-0000-0000-000027000000}"/>
            </a:ext>
          </a:extLst>
        </xdr:cNvPr>
        <xdr:cNvGrpSpPr/>
      </xdr:nvGrpSpPr>
      <xdr:grpSpPr>
        <a:xfrm>
          <a:off x="6968105" y="12330545"/>
          <a:ext cx="5156476" cy="2909864"/>
          <a:chOff x="7910700" y="12058402"/>
          <a:chExt cx="5232799" cy="2869043"/>
        </a:xfrm>
      </xdr:grpSpPr>
      <xdr:graphicFrame macro="">
        <xdr:nvGraphicFramePr>
          <xdr:cNvPr id="39" name="グラフ 38">
            <a:extLst>
              <a:ext uri="{FF2B5EF4-FFF2-40B4-BE49-F238E27FC236}">
                <a16:creationId xmlns:a16="http://schemas.microsoft.com/office/drawing/2014/main" xmlns=""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xmlns="" id="{00000000-0008-0000-0000-000029000000}"/>
            </a:ext>
          </a:extLst>
        </xdr:cNvPr>
        <xdr:cNvGrpSpPr/>
      </xdr:nvGrpSpPr>
      <xdr:grpSpPr>
        <a:xfrm>
          <a:off x="6968105" y="15395864"/>
          <a:ext cx="5156476" cy="2909864"/>
          <a:chOff x="7910700" y="15079189"/>
          <a:chExt cx="5232799" cy="2857909"/>
        </a:xfrm>
      </xdr:grpSpPr>
      <xdr:graphicFrame macro="">
        <xdr:nvGraphicFramePr>
          <xdr:cNvPr id="41" name="グラフ 40">
            <a:extLst>
              <a:ext uri="{FF2B5EF4-FFF2-40B4-BE49-F238E27FC236}">
                <a16:creationId xmlns:a16="http://schemas.microsoft.com/office/drawing/2014/main" xmlns=""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xmlns="" id="{00000000-0008-0000-0000-00002B000000}"/>
            </a:ext>
          </a:extLst>
        </xdr:cNvPr>
        <xdr:cNvGrpSpPr/>
      </xdr:nvGrpSpPr>
      <xdr:grpSpPr>
        <a:xfrm>
          <a:off x="6968105" y="18478500"/>
          <a:ext cx="5156476" cy="2909863"/>
          <a:chOff x="7910700" y="18106159"/>
          <a:chExt cx="5232799" cy="2857909"/>
        </a:xfrm>
      </xdr:grpSpPr>
      <xdr:graphicFrame macro="">
        <xdr:nvGraphicFramePr>
          <xdr:cNvPr id="43" name="グラフ 42">
            <a:extLst>
              <a:ext uri="{FF2B5EF4-FFF2-40B4-BE49-F238E27FC236}">
                <a16:creationId xmlns:a16="http://schemas.microsoft.com/office/drawing/2014/main" xmlns=""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xmlns="" id="{00000000-0008-0000-0000-00002D000000}"/>
            </a:ext>
          </a:extLst>
        </xdr:cNvPr>
        <xdr:cNvGrpSpPr/>
      </xdr:nvGrpSpPr>
      <xdr:grpSpPr>
        <a:xfrm>
          <a:off x="6968105" y="21543819"/>
          <a:ext cx="5156476" cy="2909864"/>
          <a:chOff x="7910700" y="21115812"/>
          <a:chExt cx="5232799" cy="2857910"/>
        </a:xfrm>
      </xdr:grpSpPr>
      <xdr:graphicFrame macro="">
        <xdr:nvGraphicFramePr>
          <xdr:cNvPr id="45" name="グラフ 44">
            <a:extLst>
              <a:ext uri="{FF2B5EF4-FFF2-40B4-BE49-F238E27FC236}">
                <a16:creationId xmlns:a16="http://schemas.microsoft.com/office/drawing/2014/main" xmlns=""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xmlns="" id="{00000000-0008-0000-0000-00002F000000}"/>
            </a:ext>
          </a:extLst>
        </xdr:cNvPr>
        <xdr:cNvGrpSpPr/>
      </xdr:nvGrpSpPr>
      <xdr:grpSpPr>
        <a:xfrm>
          <a:off x="6968105" y="24574501"/>
          <a:ext cx="5156476" cy="2909864"/>
          <a:chOff x="7910700" y="24094540"/>
          <a:chExt cx="5232799" cy="2857909"/>
        </a:xfrm>
      </xdr:grpSpPr>
      <xdr:graphicFrame macro="">
        <xdr:nvGraphicFramePr>
          <xdr:cNvPr id="47" name="グラフ 46">
            <a:extLst>
              <a:ext uri="{FF2B5EF4-FFF2-40B4-BE49-F238E27FC236}">
                <a16:creationId xmlns:a16="http://schemas.microsoft.com/office/drawing/2014/main" xmlns=""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xmlns="" id="{00000000-0008-0000-0000-000031000000}"/>
            </a:ext>
          </a:extLst>
        </xdr:cNvPr>
        <xdr:cNvGrpSpPr/>
      </xdr:nvGrpSpPr>
      <xdr:grpSpPr>
        <a:xfrm>
          <a:off x="12817938" y="12330545"/>
          <a:ext cx="5165999" cy="2909864"/>
          <a:chOff x="13623226" y="12058402"/>
          <a:chExt cx="5232798" cy="2869043"/>
        </a:xfrm>
      </xdr:grpSpPr>
      <xdr:graphicFrame macro="">
        <xdr:nvGraphicFramePr>
          <xdr:cNvPr id="49" name="グラフ 48">
            <a:extLst>
              <a:ext uri="{FF2B5EF4-FFF2-40B4-BE49-F238E27FC236}">
                <a16:creationId xmlns:a16="http://schemas.microsoft.com/office/drawing/2014/main" xmlns=""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xmlns="" id="{00000000-0008-0000-0000-000033000000}"/>
            </a:ext>
          </a:extLst>
        </xdr:cNvPr>
        <xdr:cNvGrpSpPr/>
      </xdr:nvGrpSpPr>
      <xdr:grpSpPr>
        <a:xfrm>
          <a:off x="12817938" y="15395864"/>
          <a:ext cx="5165999" cy="2909864"/>
          <a:chOff x="13623226" y="15079189"/>
          <a:chExt cx="5232798" cy="2857909"/>
        </a:xfrm>
      </xdr:grpSpPr>
      <xdr:graphicFrame macro="">
        <xdr:nvGraphicFramePr>
          <xdr:cNvPr id="51" name="グラフ 50">
            <a:extLst>
              <a:ext uri="{FF2B5EF4-FFF2-40B4-BE49-F238E27FC236}">
                <a16:creationId xmlns:a16="http://schemas.microsoft.com/office/drawing/2014/main" xmlns=""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xmlns="" id="{00000000-0008-0000-0000-000035000000}"/>
            </a:ext>
          </a:extLst>
        </xdr:cNvPr>
        <xdr:cNvGrpSpPr/>
      </xdr:nvGrpSpPr>
      <xdr:grpSpPr>
        <a:xfrm>
          <a:off x="12817938" y="18478500"/>
          <a:ext cx="5165999" cy="2909863"/>
          <a:chOff x="13623226" y="18106159"/>
          <a:chExt cx="5232798" cy="2857909"/>
        </a:xfrm>
      </xdr:grpSpPr>
      <xdr:graphicFrame macro="">
        <xdr:nvGraphicFramePr>
          <xdr:cNvPr id="53" name="グラフ 52">
            <a:extLst>
              <a:ext uri="{FF2B5EF4-FFF2-40B4-BE49-F238E27FC236}">
                <a16:creationId xmlns:a16="http://schemas.microsoft.com/office/drawing/2014/main" xmlns=""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xmlns="" id="{00000000-0008-0000-0000-000037000000}"/>
            </a:ext>
          </a:extLst>
        </xdr:cNvPr>
        <xdr:cNvGrpSpPr/>
      </xdr:nvGrpSpPr>
      <xdr:grpSpPr>
        <a:xfrm>
          <a:off x="12817938" y="21543819"/>
          <a:ext cx="5165999" cy="2909864"/>
          <a:chOff x="13623226" y="21115812"/>
          <a:chExt cx="5232798" cy="2857910"/>
        </a:xfrm>
      </xdr:grpSpPr>
      <xdr:graphicFrame macro="">
        <xdr:nvGraphicFramePr>
          <xdr:cNvPr id="55" name="グラフ 54">
            <a:extLst>
              <a:ext uri="{FF2B5EF4-FFF2-40B4-BE49-F238E27FC236}">
                <a16:creationId xmlns:a16="http://schemas.microsoft.com/office/drawing/2014/main" xmlns=""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xmlns="" id="{00000000-0008-0000-0000-000039000000}"/>
            </a:ext>
          </a:extLst>
        </xdr:cNvPr>
        <xdr:cNvGrpSpPr/>
      </xdr:nvGrpSpPr>
      <xdr:grpSpPr>
        <a:xfrm>
          <a:off x="12817938" y="24574501"/>
          <a:ext cx="5165999" cy="2909864"/>
          <a:chOff x="13623226" y="24094540"/>
          <a:chExt cx="5232798" cy="2857909"/>
        </a:xfrm>
      </xdr:grpSpPr>
      <xdr:graphicFrame macro="">
        <xdr:nvGraphicFramePr>
          <xdr:cNvPr id="57" name="グラフ 56">
            <a:extLst>
              <a:ext uri="{FF2B5EF4-FFF2-40B4-BE49-F238E27FC236}">
                <a16:creationId xmlns:a16="http://schemas.microsoft.com/office/drawing/2014/main" xmlns=""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xmlns="" id="{00000000-0008-0000-0000-00003B000000}"/>
            </a:ext>
          </a:extLst>
        </xdr:cNvPr>
        <xdr:cNvGrpSpPr/>
      </xdr:nvGrpSpPr>
      <xdr:grpSpPr>
        <a:xfrm>
          <a:off x="18641792" y="12330545"/>
          <a:ext cx="5166000" cy="2909864"/>
          <a:chOff x="19266479" y="12058402"/>
          <a:chExt cx="5232799" cy="2869043"/>
        </a:xfrm>
      </xdr:grpSpPr>
      <xdr:graphicFrame macro="">
        <xdr:nvGraphicFramePr>
          <xdr:cNvPr id="59" name="グラフ 58">
            <a:extLst>
              <a:ext uri="{FF2B5EF4-FFF2-40B4-BE49-F238E27FC236}">
                <a16:creationId xmlns:a16="http://schemas.microsoft.com/office/drawing/2014/main" xmlns=""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xmlns="" id="{00000000-0008-0000-0000-00003D000000}"/>
            </a:ext>
          </a:extLst>
        </xdr:cNvPr>
        <xdr:cNvGrpSpPr/>
      </xdr:nvGrpSpPr>
      <xdr:grpSpPr>
        <a:xfrm>
          <a:off x="18641792" y="15395864"/>
          <a:ext cx="5166000" cy="2909864"/>
          <a:chOff x="19266479" y="15079189"/>
          <a:chExt cx="5232799" cy="2857909"/>
        </a:xfrm>
      </xdr:grpSpPr>
      <xdr:graphicFrame macro="">
        <xdr:nvGraphicFramePr>
          <xdr:cNvPr id="61" name="グラフ 60">
            <a:extLst>
              <a:ext uri="{FF2B5EF4-FFF2-40B4-BE49-F238E27FC236}">
                <a16:creationId xmlns:a16="http://schemas.microsoft.com/office/drawing/2014/main" xmlns=""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xmlns="" id="{00000000-0008-0000-0000-00003F000000}"/>
            </a:ext>
          </a:extLst>
        </xdr:cNvPr>
        <xdr:cNvGrpSpPr/>
      </xdr:nvGrpSpPr>
      <xdr:grpSpPr>
        <a:xfrm>
          <a:off x="18641792" y="18478500"/>
          <a:ext cx="5166000" cy="2909863"/>
          <a:chOff x="19266479" y="18106159"/>
          <a:chExt cx="5232799" cy="2857909"/>
        </a:xfrm>
      </xdr:grpSpPr>
      <xdr:graphicFrame macro="">
        <xdr:nvGraphicFramePr>
          <xdr:cNvPr id="63" name="グラフ 62">
            <a:extLst>
              <a:ext uri="{FF2B5EF4-FFF2-40B4-BE49-F238E27FC236}">
                <a16:creationId xmlns:a16="http://schemas.microsoft.com/office/drawing/2014/main" xmlns=""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xmlns="" id="{00000000-0008-0000-0000-000041000000}"/>
            </a:ext>
          </a:extLst>
        </xdr:cNvPr>
        <xdr:cNvGrpSpPr/>
      </xdr:nvGrpSpPr>
      <xdr:grpSpPr>
        <a:xfrm>
          <a:off x="18641792" y="21543819"/>
          <a:ext cx="5166000" cy="2909864"/>
          <a:chOff x="19266479" y="21115812"/>
          <a:chExt cx="5232799" cy="2857910"/>
        </a:xfrm>
      </xdr:grpSpPr>
      <xdr:graphicFrame macro="">
        <xdr:nvGraphicFramePr>
          <xdr:cNvPr id="65" name="グラフ 64">
            <a:extLst>
              <a:ext uri="{FF2B5EF4-FFF2-40B4-BE49-F238E27FC236}">
                <a16:creationId xmlns:a16="http://schemas.microsoft.com/office/drawing/2014/main" xmlns=""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xmlns="" id="{00000000-0008-0000-0000-000043000000}"/>
            </a:ext>
          </a:extLst>
        </xdr:cNvPr>
        <xdr:cNvGrpSpPr/>
      </xdr:nvGrpSpPr>
      <xdr:grpSpPr>
        <a:xfrm>
          <a:off x="18641792" y="24574501"/>
          <a:ext cx="5166000" cy="2909864"/>
          <a:chOff x="19266479" y="24094540"/>
          <a:chExt cx="5232799" cy="2857909"/>
        </a:xfrm>
      </xdr:grpSpPr>
      <xdr:graphicFrame macro="">
        <xdr:nvGraphicFramePr>
          <xdr:cNvPr id="67" name="グラフ 66">
            <a:extLst>
              <a:ext uri="{FF2B5EF4-FFF2-40B4-BE49-F238E27FC236}">
                <a16:creationId xmlns:a16="http://schemas.microsoft.com/office/drawing/2014/main" xmlns=""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xmlns="" id="{00000000-0008-0000-0000-000045000000}"/>
            </a:ext>
          </a:extLst>
        </xdr:cNvPr>
        <xdr:cNvGrpSpPr/>
      </xdr:nvGrpSpPr>
      <xdr:grpSpPr>
        <a:xfrm>
          <a:off x="24527497" y="12330545"/>
          <a:ext cx="5166000" cy="2909864"/>
          <a:chOff x="24892415" y="12058402"/>
          <a:chExt cx="5232799" cy="2869043"/>
        </a:xfrm>
      </xdr:grpSpPr>
      <xdr:graphicFrame macro="">
        <xdr:nvGraphicFramePr>
          <xdr:cNvPr id="69" name="グラフ 68">
            <a:extLst>
              <a:ext uri="{FF2B5EF4-FFF2-40B4-BE49-F238E27FC236}">
                <a16:creationId xmlns:a16="http://schemas.microsoft.com/office/drawing/2014/main" xmlns=""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xmlns="" id="{00000000-0008-0000-0000-000047000000}"/>
            </a:ext>
          </a:extLst>
        </xdr:cNvPr>
        <xdr:cNvGrpSpPr/>
      </xdr:nvGrpSpPr>
      <xdr:grpSpPr>
        <a:xfrm>
          <a:off x="24527497" y="15395864"/>
          <a:ext cx="5166000" cy="2909864"/>
          <a:chOff x="24892415" y="15079189"/>
          <a:chExt cx="5232799" cy="2857909"/>
        </a:xfrm>
      </xdr:grpSpPr>
      <xdr:graphicFrame macro="">
        <xdr:nvGraphicFramePr>
          <xdr:cNvPr id="71" name="グラフ 70">
            <a:extLst>
              <a:ext uri="{FF2B5EF4-FFF2-40B4-BE49-F238E27FC236}">
                <a16:creationId xmlns:a16="http://schemas.microsoft.com/office/drawing/2014/main" xmlns=""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xmlns="" id="{00000000-0008-0000-0000-000049000000}"/>
            </a:ext>
          </a:extLst>
        </xdr:cNvPr>
        <xdr:cNvGrpSpPr/>
      </xdr:nvGrpSpPr>
      <xdr:grpSpPr>
        <a:xfrm>
          <a:off x="24527497" y="18478500"/>
          <a:ext cx="5166000" cy="2909863"/>
          <a:chOff x="24892415" y="18106159"/>
          <a:chExt cx="5232799" cy="2857909"/>
        </a:xfrm>
      </xdr:grpSpPr>
      <xdr:graphicFrame macro="">
        <xdr:nvGraphicFramePr>
          <xdr:cNvPr id="73" name="グラフ 72">
            <a:extLst>
              <a:ext uri="{FF2B5EF4-FFF2-40B4-BE49-F238E27FC236}">
                <a16:creationId xmlns:a16="http://schemas.microsoft.com/office/drawing/2014/main" xmlns=""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xmlns="" id="{00000000-0008-0000-0000-00004B000000}"/>
            </a:ext>
          </a:extLst>
        </xdr:cNvPr>
        <xdr:cNvGrpSpPr/>
      </xdr:nvGrpSpPr>
      <xdr:grpSpPr>
        <a:xfrm>
          <a:off x="24527497" y="21543819"/>
          <a:ext cx="5166000" cy="2909864"/>
          <a:chOff x="24892415" y="21115812"/>
          <a:chExt cx="5232799" cy="2857910"/>
        </a:xfrm>
      </xdr:grpSpPr>
      <xdr:graphicFrame macro="">
        <xdr:nvGraphicFramePr>
          <xdr:cNvPr id="75" name="グラフ 74">
            <a:extLst>
              <a:ext uri="{FF2B5EF4-FFF2-40B4-BE49-F238E27FC236}">
                <a16:creationId xmlns:a16="http://schemas.microsoft.com/office/drawing/2014/main" xmlns=""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xmlns="" id="{00000000-0008-0000-0000-00004D000000}"/>
            </a:ext>
          </a:extLst>
        </xdr:cNvPr>
        <xdr:cNvGrpSpPr/>
      </xdr:nvGrpSpPr>
      <xdr:grpSpPr>
        <a:xfrm>
          <a:off x="24527497" y="24574501"/>
          <a:ext cx="5166000" cy="2909864"/>
          <a:chOff x="24892415" y="24094540"/>
          <a:chExt cx="5232799" cy="2857909"/>
        </a:xfrm>
      </xdr:grpSpPr>
      <xdr:graphicFrame macro="">
        <xdr:nvGraphicFramePr>
          <xdr:cNvPr id="77" name="グラフ 76">
            <a:extLst>
              <a:ext uri="{FF2B5EF4-FFF2-40B4-BE49-F238E27FC236}">
                <a16:creationId xmlns:a16="http://schemas.microsoft.com/office/drawing/2014/main" xmlns=""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xmlns="" id="{00000000-0008-0000-0000-00004F000000}"/>
                </a:ext>
              </a:extLst>
            </xdr:cNvPr>
            <xdr:cNvPicPr preferRelativeResize="0">
              <a:picLocks noChangeArrowheads="1"/>
              <a:extLst>
                <a:ext uri="{84589F7E-364E-4C9E-8A38-B11213B215E9}">
                  <a14:cameraTool cellRange="データ!$AX$10:$BC$12" spid="_x0000_s1313"/>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xmlns="" id="{00000000-0008-0000-0000-000050000000}"/>
                </a:ext>
              </a:extLst>
            </xdr:cNvPr>
            <xdr:cNvPicPr preferRelativeResize="0">
              <a:picLocks noChangeArrowheads="1"/>
              <a:extLst>
                <a:ext uri="{84589F7E-364E-4C9E-8A38-B11213B215E9}">
                  <a14:cameraTool cellRange="データ!$BI$10:$BN$12" spid="_x0000_s1314"/>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xmlns="" id="{00000000-0008-0000-0000-000051000000}"/>
                </a:ext>
              </a:extLst>
            </xdr:cNvPr>
            <xdr:cNvPicPr preferRelativeResize="0">
              <a:picLocks noChangeArrowheads="1"/>
              <a:extLst>
                <a:ext uri="{84589F7E-364E-4C9E-8A38-B11213B215E9}">
                  <a14:cameraTool cellRange="データ!$BT$10:$BY$12" spid="_x0000_s1315"/>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xmlns="" id="{00000000-0008-0000-0000-000052000000}"/>
                </a:ext>
              </a:extLst>
            </xdr:cNvPr>
            <xdr:cNvPicPr preferRelativeResize="0">
              <a:picLocks noChangeArrowheads="1"/>
              <a:extLst>
                <a:ext uri="{84589F7E-364E-4C9E-8A38-B11213B215E9}">
                  <a14:cameraTool cellRange="データ!$CE$10:$CJ$12" spid="_x0000_s1316"/>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xmlns="" id="{00000000-0008-0000-0000-000053000000}"/>
                </a:ext>
              </a:extLst>
            </xdr:cNvPr>
            <xdr:cNvPicPr preferRelativeResize="0">
              <a:picLocks noChangeArrowheads="1"/>
              <a:extLst>
                <a:ext uri="{84589F7E-364E-4C9E-8A38-B11213B215E9}">
                  <a14:cameraTool cellRange="データ!$CO$10:$CT$12" spid="_x0000_s1317"/>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xmlns="" id="{00000000-0008-0000-0000-000054000000}"/>
                </a:ext>
              </a:extLst>
            </xdr:cNvPr>
            <xdr:cNvPicPr preferRelativeResize="0">
              <a:picLocks noChangeArrowheads="1"/>
              <a:extLst>
                <a:ext uri="{84589F7E-364E-4C9E-8A38-B11213B215E9}">
                  <a14:cameraTool cellRange="データ!$CZ$10:$DE$12" spid="_x0000_s1318"/>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xmlns="" id="{00000000-0008-0000-0000-000055000000}"/>
                </a:ext>
              </a:extLst>
            </xdr:cNvPr>
            <xdr:cNvPicPr preferRelativeResize="0">
              <a:picLocks noChangeArrowheads="1"/>
              <a:extLst>
                <a:ext uri="{84589F7E-364E-4C9E-8A38-B11213B215E9}">
                  <a14:cameraTool cellRange="データ!DJ10:DO12" spid="_x0000_s1319"/>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xmlns="" id="{00000000-0008-0000-0000-000056000000}"/>
                </a:ext>
              </a:extLst>
            </xdr:cNvPr>
            <xdr:cNvPicPr preferRelativeResize="0">
              <a:picLocks noChangeArrowheads="1"/>
              <a:extLst>
                <a:ext uri="{84589F7E-364E-4C9E-8A38-B11213B215E9}">
                  <a14:cameraTool cellRange="データ!DT10:DY12" spid="_x0000_s1320"/>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xmlns="" id="{00000000-0008-0000-0000-000057000000}"/>
                </a:ext>
              </a:extLst>
            </xdr:cNvPr>
            <xdr:cNvPicPr preferRelativeResize="0">
              <a:picLocks noChangeArrowheads="1"/>
              <a:extLst>
                <a:ext uri="{84589F7E-364E-4C9E-8A38-B11213B215E9}">
                  <a14:cameraTool cellRange="データ!ED10:EI12" spid="_x0000_s1321"/>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xmlns="" id="{00000000-0008-0000-0000-000058000000}"/>
                </a:ext>
              </a:extLst>
            </xdr:cNvPr>
            <xdr:cNvPicPr preferRelativeResize="0">
              <a:picLocks noChangeArrowheads="1"/>
              <a:extLst>
                <a:ext uri="{84589F7E-364E-4C9E-8A38-B11213B215E9}">
                  <a14:cameraTool cellRange="データ!EN10:ES12" spid="_x0000_s1322"/>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xmlns="" id="{00000000-0008-0000-0000-000059000000}"/>
                </a:ext>
              </a:extLst>
            </xdr:cNvPr>
            <xdr:cNvPicPr preferRelativeResize="0">
              <a:picLocks noChangeArrowheads="1"/>
              <a:extLst>
                <a:ext uri="{84589F7E-364E-4C9E-8A38-B11213B215E9}">
                  <a14:cameraTool cellRange="データ!EY10:FD12" spid="_x0000_s1323"/>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xmlns="" id="{00000000-0008-0000-0000-00005A000000}"/>
                </a:ext>
              </a:extLst>
            </xdr:cNvPr>
            <xdr:cNvPicPr preferRelativeResize="0">
              <a:picLocks noChangeArrowheads="1"/>
              <a:extLst>
                <a:ext uri="{84589F7E-364E-4C9E-8A38-B11213B215E9}">
                  <a14:cameraTool cellRange="データ!FI10:FN12" spid="_x0000_s1324"/>
                </a:ext>
              </a:extLst>
            </xdr:cNvPicPr>
          </xdr:nvPicPr>
          <xdr:blipFill>
            <a:blip xmlns:r="http://schemas.openxmlformats.org/officeDocument/2006/relationships" r:embed="rId41"/>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xmlns="" id="{00000000-0008-0000-0000-00005B000000}"/>
                </a:ext>
              </a:extLst>
            </xdr:cNvPr>
            <xdr:cNvPicPr preferRelativeResize="0">
              <a:picLocks noChangeArrowheads="1"/>
              <a:extLst>
                <a:ext uri="{84589F7E-364E-4C9E-8A38-B11213B215E9}">
                  <a14:cameraTool cellRange="データ!FS10:FX12" spid="_x0000_s1325"/>
                </a:ext>
              </a:extLst>
            </xdr:cNvPicPr>
          </xdr:nvPicPr>
          <xdr:blipFill>
            <a:blip xmlns:r="http://schemas.openxmlformats.org/officeDocument/2006/relationships" r:embed="rId41"/>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xmlns="" id="{00000000-0008-0000-0000-00005C000000}"/>
                </a:ext>
              </a:extLst>
            </xdr:cNvPr>
            <xdr:cNvPicPr preferRelativeResize="0">
              <a:picLocks noChangeArrowheads="1"/>
              <a:extLst>
                <a:ext uri="{84589F7E-364E-4C9E-8A38-B11213B215E9}">
                  <a14:cameraTool cellRange="データ!GC10:GH12" spid="_x0000_s1326"/>
                </a:ext>
              </a:extLst>
            </xdr:cNvPicPr>
          </xdr:nvPicPr>
          <xdr:blipFill>
            <a:blip xmlns:r="http://schemas.openxmlformats.org/officeDocument/2006/relationships" r:embed="rId41"/>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xmlns="" id="{00000000-0008-0000-0000-00005D000000}"/>
                </a:ext>
              </a:extLst>
            </xdr:cNvPr>
            <xdr:cNvPicPr preferRelativeResize="0">
              <a:picLocks noChangeArrowheads="1"/>
              <a:extLst>
                <a:ext uri="{84589F7E-364E-4C9E-8A38-B11213B215E9}">
                  <a14:cameraTool cellRange="データ!GM10:GR12" spid="_x0000_s1327"/>
                </a:ext>
              </a:extLst>
            </xdr:cNvPicPr>
          </xdr:nvPicPr>
          <xdr:blipFill>
            <a:blip xmlns:r="http://schemas.openxmlformats.org/officeDocument/2006/relationships" r:embed="rId41"/>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xmlns="" id="{00000000-0008-0000-0000-00005E000000}"/>
                </a:ext>
              </a:extLst>
            </xdr:cNvPr>
            <xdr:cNvPicPr preferRelativeResize="0">
              <a:picLocks noChangeArrowheads="1"/>
              <a:extLst>
                <a:ext uri="{84589F7E-364E-4C9E-8A38-B11213B215E9}">
                  <a14:cameraTool cellRange="データ!GX10:HC12" spid="_x0000_s1328"/>
                </a:ext>
              </a:extLst>
            </xdr:cNvPicPr>
          </xdr:nvPicPr>
          <xdr:blipFill>
            <a:blip xmlns:r="http://schemas.openxmlformats.org/officeDocument/2006/relationships" r:embed="rId41"/>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xmlns="" id="{00000000-0008-0000-0000-00005F000000}"/>
                </a:ext>
              </a:extLst>
            </xdr:cNvPr>
            <xdr:cNvPicPr preferRelativeResize="0">
              <a:picLocks noChangeArrowheads="1"/>
              <a:extLst>
                <a:ext uri="{84589F7E-364E-4C9E-8A38-B11213B215E9}">
                  <a14:cameraTool cellRange="データ!HH10:HM12" spid="_x0000_s1329"/>
                </a:ext>
              </a:extLst>
            </xdr:cNvPicPr>
          </xdr:nvPicPr>
          <xdr:blipFill>
            <a:blip xmlns:r="http://schemas.openxmlformats.org/officeDocument/2006/relationships" r:embed="rId41"/>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xmlns="" id="{00000000-0008-0000-0000-000060000000}"/>
                </a:ext>
              </a:extLst>
            </xdr:cNvPr>
            <xdr:cNvPicPr preferRelativeResize="0">
              <a:picLocks noChangeArrowheads="1"/>
              <a:extLst>
                <a:ext uri="{84589F7E-364E-4C9E-8A38-B11213B215E9}">
                  <a14:cameraTool cellRange="データ!HR10:HW12" spid="_x0000_s1330"/>
                </a:ext>
              </a:extLst>
            </xdr:cNvPicPr>
          </xdr:nvPicPr>
          <xdr:blipFill>
            <a:blip xmlns:r="http://schemas.openxmlformats.org/officeDocument/2006/relationships" r:embed="rId41"/>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xmlns="" id="{00000000-0008-0000-0000-000061000000}"/>
                </a:ext>
              </a:extLst>
            </xdr:cNvPr>
            <xdr:cNvPicPr preferRelativeResize="0">
              <a:picLocks noChangeArrowheads="1"/>
              <a:extLst>
                <a:ext uri="{84589F7E-364E-4C9E-8A38-B11213B215E9}">
                  <a14:cameraTool cellRange="データ!IB10:IG12" spid="_x0000_s1331"/>
                </a:ext>
              </a:extLst>
            </xdr:cNvPicPr>
          </xdr:nvPicPr>
          <xdr:blipFill>
            <a:blip xmlns:r="http://schemas.openxmlformats.org/officeDocument/2006/relationships" r:embed="rId41"/>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xmlns="" id="{00000000-0008-0000-0000-000062000000}"/>
                </a:ext>
              </a:extLst>
            </xdr:cNvPr>
            <xdr:cNvPicPr preferRelativeResize="0">
              <a:picLocks noChangeArrowheads="1"/>
              <a:extLst>
                <a:ext uri="{84589F7E-364E-4C9E-8A38-B11213B215E9}">
                  <a14:cameraTool cellRange="データ!IL10:IQ12" spid="_x0000_s1332"/>
                </a:ext>
              </a:extLst>
            </xdr:cNvPicPr>
          </xdr:nvPicPr>
          <xdr:blipFill>
            <a:blip xmlns:r="http://schemas.openxmlformats.org/officeDocument/2006/relationships" r:embed="rId41"/>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xmlns="" id="{00000000-0008-0000-0000-000063000000}"/>
                </a:ext>
              </a:extLst>
            </xdr:cNvPr>
            <xdr:cNvPicPr preferRelativeResize="0">
              <a:picLocks noChangeArrowheads="1"/>
              <a:extLst>
                <a:ext uri="{84589F7E-364E-4C9E-8A38-B11213B215E9}">
                  <a14:cameraTool cellRange="データ!IW10:JB12" spid="_x0000_s1333"/>
                </a:ext>
              </a:extLst>
            </xdr:cNvPicPr>
          </xdr:nvPicPr>
          <xdr:blipFill>
            <a:blip xmlns:r="http://schemas.openxmlformats.org/officeDocument/2006/relationships" r:embed="rId42"/>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xmlns="" id="{00000000-0008-0000-0000-000064000000}"/>
                </a:ext>
              </a:extLst>
            </xdr:cNvPr>
            <xdr:cNvPicPr preferRelativeResize="0">
              <a:picLocks noChangeArrowheads="1"/>
              <a:extLst>
                <a:ext uri="{84589F7E-364E-4C9E-8A38-B11213B215E9}">
                  <a14:cameraTool cellRange="データ!JG10:JL12" spid="_x0000_s1334"/>
                </a:ext>
              </a:extLst>
            </xdr:cNvPicPr>
          </xdr:nvPicPr>
          <xdr:blipFill>
            <a:blip xmlns:r="http://schemas.openxmlformats.org/officeDocument/2006/relationships" r:embed="rId43"/>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xmlns="" id="{00000000-0008-0000-0000-000065000000}"/>
                </a:ext>
              </a:extLst>
            </xdr:cNvPr>
            <xdr:cNvPicPr preferRelativeResize="0">
              <a:picLocks noChangeArrowheads="1"/>
              <a:extLst>
                <a:ext uri="{84589F7E-364E-4C9E-8A38-B11213B215E9}">
                  <a14:cameraTool cellRange="データ!JQ10:JV12" spid="_x0000_s1335"/>
                </a:ext>
              </a:extLst>
            </xdr:cNvPicPr>
          </xdr:nvPicPr>
          <xdr:blipFill>
            <a:blip xmlns:r="http://schemas.openxmlformats.org/officeDocument/2006/relationships" r:embed="rId44"/>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xmlns="" id="{00000000-0008-0000-0000-000066000000}"/>
                </a:ext>
              </a:extLst>
            </xdr:cNvPr>
            <xdr:cNvPicPr preferRelativeResize="0">
              <a:picLocks noChangeArrowheads="1"/>
              <a:extLst>
                <a:ext uri="{84589F7E-364E-4C9E-8A38-B11213B215E9}">
                  <a14:cameraTool cellRange="データ!KA10:KF12" spid="_x0000_s1336"/>
                </a:ext>
              </a:extLst>
            </xdr:cNvPicPr>
          </xdr:nvPicPr>
          <xdr:blipFill>
            <a:blip xmlns:r="http://schemas.openxmlformats.org/officeDocument/2006/relationships" r:embed="rId45"/>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xmlns="" id="{00000000-0008-0000-0000-000067000000}"/>
                </a:ext>
              </a:extLst>
            </xdr:cNvPr>
            <xdr:cNvPicPr preferRelativeResize="0">
              <a:picLocks noChangeArrowheads="1"/>
              <a:extLst>
                <a:ext uri="{84589F7E-364E-4C9E-8A38-B11213B215E9}">
                  <a14:cameraTool cellRange="データ!KK10:KP12" spid="_x0000_s1337"/>
                </a:ext>
              </a:extLst>
            </xdr:cNvPicPr>
          </xdr:nvPicPr>
          <xdr:blipFill>
            <a:blip xmlns:r="http://schemas.openxmlformats.org/officeDocument/2006/relationships" r:embed="rId46"/>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xmlns="" id="{00000000-0008-0000-0000-000068000000}"/>
                </a:ext>
              </a:extLst>
            </xdr:cNvPr>
            <xdr:cNvPicPr preferRelativeResize="0">
              <a:picLocks noChangeArrowheads="1"/>
              <a:extLst>
                <a:ext uri="{84589F7E-364E-4C9E-8A38-B11213B215E9}">
                  <a14:cameraTool cellRange="データ!KV10:LA12" spid="_x0000_s1338"/>
                </a:ext>
              </a:extLst>
            </xdr:cNvPicPr>
          </xdr:nvPicPr>
          <xdr:blipFill>
            <a:blip xmlns:r="http://schemas.openxmlformats.org/officeDocument/2006/relationships" r:embed="rId47"/>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xmlns="" id="{00000000-0008-0000-0000-000069000000}"/>
                </a:ext>
              </a:extLst>
            </xdr:cNvPr>
            <xdr:cNvPicPr preferRelativeResize="0">
              <a:picLocks noChangeArrowheads="1"/>
              <a:extLst>
                <a:ext uri="{84589F7E-364E-4C9E-8A38-B11213B215E9}">
                  <a14:cameraTool cellRange="データ!LF10:LK12" spid="_x0000_s1339"/>
                </a:ext>
              </a:extLst>
            </xdr:cNvPicPr>
          </xdr:nvPicPr>
          <xdr:blipFill>
            <a:blip xmlns:r="http://schemas.openxmlformats.org/officeDocument/2006/relationships" r:embed="rId47"/>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xmlns="" id="{00000000-0008-0000-0000-00006A000000}"/>
                </a:ext>
              </a:extLst>
            </xdr:cNvPr>
            <xdr:cNvPicPr preferRelativeResize="0">
              <a:picLocks noChangeArrowheads="1"/>
              <a:extLst>
                <a:ext uri="{84589F7E-364E-4C9E-8A38-B11213B215E9}">
                  <a14:cameraTool cellRange="データ!LP10:LU12" spid="_x0000_s1340"/>
                </a:ext>
              </a:extLst>
            </xdr:cNvPicPr>
          </xdr:nvPicPr>
          <xdr:blipFill>
            <a:blip xmlns:r="http://schemas.openxmlformats.org/officeDocument/2006/relationships" r:embed="rId47"/>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xmlns="" id="{00000000-0008-0000-0000-00006B000000}"/>
                </a:ext>
              </a:extLst>
            </xdr:cNvPr>
            <xdr:cNvPicPr preferRelativeResize="0">
              <a:picLocks noChangeArrowheads="1"/>
              <a:extLst>
                <a:ext uri="{84589F7E-364E-4C9E-8A38-B11213B215E9}">
                  <a14:cameraTool cellRange="データ!LZ10:ME12" spid="_x0000_s1341"/>
                </a:ext>
              </a:extLst>
            </xdr:cNvPicPr>
          </xdr:nvPicPr>
          <xdr:blipFill>
            <a:blip xmlns:r="http://schemas.openxmlformats.org/officeDocument/2006/relationships" r:embed="rId47"/>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xmlns="" id="{00000000-0008-0000-0000-00006C000000}"/>
                </a:ext>
              </a:extLst>
            </xdr:cNvPr>
            <xdr:cNvPicPr preferRelativeResize="0">
              <a:picLocks noChangeArrowheads="1"/>
              <a:extLst>
                <a:ext uri="{84589F7E-364E-4C9E-8A38-B11213B215E9}">
                  <a14:cameraTool cellRange="データ!MJ10:MO12" spid="_x0000_s1342"/>
                </a:ext>
              </a:extLst>
            </xdr:cNvPicPr>
          </xdr:nvPicPr>
          <xdr:blipFill>
            <a:blip xmlns:r="http://schemas.openxmlformats.org/officeDocument/2006/relationships" r:embed="rId47"/>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333631</xdr:colOff>
          <xdr:row>43</xdr:row>
          <xdr:rowOff>137949</xdr:rowOff>
        </xdr:from>
        <xdr:to>
          <xdr:col>14</xdr:col>
          <xdr:colOff>111835</xdr:colOff>
          <xdr:row>56</xdr:row>
          <xdr:rowOff>37256</xdr:rowOff>
        </xdr:to>
        <xdr:pic>
          <xdr:nvPicPr>
            <xdr:cNvPr id="108" name="TXT水力_設備利用率">
              <a:extLst>
                <a:ext uri="{FF2B5EF4-FFF2-40B4-BE49-F238E27FC236}">
                  <a16:creationId xmlns:a16="http://schemas.microsoft.com/office/drawing/2014/main" xmlns="" id="{00000000-0008-0000-0000-00006D000000}"/>
                </a:ext>
              </a:extLst>
            </xdr:cNvPr>
            <xdr:cNvPicPr>
              <a:picLocks noChangeAspect="1" noChangeArrowheads="1"/>
              <a:extLst>
                <a:ext uri="{84589F7E-364E-4C9E-8A38-B11213B215E9}">
                  <a14:cameraTool cellRange="データ!$E$22:$I$35" spid="_x0000_s1343"/>
                </a:ext>
              </a:extLst>
            </xdr:cNvPicPr>
          </xdr:nvPicPr>
          <xdr:blipFill>
            <a:blip xmlns:r="http://schemas.openxmlformats.org/officeDocument/2006/relationships" r:embed="rId48"/>
            <a:srcRect/>
            <a:stretch>
              <a:fillRect/>
            </a:stretch>
          </xdr:blipFill>
          <xdr:spPr bwMode="auto">
            <a:xfrm>
              <a:off x="701065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58</xdr:row>
          <xdr:rowOff>85725</xdr:rowOff>
        </xdr:from>
        <xdr:to>
          <xdr:col>14</xdr:col>
          <xdr:colOff>111836</xdr:colOff>
          <xdr:row>70</xdr:row>
          <xdr:rowOff>189139</xdr:rowOff>
        </xdr:to>
        <xdr:pic>
          <xdr:nvPicPr>
            <xdr:cNvPr id="109" name="TXT水力_修繕費比率">
              <a:extLst>
                <a:ext uri="{FF2B5EF4-FFF2-40B4-BE49-F238E27FC236}">
                  <a16:creationId xmlns:a16="http://schemas.microsoft.com/office/drawing/2014/main" xmlns="" id="{00000000-0008-0000-0000-00006E000000}"/>
                </a:ext>
              </a:extLst>
            </xdr:cNvPr>
            <xdr:cNvPicPr>
              <a:picLocks noChangeAspect="1" noChangeArrowheads="1"/>
              <a:extLst>
                <a:ext uri="{84589F7E-364E-4C9E-8A38-B11213B215E9}">
                  <a14:cameraTool cellRange="データ!$E$22:$I$35" spid="_x0000_s1344"/>
                </a:ext>
              </a:extLst>
            </xdr:cNvPicPr>
          </xdr:nvPicPr>
          <xdr:blipFill>
            <a:blip xmlns:r="http://schemas.openxmlformats.org/officeDocument/2006/relationships" r:embed="rId48"/>
            <a:srcRect/>
            <a:stretch>
              <a:fillRect/>
            </a:stretch>
          </xdr:blipFill>
          <xdr:spPr bwMode="auto">
            <a:xfrm>
              <a:off x="701065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73</xdr:row>
          <xdr:rowOff>70756</xdr:rowOff>
        </xdr:from>
        <xdr:to>
          <xdr:col>14</xdr:col>
          <xdr:colOff>111836</xdr:colOff>
          <xdr:row>85</xdr:row>
          <xdr:rowOff>174170</xdr:rowOff>
        </xdr:to>
        <xdr:pic>
          <xdr:nvPicPr>
            <xdr:cNvPr id="110" name="TXT水力_企業債残高対料金収入比率">
              <a:extLst>
                <a:ext uri="{FF2B5EF4-FFF2-40B4-BE49-F238E27FC236}">
                  <a16:creationId xmlns:a16="http://schemas.microsoft.com/office/drawing/2014/main" xmlns="" id="{00000000-0008-0000-0000-00006F000000}"/>
                </a:ext>
              </a:extLst>
            </xdr:cNvPr>
            <xdr:cNvPicPr>
              <a:picLocks noChangeAspect="1" noChangeArrowheads="1"/>
              <a:extLst>
                <a:ext uri="{84589F7E-364E-4C9E-8A38-B11213B215E9}">
                  <a14:cameraTool cellRange="データ!$E$22:$I$35" spid="_x0000_s1345"/>
                </a:ext>
              </a:extLst>
            </xdr:cNvPicPr>
          </xdr:nvPicPr>
          <xdr:blipFill>
            <a:blip xmlns:r="http://schemas.openxmlformats.org/officeDocument/2006/relationships" r:embed="rId48"/>
            <a:srcRect/>
            <a:stretch>
              <a:fillRect/>
            </a:stretch>
          </xdr:blipFill>
          <xdr:spPr bwMode="auto">
            <a:xfrm>
              <a:off x="701065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xmlns="" id="{00000000-0008-0000-0000-000070000000}"/>
                </a:ext>
              </a:extLst>
            </xdr:cNvPr>
            <xdr:cNvPicPr>
              <a:picLocks noChangeAspect="1" noChangeArrowheads="1"/>
              <a:extLst>
                <a:ext uri="{84589F7E-364E-4C9E-8A38-B11213B215E9}">
                  <a14:cameraTool cellRange="データ!$E$22:$I$35" spid="_x0000_s1346"/>
                </a:ext>
              </a:extLst>
            </xdr:cNvPicPr>
          </xdr:nvPicPr>
          <xdr:blipFill>
            <a:blip xmlns:r="http://schemas.openxmlformats.org/officeDocument/2006/relationships" r:embed="rId48"/>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102</xdr:row>
          <xdr:rowOff>123824</xdr:rowOff>
        </xdr:from>
        <xdr:to>
          <xdr:col>14</xdr:col>
          <xdr:colOff>111836</xdr:colOff>
          <xdr:row>115</xdr:row>
          <xdr:rowOff>23131</xdr:rowOff>
        </xdr:to>
        <xdr:pic>
          <xdr:nvPicPr>
            <xdr:cNvPr id="112" name="TXT水力_FIT収入割合">
              <a:extLst>
                <a:ext uri="{FF2B5EF4-FFF2-40B4-BE49-F238E27FC236}">
                  <a16:creationId xmlns:a16="http://schemas.microsoft.com/office/drawing/2014/main" xmlns="" id="{00000000-0008-0000-0000-000071000000}"/>
                </a:ext>
              </a:extLst>
            </xdr:cNvPr>
            <xdr:cNvPicPr>
              <a:picLocks noChangeAspect="1" noChangeArrowheads="1"/>
              <a:extLst>
                <a:ext uri="{84589F7E-364E-4C9E-8A38-B11213B215E9}">
                  <a14:cameraTool cellRange="データ!$E$22:$I$35" spid="_x0000_s1347"/>
                </a:ext>
              </a:extLst>
            </xdr:cNvPicPr>
          </xdr:nvPicPr>
          <xdr:blipFill>
            <a:blip xmlns:r="http://schemas.openxmlformats.org/officeDocument/2006/relationships" r:embed="rId48"/>
            <a:srcRect/>
            <a:stretch>
              <a:fillRect/>
            </a:stretch>
          </xdr:blipFill>
          <xdr:spPr bwMode="auto">
            <a:xfrm>
              <a:off x="701065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xmlns="" id="{00000000-0008-0000-0000-000072000000}"/>
                </a:ext>
              </a:extLst>
            </xdr:cNvPr>
            <xdr:cNvPicPr>
              <a:picLocks noChangeAspect="1" noChangeArrowheads="1"/>
              <a:extLst>
                <a:ext uri="{84589F7E-364E-4C9E-8A38-B11213B215E9}">
                  <a14:cameraTool cellRange="データ!$E$22:$I$35" spid="_x0000_s1348"/>
                </a:ext>
              </a:extLst>
            </xdr:cNvPicPr>
          </xdr:nvPicPr>
          <xdr:blipFill>
            <a:blip xmlns:r="http://schemas.openxmlformats.org/officeDocument/2006/relationships" r:embed="rId48"/>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xmlns="" id="{00000000-0008-0000-0000-000073000000}"/>
                </a:ext>
              </a:extLst>
            </xdr:cNvPr>
            <xdr:cNvPicPr>
              <a:picLocks noChangeAspect="1" noChangeArrowheads="1"/>
              <a:extLst>
                <a:ext uri="{84589F7E-364E-4C9E-8A38-B11213B215E9}">
                  <a14:cameraTool cellRange="データ!$E$22:$I$35" spid="_x0000_s1349"/>
                </a:ext>
              </a:extLst>
            </xdr:cNvPicPr>
          </xdr:nvPicPr>
          <xdr:blipFill>
            <a:blip xmlns:r="http://schemas.openxmlformats.org/officeDocument/2006/relationships" r:embed="rId48"/>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xmlns="" id="{00000000-0008-0000-0000-000074000000}"/>
                </a:ext>
              </a:extLst>
            </xdr:cNvPr>
            <xdr:cNvPicPr>
              <a:picLocks noChangeAspect="1" noChangeArrowheads="1"/>
              <a:extLst>
                <a:ext uri="{84589F7E-364E-4C9E-8A38-B11213B215E9}">
                  <a14:cameraTool cellRange="データ!$E$22:$I$35" spid="_x0000_s1350"/>
                </a:ext>
              </a:extLst>
            </xdr:cNvPicPr>
          </xdr:nvPicPr>
          <xdr:blipFill>
            <a:blip xmlns:r="http://schemas.openxmlformats.org/officeDocument/2006/relationships" r:embed="rId48"/>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xmlns="" id="{00000000-0008-0000-0000-000075000000}"/>
                </a:ext>
              </a:extLst>
            </xdr:cNvPr>
            <xdr:cNvPicPr>
              <a:picLocks noChangeAspect="1" noChangeArrowheads="1"/>
              <a:extLst>
                <a:ext uri="{84589F7E-364E-4C9E-8A38-B11213B215E9}">
                  <a14:cameraTool cellRange="データ!$E$22:$I$35" spid="_x0000_s1351"/>
                </a:ext>
              </a:extLst>
            </xdr:cNvPicPr>
          </xdr:nvPicPr>
          <xdr:blipFill>
            <a:blip xmlns:r="http://schemas.openxmlformats.org/officeDocument/2006/relationships" r:embed="rId48"/>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xmlns="" id="{00000000-0008-0000-0000-000076000000}"/>
                </a:ext>
              </a:extLst>
            </xdr:cNvPr>
            <xdr:cNvPicPr>
              <a:picLocks noChangeAspect="1" noChangeArrowheads="1"/>
              <a:extLst>
                <a:ext uri="{84589F7E-364E-4C9E-8A38-B11213B215E9}">
                  <a14:cameraTool cellRange="データ!$E$22:$I$35" spid="_x0000_s1352"/>
                </a:ext>
              </a:extLst>
            </xdr:cNvPicPr>
          </xdr:nvPicPr>
          <xdr:blipFill>
            <a:blip xmlns:r="http://schemas.openxmlformats.org/officeDocument/2006/relationships" r:embed="rId48"/>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xmlns="" id="{00000000-0008-0000-0000-00007A000000}"/>
                </a:ext>
              </a:extLst>
            </xdr:cNvPr>
            <xdr:cNvPicPr>
              <a:picLocks noChangeAspect="1" noChangeArrowheads="1"/>
              <a:extLst>
                <a:ext uri="{84589F7E-364E-4C9E-8A38-B11213B215E9}">
                  <a14:cameraTool cellRange="データ!$E$22:$I$35" spid="_x0000_s1353"/>
                </a:ext>
              </a:extLst>
            </xdr:cNvPicPr>
          </xdr:nvPicPr>
          <xdr:blipFill>
            <a:blip xmlns:r="http://schemas.openxmlformats.org/officeDocument/2006/relationships" r:embed="rId48"/>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43</xdr:row>
          <xdr:rowOff>137950</xdr:rowOff>
        </xdr:from>
        <xdr:to>
          <xdr:col>33</xdr:col>
          <xdr:colOff>573652</xdr:colOff>
          <xdr:row>56</xdr:row>
          <xdr:rowOff>37257</xdr:rowOff>
        </xdr:to>
        <xdr:pic>
          <xdr:nvPicPr>
            <xdr:cNvPr id="123" name="TXT太陽光_設備利用率">
              <a:extLst>
                <a:ext uri="{FF2B5EF4-FFF2-40B4-BE49-F238E27FC236}">
                  <a16:creationId xmlns:a16="http://schemas.microsoft.com/office/drawing/2014/main" xmlns="" id="{00000000-0008-0000-0000-00007C000000}"/>
                </a:ext>
              </a:extLst>
            </xdr:cNvPr>
            <xdr:cNvPicPr>
              <a:picLocks noChangeAspect="1" noChangeArrowheads="1"/>
              <a:extLst>
                <a:ext uri="{84589F7E-364E-4C9E-8A38-B11213B215E9}">
                  <a14:cameraTool cellRange="データ!$E$22:$I$35" spid="_x0000_s1354"/>
                </a:ext>
              </a:extLst>
            </xdr:cNvPicPr>
          </xdr:nvPicPr>
          <xdr:blipFill>
            <a:blip xmlns:r="http://schemas.openxmlformats.org/officeDocument/2006/relationships" r:embed="rId48"/>
            <a:srcRect/>
            <a:stretch>
              <a:fillRect/>
            </a:stretch>
          </xdr:blipFill>
          <xdr:spPr bwMode="auto">
            <a:xfrm>
              <a:off x="24655574" y="12453775"/>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58</xdr:row>
          <xdr:rowOff>85725</xdr:rowOff>
        </xdr:from>
        <xdr:to>
          <xdr:col>33</xdr:col>
          <xdr:colOff>573652</xdr:colOff>
          <xdr:row>70</xdr:row>
          <xdr:rowOff>189139</xdr:rowOff>
        </xdr:to>
        <xdr:pic>
          <xdr:nvPicPr>
            <xdr:cNvPr id="124" name="TXT太陽光_修繕費比率">
              <a:extLst>
                <a:ext uri="{FF2B5EF4-FFF2-40B4-BE49-F238E27FC236}">
                  <a16:creationId xmlns:a16="http://schemas.microsoft.com/office/drawing/2014/main" xmlns="" id="{00000000-0008-0000-0000-00007D000000}"/>
                </a:ext>
              </a:extLst>
            </xdr:cNvPr>
            <xdr:cNvPicPr>
              <a:picLocks noChangeAspect="1" noChangeArrowheads="1"/>
              <a:extLst>
                <a:ext uri="{84589F7E-364E-4C9E-8A38-B11213B215E9}">
                  <a14:cameraTool cellRange="データ!$E$22:$I$35" spid="_x0000_s1355"/>
                </a:ext>
              </a:extLst>
            </xdr:cNvPicPr>
          </xdr:nvPicPr>
          <xdr:blipFill>
            <a:blip xmlns:r="http://schemas.openxmlformats.org/officeDocument/2006/relationships" r:embed="rId48"/>
            <a:srcRect/>
            <a:stretch>
              <a:fillRect/>
            </a:stretch>
          </xdr:blipFill>
          <xdr:spPr bwMode="auto">
            <a:xfrm>
              <a:off x="24655574" y="154019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73</xdr:row>
          <xdr:rowOff>57150</xdr:rowOff>
        </xdr:from>
        <xdr:to>
          <xdr:col>33</xdr:col>
          <xdr:colOff>573652</xdr:colOff>
          <xdr:row>85</xdr:row>
          <xdr:rowOff>160564</xdr:rowOff>
        </xdr:to>
        <xdr:pic>
          <xdr:nvPicPr>
            <xdr:cNvPr id="125" name="TXT太陽光_企業債残高対料金収入比率">
              <a:extLst>
                <a:ext uri="{FF2B5EF4-FFF2-40B4-BE49-F238E27FC236}">
                  <a16:creationId xmlns:a16="http://schemas.microsoft.com/office/drawing/2014/main" xmlns="" id="{00000000-0008-0000-0000-00007E000000}"/>
                </a:ext>
              </a:extLst>
            </xdr:cNvPr>
            <xdr:cNvPicPr>
              <a:picLocks noChangeAspect="1" noChangeArrowheads="1"/>
              <a:extLst>
                <a:ext uri="{84589F7E-364E-4C9E-8A38-B11213B215E9}">
                  <a14:cameraTool cellRange="データ!$E$22:$I$35" spid="_x0000_s1356"/>
                </a:ext>
              </a:extLst>
            </xdr:cNvPicPr>
          </xdr:nvPicPr>
          <xdr:blipFill>
            <a:blip xmlns:r="http://schemas.openxmlformats.org/officeDocument/2006/relationships" r:embed="rId48"/>
            <a:srcRect/>
            <a:stretch>
              <a:fillRect/>
            </a:stretch>
          </xdr:blipFill>
          <xdr:spPr bwMode="auto">
            <a:xfrm>
              <a:off x="24655574" y="183737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xmlns="" id="{00000000-0008-0000-0000-00007F000000}"/>
                </a:ext>
              </a:extLst>
            </xdr:cNvPr>
            <xdr:cNvPicPr>
              <a:picLocks noChangeAspect="1" noChangeArrowheads="1"/>
              <a:extLst>
                <a:ext uri="{84589F7E-364E-4C9E-8A38-B11213B215E9}">
                  <a14:cameraTool cellRange="データ!$E$22:$I$35" spid="_x0000_s1357"/>
                </a:ext>
              </a:extLst>
            </xdr:cNvPicPr>
          </xdr:nvPicPr>
          <xdr:blipFill>
            <a:blip xmlns:r="http://schemas.openxmlformats.org/officeDocument/2006/relationships" r:embed="rId48"/>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785923</xdr:colOff>
          <xdr:row>102</xdr:row>
          <xdr:rowOff>123829</xdr:rowOff>
        </xdr:from>
        <xdr:to>
          <xdr:col>33</xdr:col>
          <xdr:colOff>573651</xdr:colOff>
          <xdr:row>115</xdr:row>
          <xdr:rowOff>23136</xdr:rowOff>
        </xdr:to>
        <xdr:pic>
          <xdr:nvPicPr>
            <xdr:cNvPr id="127" name="TXT太陽光_FIT収入割合">
              <a:extLst>
                <a:ext uri="{FF2B5EF4-FFF2-40B4-BE49-F238E27FC236}">
                  <a16:creationId xmlns:a16="http://schemas.microsoft.com/office/drawing/2014/main" xmlns="" id="{00000000-0008-0000-0000-000080000000}"/>
                </a:ext>
              </a:extLst>
            </xdr:cNvPr>
            <xdr:cNvPicPr>
              <a:picLocks noChangeAspect="1" noChangeArrowheads="1"/>
              <a:extLst>
                <a:ext uri="{84589F7E-364E-4C9E-8A38-B11213B215E9}">
                  <a14:cameraTool cellRange="データ!$E$22:$I$35" spid="_x0000_s1358"/>
                </a:ext>
              </a:extLst>
            </xdr:cNvPicPr>
          </xdr:nvPicPr>
          <xdr:blipFill>
            <a:blip xmlns:r="http://schemas.openxmlformats.org/officeDocument/2006/relationships" r:embed="rId48"/>
            <a:srcRect/>
            <a:stretch>
              <a:fillRect/>
            </a:stretch>
          </xdr:blipFill>
          <xdr:spPr bwMode="auto">
            <a:xfrm>
              <a:off x="24655573" y="24241129"/>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xmlns="" id="{00000000-0008-0000-0000-000085000000}"/>
                </a:ext>
              </a:extLst>
            </xdr:cNvPr>
            <xdr:cNvPicPr>
              <a:picLocks noChangeAspect="1" noChangeArrowheads="1"/>
              <a:extLst>
                <a:ext uri="{84589F7E-364E-4C9E-8A38-B11213B215E9}">
                  <a14:cameraTool cellRange="データ!$L$37:$P$50" spid="_x0000_s1359"/>
                </a:ext>
              </a:extLst>
            </xdr:cNvPicPr>
          </xdr:nvPicPr>
          <xdr:blipFill>
            <a:blip xmlns:r="http://schemas.openxmlformats.org/officeDocument/2006/relationships" r:embed="rId49"/>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xmlns="" id="{00000000-0008-0000-0000-000086000000}"/>
                </a:ext>
              </a:extLst>
            </xdr:cNvPr>
            <xdr:cNvPicPr>
              <a:picLocks noChangeAspect="1" noChangeArrowheads="1"/>
              <a:extLst>
                <a:ext uri="{84589F7E-364E-4C9E-8A38-B11213B215E9}">
                  <a14:cameraTool cellRange="データ!$L$37:$P$50" spid="_x0000_s1360"/>
                </a:ext>
              </a:extLst>
            </xdr:cNvPicPr>
          </xdr:nvPicPr>
          <xdr:blipFill>
            <a:blip xmlns:r="http://schemas.openxmlformats.org/officeDocument/2006/relationships" r:embed="rId49"/>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23"/>
  <sheetViews>
    <sheetView showGridLines="0" tabSelected="1" topLeftCell="W24" zoomScale="55" zoomScaleNormal="55" workbookViewId="0">
      <selection activeCell="AK40" sqref="AK40:AQ96"/>
    </sheetView>
  </sheetViews>
  <sheetFormatPr defaultColWidth="9" defaultRowHeight="18.75" x14ac:dyDescent="0.1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x14ac:dyDescent="0.25">
      <c r="A1" s="1"/>
      <c r="B1" s="2" t="str">
        <f>データ!H6</f>
        <v>神奈川県　横浜市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15">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x14ac:dyDescent="0.15">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271</v>
      </c>
      <c r="AL3" s="119"/>
      <c r="AM3" s="119"/>
      <c r="AN3" s="119"/>
      <c r="AO3" s="119"/>
      <c r="AP3" s="119"/>
      <c r="AQ3" s="120"/>
    </row>
    <row r="4" spans="1:43" ht="23.1" customHeight="1" x14ac:dyDescent="0.15">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x14ac:dyDescent="0.15">
      <c r="A5" s="1"/>
      <c r="B5" s="140" t="str">
        <f>データ!M6</f>
        <v>-</v>
      </c>
      <c r="C5" s="141"/>
      <c r="D5" s="141"/>
      <c r="E5" s="141"/>
      <c r="F5" s="142" t="str">
        <f>データ!N6</f>
        <v>-</v>
      </c>
      <c r="G5" s="142"/>
      <c r="H5" s="142"/>
      <c r="I5" s="142"/>
      <c r="J5" s="142">
        <f>データ!O6</f>
        <v>1</v>
      </c>
      <c r="K5" s="142"/>
      <c r="L5" s="142"/>
      <c r="M5" s="142"/>
      <c r="N5" s="142" t="str">
        <f>データ!P6</f>
        <v>-</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x14ac:dyDescent="0.15">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x14ac:dyDescent="0.15">
      <c r="A7" s="1"/>
      <c r="B7" s="144" t="str">
        <f>データ!Q6</f>
        <v>-</v>
      </c>
      <c r="C7" s="142"/>
      <c r="D7" s="142"/>
      <c r="E7" s="142"/>
      <c r="F7" s="145" t="s">
        <v>131</v>
      </c>
      <c r="G7" s="146"/>
      <c r="H7" s="146"/>
      <c r="I7" s="146"/>
      <c r="J7" s="147" t="s">
        <v>132</v>
      </c>
      <c r="K7" s="147"/>
      <c r="L7" s="147"/>
      <c r="M7" s="147"/>
      <c r="N7" s="148" t="str">
        <f>データ!T6</f>
        <v>無</v>
      </c>
      <c r="O7" s="148"/>
      <c r="P7" s="148"/>
      <c r="Q7" s="149"/>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x14ac:dyDescent="0.15">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x14ac:dyDescent="0.2">
      <c r="A9" s="1"/>
      <c r="B9" s="152" t="s">
        <v>134</v>
      </c>
      <c r="C9" s="153"/>
      <c r="D9" s="153"/>
      <c r="E9" s="153"/>
      <c r="F9" s="154" t="str">
        <f>データ!V6</f>
        <v>-</v>
      </c>
      <c r="G9" s="154"/>
      <c r="H9" s="154"/>
      <c r="I9" s="154"/>
      <c r="J9" s="155"/>
      <c r="K9" s="155"/>
      <c r="L9" s="155"/>
      <c r="M9" s="155"/>
      <c r="N9" s="156"/>
      <c r="O9" s="156"/>
      <c r="P9" s="156"/>
      <c r="Q9" s="157"/>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x14ac:dyDescent="0.2">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x14ac:dyDescent="0.15">
      <c r="A11" s="1"/>
      <c r="B11" s="112" t="s">
        <v>20</v>
      </c>
      <c r="C11" s="113"/>
      <c r="D11" s="113"/>
      <c r="E11" s="113"/>
      <c r="F11" s="158" t="str">
        <f>データ!B10</f>
        <v>H28</v>
      </c>
      <c r="G11" s="159"/>
      <c r="H11" s="158" t="str">
        <f>データ!C10</f>
        <v>H29</v>
      </c>
      <c r="I11" s="159"/>
      <c r="J11" s="158" t="str">
        <f>データ!D10</f>
        <v>H30</v>
      </c>
      <c r="K11" s="159"/>
      <c r="L11" s="158" t="str">
        <f>データ!E10</f>
        <v>R01</v>
      </c>
      <c r="M11" s="159"/>
      <c r="N11" s="158" t="str">
        <f>データ!F10</f>
        <v>R02</v>
      </c>
      <c r="O11" s="160"/>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x14ac:dyDescent="0.15">
      <c r="A12" s="1"/>
      <c r="B12" s="124" t="s">
        <v>21</v>
      </c>
      <c r="C12" s="125"/>
      <c r="D12" s="125"/>
      <c r="E12" s="125"/>
      <c r="F12" s="161" t="str">
        <f>データ!W6</f>
        <v>-</v>
      </c>
      <c r="G12" s="162"/>
      <c r="H12" s="161" t="str">
        <f>データ!X6</f>
        <v>-</v>
      </c>
      <c r="I12" s="162"/>
      <c r="J12" s="161" t="str">
        <f>データ!Y6</f>
        <v>-</v>
      </c>
      <c r="K12" s="162"/>
      <c r="L12" s="161" t="str">
        <f>データ!Z6</f>
        <v>-</v>
      </c>
      <c r="M12" s="162"/>
      <c r="N12" s="150" t="str">
        <f>データ!AA6</f>
        <v>-</v>
      </c>
      <c r="O12" s="151"/>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x14ac:dyDescent="0.15">
      <c r="A13" s="1"/>
      <c r="B13" s="163" t="s">
        <v>22</v>
      </c>
      <c r="C13" s="164"/>
      <c r="D13" s="164"/>
      <c r="E13" s="165"/>
      <c r="F13" s="161" t="str">
        <f>データ!AB6</f>
        <v>-</v>
      </c>
      <c r="G13" s="162"/>
      <c r="H13" s="161" t="str">
        <f>データ!AC6</f>
        <v>-</v>
      </c>
      <c r="I13" s="162"/>
      <c r="J13" s="161" t="str">
        <f>データ!AD6</f>
        <v>-</v>
      </c>
      <c r="K13" s="162"/>
      <c r="L13" s="161" t="str">
        <f>データ!AE6</f>
        <v>-</v>
      </c>
      <c r="M13" s="162"/>
      <c r="N13" s="150" t="str">
        <f>データ!AF6</f>
        <v>-</v>
      </c>
      <c r="O13" s="151"/>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x14ac:dyDescent="0.15">
      <c r="A14" s="1"/>
      <c r="B14" s="163" t="s">
        <v>23</v>
      </c>
      <c r="C14" s="164"/>
      <c r="D14" s="164"/>
      <c r="E14" s="165"/>
      <c r="F14" s="161">
        <f>データ!AG6</f>
        <v>1527</v>
      </c>
      <c r="G14" s="162"/>
      <c r="H14" s="161">
        <f>データ!AH6</f>
        <v>1929</v>
      </c>
      <c r="I14" s="162"/>
      <c r="J14" s="161">
        <f>データ!AI6</f>
        <v>2922</v>
      </c>
      <c r="K14" s="162"/>
      <c r="L14" s="161">
        <f>データ!AJ6</f>
        <v>2275</v>
      </c>
      <c r="M14" s="162"/>
      <c r="N14" s="150">
        <f>データ!AK6</f>
        <v>2284</v>
      </c>
      <c r="O14" s="151"/>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x14ac:dyDescent="0.15">
      <c r="A15" s="1"/>
      <c r="B15" s="168" t="s">
        <v>24</v>
      </c>
      <c r="C15" s="169"/>
      <c r="D15" s="169"/>
      <c r="E15" s="170"/>
      <c r="F15" s="171" t="str">
        <f>データ!AL6</f>
        <v>-</v>
      </c>
      <c r="G15" s="171"/>
      <c r="H15" s="171" t="str">
        <f>データ!AM6</f>
        <v>-</v>
      </c>
      <c r="I15" s="171"/>
      <c r="J15" s="171" t="str">
        <f>データ!AN6</f>
        <v>-</v>
      </c>
      <c r="K15" s="171"/>
      <c r="L15" s="171" t="str">
        <f>データ!AO6</f>
        <v>-</v>
      </c>
      <c r="M15" s="171"/>
      <c r="N15" s="172" t="str">
        <f>データ!AP6</f>
        <v>-</v>
      </c>
      <c r="O15" s="173"/>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x14ac:dyDescent="0.2">
      <c r="A16" s="1"/>
      <c r="B16" s="174" t="s">
        <v>25</v>
      </c>
      <c r="C16" s="175"/>
      <c r="D16" s="175"/>
      <c r="E16" s="176"/>
      <c r="F16" s="177">
        <f>データ!AQ6</f>
        <v>1527</v>
      </c>
      <c r="G16" s="177"/>
      <c r="H16" s="177">
        <f>データ!AR6</f>
        <v>1929</v>
      </c>
      <c r="I16" s="177"/>
      <c r="J16" s="177">
        <f>データ!AS6</f>
        <v>2922</v>
      </c>
      <c r="K16" s="177"/>
      <c r="L16" s="177">
        <f>データ!AT6</f>
        <v>2275</v>
      </c>
      <c r="M16" s="177"/>
      <c r="N16" s="166">
        <f>データ!AU6</f>
        <v>2284</v>
      </c>
      <c r="O16" s="167"/>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x14ac:dyDescent="0.2">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x14ac:dyDescent="0.15">
      <c r="A18" s="1"/>
      <c r="B18" s="178"/>
      <c r="C18" s="179"/>
      <c r="D18" s="179"/>
      <c r="E18" s="179"/>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x14ac:dyDescent="0.2">
      <c r="A19" s="1"/>
      <c r="B19" s="174" t="s">
        <v>28</v>
      </c>
      <c r="C19" s="175"/>
      <c r="D19" s="175"/>
      <c r="E19" s="176"/>
      <c r="F19" s="180">
        <f>データ!AV6</f>
        <v>14079</v>
      </c>
      <c r="G19" s="180"/>
      <c r="H19" s="180"/>
      <c r="I19" s="180" t="str">
        <f>データ!AW6</f>
        <v>-</v>
      </c>
      <c r="J19" s="180"/>
      <c r="K19" s="180"/>
      <c r="L19" s="180">
        <f>データ!AX6</f>
        <v>14079</v>
      </c>
      <c r="M19" s="180"/>
      <c r="N19" s="180"/>
      <c r="O19" s="181"/>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x14ac:dyDescent="0.15">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x14ac:dyDescent="0.2">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x14ac:dyDescent="0.15">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5" customHeight="1" x14ac:dyDescent="0.15">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x14ac:dyDescent="0.15">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x14ac:dyDescent="0.15">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x14ac:dyDescent="0.15">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x14ac:dyDescent="0.15">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x14ac:dyDescent="0.15">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x14ac:dyDescent="0.15">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x14ac:dyDescent="0.15">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x14ac:dyDescent="0.15">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x14ac:dyDescent="0.15">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x14ac:dyDescent="0.15">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x14ac:dyDescent="0.15">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x14ac:dyDescent="0.15">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x14ac:dyDescent="0.15">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x14ac:dyDescent="0.15">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x14ac:dyDescent="0.2">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5" customHeight="1" x14ac:dyDescent="0.15">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2" t="s">
        <v>31</v>
      </c>
      <c r="AL39" s="183"/>
      <c r="AM39" s="183"/>
      <c r="AN39" s="183"/>
      <c r="AO39" s="183"/>
      <c r="AP39" s="183"/>
      <c r="AQ39" s="184"/>
    </row>
    <row r="40" spans="1:43" ht="9.6" customHeight="1" thickBot="1" x14ac:dyDescent="0.2">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272</v>
      </c>
      <c r="AL40" s="119"/>
      <c r="AM40" s="119"/>
      <c r="AN40" s="119"/>
      <c r="AO40" s="119"/>
      <c r="AP40" s="119"/>
      <c r="AQ40" s="120"/>
    </row>
    <row r="41" spans="1:43" ht="29.45" customHeight="1" x14ac:dyDescent="0.15">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x14ac:dyDescent="0.15">
      <c r="A42" s="1"/>
      <c r="B42" s="185"/>
      <c r="C42" s="186"/>
      <c r="D42" s="186"/>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x14ac:dyDescent="0.15">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x14ac:dyDescent="0.15">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x14ac:dyDescent="0.15">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x14ac:dyDescent="0.15">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x14ac:dyDescent="0.15">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x14ac:dyDescent="0.15">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x14ac:dyDescent="0.15">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x14ac:dyDescent="0.15">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x14ac:dyDescent="0.15">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x14ac:dyDescent="0.15">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x14ac:dyDescent="0.15">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x14ac:dyDescent="0.15">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x14ac:dyDescent="0.15">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x14ac:dyDescent="0.15">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x14ac:dyDescent="0.15">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x14ac:dyDescent="0.15">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x14ac:dyDescent="0.15">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x14ac:dyDescent="0.15">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x14ac:dyDescent="0.15">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x14ac:dyDescent="0.15">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x14ac:dyDescent="0.15">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x14ac:dyDescent="0.15">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x14ac:dyDescent="0.15">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x14ac:dyDescent="0.15">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x14ac:dyDescent="0.15">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x14ac:dyDescent="0.15">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x14ac:dyDescent="0.15">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x14ac:dyDescent="0.15">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x14ac:dyDescent="0.15">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x14ac:dyDescent="0.15">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x14ac:dyDescent="0.15">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x14ac:dyDescent="0.15">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x14ac:dyDescent="0.15">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x14ac:dyDescent="0.15">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x14ac:dyDescent="0.15">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x14ac:dyDescent="0.15">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x14ac:dyDescent="0.15">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x14ac:dyDescent="0.15">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x14ac:dyDescent="0.15">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x14ac:dyDescent="0.15">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x14ac:dyDescent="0.15">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x14ac:dyDescent="0.15">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x14ac:dyDescent="0.15">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x14ac:dyDescent="0.15">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x14ac:dyDescent="0.15">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x14ac:dyDescent="0.15">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x14ac:dyDescent="0.15">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x14ac:dyDescent="0.15">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x14ac:dyDescent="0.15">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x14ac:dyDescent="0.15">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x14ac:dyDescent="0.15">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x14ac:dyDescent="0.15">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x14ac:dyDescent="0.15">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x14ac:dyDescent="0.15">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x14ac:dyDescent="0.15">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2" t="s">
        <v>34</v>
      </c>
      <c r="AL97" s="183"/>
      <c r="AM97" s="183"/>
      <c r="AN97" s="183"/>
      <c r="AO97" s="183"/>
      <c r="AP97" s="183"/>
      <c r="AQ97" s="184"/>
    </row>
    <row r="98" spans="1:43" ht="16.350000000000001" customHeight="1" x14ac:dyDescent="0.15">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7"/>
      <c r="AL98" s="188"/>
      <c r="AM98" s="188"/>
      <c r="AN98" s="188"/>
      <c r="AO98" s="188"/>
      <c r="AP98" s="188"/>
      <c r="AQ98" s="189"/>
    </row>
    <row r="99" spans="1:43" ht="16.350000000000001" customHeight="1" x14ac:dyDescent="0.15">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0" t="s">
        <v>270</v>
      </c>
      <c r="AL99" s="191"/>
      <c r="AM99" s="191"/>
      <c r="AN99" s="191"/>
      <c r="AO99" s="191"/>
      <c r="AP99" s="191"/>
      <c r="AQ99" s="192"/>
    </row>
    <row r="100" spans="1:43" ht="16.350000000000001" customHeight="1" x14ac:dyDescent="0.15">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0"/>
      <c r="AL100" s="191"/>
      <c r="AM100" s="191"/>
      <c r="AN100" s="191"/>
      <c r="AO100" s="191"/>
      <c r="AP100" s="191"/>
      <c r="AQ100" s="192"/>
    </row>
    <row r="101" spans="1:43" ht="16.350000000000001" customHeight="1" x14ac:dyDescent="0.15">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0"/>
      <c r="AL101" s="191"/>
      <c r="AM101" s="191"/>
      <c r="AN101" s="191"/>
      <c r="AO101" s="191"/>
      <c r="AP101" s="191"/>
      <c r="AQ101" s="192"/>
    </row>
    <row r="102" spans="1:43" ht="16.350000000000001" customHeight="1" x14ac:dyDescent="0.15">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0"/>
      <c r="AL102" s="191"/>
      <c r="AM102" s="191"/>
      <c r="AN102" s="191"/>
      <c r="AO102" s="191"/>
      <c r="AP102" s="191"/>
      <c r="AQ102" s="192"/>
    </row>
    <row r="103" spans="1:43" ht="16.350000000000001" customHeight="1" x14ac:dyDescent="0.15">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0"/>
      <c r="AL103" s="191"/>
      <c r="AM103" s="191"/>
      <c r="AN103" s="191"/>
      <c r="AO103" s="191"/>
      <c r="AP103" s="191"/>
      <c r="AQ103" s="192"/>
    </row>
    <row r="104" spans="1:43" ht="16.350000000000001" customHeight="1" x14ac:dyDescent="0.15">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0"/>
      <c r="AL104" s="191"/>
      <c r="AM104" s="191"/>
      <c r="AN104" s="191"/>
      <c r="AO104" s="191"/>
      <c r="AP104" s="191"/>
      <c r="AQ104" s="192"/>
    </row>
    <row r="105" spans="1:43" ht="16.350000000000001" customHeight="1" x14ac:dyDescent="0.15">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0"/>
      <c r="AL105" s="191"/>
      <c r="AM105" s="191"/>
      <c r="AN105" s="191"/>
      <c r="AO105" s="191"/>
      <c r="AP105" s="191"/>
      <c r="AQ105" s="192"/>
    </row>
    <row r="106" spans="1:43" ht="16.350000000000001" customHeight="1" x14ac:dyDescent="0.15">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0"/>
      <c r="AL106" s="191"/>
      <c r="AM106" s="191"/>
      <c r="AN106" s="191"/>
      <c r="AO106" s="191"/>
      <c r="AP106" s="191"/>
      <c r="AQ106" s="192"/>
    </row>
    <row r="107" spans="1:43" ht="16.350000000000001" customHeight="1" x14ac:dyDescent="0.15">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0"/>
      <c r="AL107" s="191"/>
      <c r="AM107" s="191"/>
      <c r="AN107" s="191"/>
      <c r="AO107" s="191"/>
      <c r="AP107" s="191"/>
      <c r="AQ107" s="192"/>
    </row>
    <row r="108" spans="1:43" ht="16.350000000000001" customHeight="1" x14ac:dyDescent="0.15">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0"/>
      <c r="AL108" s="191"/>
      <c r="AM108" s="191"/>
      <c r="AN108" s="191"/>
      <c r="AO108" s="191"/>
      <c r="AP108" s="191"/>
      <c r="AQ108" s="192"/>
    </row>
    <row r="109" spans="1:43" ht="16.350000000000001" customHeight="1" x14ac:dyDescent="0.15">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0"/>
      <c r="AL109" s="191"/>
      <c r="AM109" s="191"/>
      <c r="AN109" s="191"/>
      <c r="AO109" s="191"/>
      <c r="AP109" s="191"/>
      <c r="AQ109" s="192"/>
    </row>
    <row r="110" spans="1:43" ht="16.350000000000001" customHeight="1" x14ac:dyDescent="0.15">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0"/>
      <c r="AL110" s="191"/>
      <c r="AM110" s="191"/>
      <c r="AN110" s="191"/>
      <c r="AO110" s="191"/>
      <c r="AP110" s="191"/>
      <c r="AQ110" s="192"/>
    </row>
    <row r="111" spans="1:43" ht="16.350000000000001" customHeight="1" x14ac:dyDescent="0.15">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0"/>
      <c r="AL111" s="191"/>
      <c r="AM111" s="191"/>
      <c r="AN111" s="191"/>
      <c r="AO111" s="191"/>
      <c r="AP111" s="191"/>
      <c r="AQ111" s="192"/>
    </row>
    <row r="112" spans="1:43" ht="16.350000000000001" customHeight="1" x14ac:dyDescent="0.15">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0"/>
      <c r="AL112" s="191"/>
      <c r="AM112" s="191"/>
      <c r="AN112" s="191"/>
      <c r="AO112" s="191"/>
      <c r="AP112" s="191"/>
      <c r="AQ112" s="192"/>
    </row>
    <row r="113" spans="1:43" ht="16.350000000000001" customHeight="1" x14ac:dyDescent="0.15">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0"/>
      <c r="AL113" s="191"/>
      <c r="AM113" s="191"/>
      <c r="AN113" s="191"/>
      <c r="AO113" s="191"/>
      <c r="AP113" s="191"/>
      <c r="AQ113" s="192"/>
    </row>
    <row r="114" spans="1:43" ht="16.350000000000001" customHeight="1" x14ac:dyDescent="0.15">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0"/>
      <c r="AL114" s="191"/>
      <c r="AM114" s="191"/>
      <c r="AN114" s="191"/>
      <c r="AO114" s="191"/>
      <c r="AP114" s="191"/>
      <c r="AQ114" s="192"/>
    </row>
    <row r="115" spans="1:43" ht="16.350000000000001" customHeight="1" x14ac:dyDescent="0.15">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0"/>
      <c r="AL115" s="191"/>
      <c r="AM115" s="191"/>
      <c r="AN115" s="191"/>
      <c r="AO115" s="191"/>
      <c r="AP115" s="191"/>
      <c r="AQ115" s="192"/>
    </row>
    <row r="116" spans="1:43" ht="13.5" customHeight="1" x14ac:dyDescent="0.15">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0"/>
      <c r="AL116" s="191"/>
      <c r="AM116" s="191"/>
      <c r="AN116" s="191"/>
      <c r="AO116" s="191"/>
      <c r="AP116" s="191"/>
      <c r="AQ116" s="192"/>
    </row>
    <row r="117" spans="1:43" ht="14.25" customHeight="1" thickBot="1" x14ac:dyDescent="0.2">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3"/>
      <c r="AL117" s="194"/>
      <c r="AM117" s="194"/>
      <c r="AN117" s="194"/>
      <c r="AO117" s="194"/>
      <c r="AP117" s="194"/>
      <c r="AQ117" s="195"/>
    </row>
    <row r="118" spans="1:43" ht="21" customHeight="1" x14ac:dyDescent="0.15">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row r="122" spans="1:43" hidden="1" x14ac:dyDescent="0.15">
      <c r="B122" s="5" t="s">
        <v>36</v>
      </c>
      <c r="C122" s="5" t="s">
        <v>37</v>
      </c>
      <c r="D122" s="5" t="s">
        <v>38</v>
      </c>
      <c r="E122" s="5" t="s">
        <v>39</v>
      </c>
      <c r="F122" s="5" t="s">
        <v>40</v>
      </c>
      <c r="G122" s="5" t="s">
        <v>41</v>
      </c>
    </row>
    <row r="123" spans="1:43" hidden="1" x14ac:dyDescent="0.15">
      <c r="C123" s="5" t="str">
        <f>データ!CY9</f>
        <v>（最大出力合計1,980kW）</v>
      </c>
      <c r="D123" s="5" t="str">
        <f>データ!EX9</f>
        <v>（最大出力合計-kW）</v>
      </c>
      <c r="E123" s="5" t="str">
        <f>データ!GW9</f>
        <v>（最大出力合計-kW）</v>
      </c>
      <c r="F123" s="5" t="str">
        <f>データ!IV9</f>
        <v>（最大出力合計1,980kW）</v>
      </c>
      <c r="G123" s="5" t="str">
        <f>データ!KU9</f>
        <v>（最大出力合計-kW）</v>
      </c>
    </row>
  </sheetData>
  <sheetProtection algorithmName="SHA-512" hashValue="lxTf1BdHvKItTdAMJN0ta4RL6veOTlzRwobFV7SA4DnJZhrPO3u2hi755EcTu1hBT35HXEU2GFHLrNIBDcA87w==" saltValue="9/InHpdK7FUgAf/ITuivng=="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47" t="s">
        <v>42</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15">
      <c r="A2" s="49" t="s">
        <v>43</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x14ac:dyDescent="0.15">
      <c r="A3" s="49" t="s">
        <v>44</v>
      </c>
      <c r="B3" s="50" t="s">
        <v>45</v>
      </c>
      <c r="C3" s="50" t="s">
        <v>46</v>
      </c>
      <c r="D3" s="50" t="s">
        <v>47</v>
      </c>
      <c r="E3" s="50" t="s">
        <v>48</v>
      </c>
      <c r="F3" s="50" t="s">
        <v>49</v>
      </c>
      <c r="G3" s="50" t="s">
        <v>50</v>
      </c>
      <c r="H3" s="51" t="s">
        <v>51</v>
      </c>
      <c r="I3" s="52"/>
      <c r="J3" s="52"/>
      <c r="K3" s="52"/>
      <c r="L3" s="52"/>
      <c r="M3" s="52"/>
      <c r="N3" s="52"/>
      <c r="O3" s="52"/>
      <c r="P3" s="52"/>
      <c r="Q3" s="52"/>
      <c r="R3" s="52"/>
      <c r="S3" s="52"/>
      <c r="T3" s="52"/>
      <c r="U3" s="52"/>
      <c r="V3" s="52"/>
      <c r="W3" s="53" t="s">
        <v>52</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53</v>
      </c>
      <c r="AW3" s="52"/>
      <c r="AX3" s="57"/>
      <c r="AY3" s="54" t="s">
        <v>54</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37</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55</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56</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57</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58</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59</v>
      </c>
      <c r="MV3" s="54"/>
      <c r="MW3" s="54"/>
      <c r="MX3" s="54"/>
      <c r="MY3" s="54"/>
      <c r="MZ3" s="54"/>
      <c r="NA3" s="54"/>
      <c r="NB3" s="54"/>
      <c r="NC3" s="54"/>
      <c r="ND3" s="54"/>
      <c r="NE3" s="54"/>
      <c r="NF3" s="54"/>
      <c r="NG3" s="54"/>
      <c r="NH3" s="54"/>
      <c r="NI3" s="54"/>
      <c r="NJ3" s="58"/>
    </row>
    <row r="4" spans="1:374" x14ac:dyDescent="0.15">
      <c r="A4" s="49" t="s">
        <v>60</v>
      </c>
      <c r="B4" s="59"/>
      <c r="C4" s="59"/>
      <c r="D4" s="59"/>
      <c r="E4" s="59"/>
      <c r="F4" s="59"/>
      <c r="G4" s="59"/>
      <c r="H4" s="60"/>
      <c r="I4" s="61"/>
      <c r="J4" s="61"/>
      <c r="K4" s="61"/>
      <c r="L4" s="61"/>
      <c r="M4" s="61"/>
      <c r="N4" s="61"/>
      <c r="O4" s="61"/>
      <c r="P4" s="61"/>
      <c r="Q4" s="61"/>
      <c r="R4" s="61"/>
      <c r="S4" s="61"/>
      <c r="T4" s="61"/>
      <c r="U4" s="61"/>
      <c r="V4" s="61"/>
      <c r="W4" s="53" t="s">
        <v>61</v>
      </c>
      <c r="X4" s="54"/>
      <c r="Y4" s="54"/>
      <c r="Z4" s="54"/>
      <c r="AA4" s="54"/>
      <c r="AB4" s="53" t="s">
        <v>62</v>
      </c>
      <c r="AC4" s="54"/>
      <c r="AD4" s="54"/>
      <c r="AE4" s="54"/>
      <c r="AF4" s="58"/>
      <c r="AG4" s="53" t="s">
        <v>63</v>
      </c>
      <c r="AH4" s="54"/>
      <c r="AI4" s="54"/>
      <c r="AJ4" s="54"/>
      <c r="AK4" s="58"/>
      <c r="AL4" s="53" t="s">
        <v>64</v>
      </c>
      <c r="AM4" s="54"/>
      <c r="AN4" s="54"/>
      <c r="AO4" s="54"/>
      <c r="AP4" s="58"/>
      <c r="AQ4" s="53" t="s">
        <v>65</v>
      </c>
      <c r="AR4" s="54"/>
      <c r="AS4" s="54"/>
      <c r="AT4" s="54"/>
      <c r="AU4" s="54"/>
      <c r="AV4" s="62"/>
      <c r="AW4" s="61"/>
      <c r="AX4" s="63"/>
      <c r="AY4" s="53" t="s">
        <v>66</v>
      </c>
      <c r="AZ4" s="54"/>
      <c r="BA4" s="54"/>
      <c r="BB4" s="54"/>
      <c r="BC4" s="54"/>
      <c r="BD4" s="54"/>
      <c r="BE4" s="54"/>
      <c r="BF4" s="54"/>
      <c r="BG4" s="54"/>
      <c r="BH4" s="54"/>
      <c r="BI4" s="58"/>
      <c r="BJ4" s="53" t="s">
        <v>67</v>
      </c>
      <c r="BK4" s="54"/>
      <c r="BL4" s="54"/>
      <c r="BM4" s="54"/>
      <c r="BN4" s="54"/>
      <c r="BO4" s="54"/>
      <c r="BP4" s="54"/>
      <c r="BQ4" s="54"/>
      <c r="BR4" s="54"/>
      <c r="BS4" s="54"/>
      <c r="BT4" s="58"/>
      <c r="BU4" s="53" t="s">
        <v>68</v>
      </c>
      <c r="BV4" s="54"/>
      <c r="BW4" s="54"/>
      <c r="BX4" s="54"/>
      <c r="BY4" s="54"/>
      <c r="BZ4" s="54"/>
      <c r="CA4" s="54"/>
      <c r="CB4" s="54"/>
      <c r="CC4" s="54"/>
      <c r="CD4" s="54"/>
      <c r="CE4" s="58"/>
      <c r="CF4" s="53" t="s">
        <v>69</v>
      </c>
      <c r="CG4" s="54"/>
      <c r="CH4" s="54"/>
      <c r="CI4" s="54"/>
      <c r="CJ4" s="54"/>
      <c r="CK4" s="54"/>
      <c r="CL4" s="54"/>
      <c r="CM4" s="54"/>
      <c r="CN4" s="54"/>
      <c r="CO4" s="58"/>
      <c r="CP4" s="53" t="s">
        <v>70</v>
      </c>
      <c r="CQ4" s="54"/>
      <c r="CR4" s="54"/>
      <c r="CS4" s="54"/>
      <c r="CT4" s="54"/>
      <c r="CU4" s="54"/>
      <c r="CV4" s="54"/>
      <c r="CW4" s="54"/>
      <c r="CX4" s="54"/>
      <c r="CY4" s="58"/>
      <c r="CZ4" s="64"/>
      <c r="DA4" s="53" t="s">
        <v>71</v>
      </c>
      <c r="DB4" s="54"/>
      <c r="DC4" s="54"/>
      <c r="DD4" s="54"/>
      <c r="DE4" s="54"/>
      <c r="DF4" s="54"/>
      <c r="DG4" s="54"/>
      <c r="DH4" s="54"/>
      <c r="DI4" s="54"/>
      <c r="DJ4" s="58"/>
      <c r="DK4" s="53" t="s">
        <v>72</v>
      </c>
      <c r="DL4" s="54"/>
      <c r="DM4" s="54"/>
      <c r="DN4" s="54"/>
      <c r="DO4" s="54"/>
      <c r="DP4" s="54"/>
      <c r="DQ4" s="54"/>
      <c r="DR4" s="54"/>
      <c r="DS4" s="54"/>
      <c r="DT4" s="58"/>
      <c r="DU4" s="53" t="s">
        <v>73</v>
      </c>
      <c r="DV4" s="54"/>
      <c r="DW4" s="54"/>
      <c r="DX4" s="54"/>
      <c r="DY4" s="54"/>
      <c r="DZ4" s="54"/>
      <c r="EA4" s="54"/>
      <c r="EB4" s="54"/>
      <c r="EC4" s="54"/>
      <c r="ED4" s="58"/>
      <c r="EE4" s="53" t="s">
        <v>74</v>
      </c>
      <c r="EF4" s="54"/>
      <c r="EG4" s="54"/>
      <c r="EH4" s="54"/>
      <c r="EI4" s="54"/>
      <c r="EJ4" s="54"/>
      <c r="EK4" s="54"/>
      <c r="EL4" s="54"/>
      <c r="EM4" s="54"/>
      <c r="EN4" s="58"/>
      <c r="EO4" s="53" t="s">
        <v>75</v>
      </c>
      <c r="EP4" s="54"/>
      <c r="EQ4" s="54"/>
      <c r="ER4" s="54"/>
      <c r="ES4" s="54"/>
      <c r="ET4" s="54"/>
      <c r="EU4" s="54"/>
      <c r="EV4" s="54"/>
      <c r="EW4" s="54"/>
      <c r="EX4" s="58"/>
      <c r="EY4" s="64"/>
      <c r="EZ4" s="53" t="s">
        <v>71</v>
      </c>
      <c r="FA4" s="54"/>
      <c r="FB4" s="54"/>
      <c r="FC4" s="54"/>
      <c r="FD4" s="54"/>
      <c r="FE4" s="54"/>
      <c r="FF4" s="54"/>
      <c r="FG4" s="54"/>
      <c r="FH4" s="54"/>
      <c r="FI4" s="58"/>
      <c r="FJ4" s="53" t="s">
        <v>72</v>
      </c>
      <c r="FK4" s="54"/>
      <c r="FL4" s="54"/>
      <c r="FM4" s="54"/>
      <c r="FN4" s="54"/>
      <c r="FO4" s="54"/>
      <c r="FP4" s="54"/>
      <c r="FQ4" s="54"/>
      <c r="FR4" s="54"/>
      <c r="FS4" s="58"/>
      <c r="FT4" s="53" t="s">
        <v>73</v>
      </c>
      <c r="FU4" s="54"/>
      <c r="FV4" s="54"/>
      <c r="FW4" s="54"/>
      <c r="FX4" s="54"/>
      <c r="FY4" s="54"/>
      <c r="FZ4" s="54"/>
      <c r="GA4" s="54"/>
      <c r="GB4" s="54"/>
      <c r="GC4" s="58"/>
      <c r="GD4" s="53" t="s">
        <v>74</v>
      </c>
      <c r="GE4" s="54"/>
      <c r="GF4" s="54"/>
      <c r="GG4" s="54"/>
      <c r="GH4" s="54"/>
      <c r="GI4" s="54"/>
      <c r="GJ4" s="54"/>
      <c r="GK4" s="54"/>
      <c r="GL4" s="54"/>
      <c r="GM4" s="58"/>
      <c r="GN4" s="53" t="s">
        <v>75</v>
      </c>
      <c r="GO4" s="54"/>
      <c r="GP4" s="54"/>
      <c r="GQ4" s="54"/>
      <c r="GR4" s="54"/>
      <c r="GS4" s="54"/>
      <c r="GT4" s="54"/>
      <c r="GU4" s="54"/>
      <c r="GV4" s="54"/>
      <c r="GW4" s="58"/>
      <c r="GX4" s="64"/>
      <c r="GY4" s="53" t="s">
        <v>71</v>
      </c>
      <c r="GZ4" s="54"/>
      <c r="HA4" s="54"/>
      <c r="HB4" s="54"/>
      <c r="HC4" s="54"/>
      <c r="HD4" s="54"/>
      <c r="HE4" s="54"/>
      <c r="HF4" s="54"/>
      <c r="HG4" s="54"/>
      <c r="HH4" s="58"/>
      <c r="HI4" s="53" t="s">
        <v>72</v>
      </c>
      <c r="HJ4" s="54"/>
      <c r="HK4" s="54"/>
      <c r="HL4" s="54"/>
      <c r="HM4" s="54"/>
      <c r="HN4" s="54"/>
      <c r="HO4" s="54"/>
      <c r="HP4" s="54"/>
      <c r="HQ4" s="54"/>
      <c r="HR4" s="58"/>
      <c r="HS4" s="53" t="s">
        <v>73</v>
      </c>
      <c r="HT4" s="54"/>
      <c r="HU4" s="54"/>
      <c r="HV4" s="54"/>
      <c r="HW4" s="54"/>
      <c r="HX4" s="54"/>
      <c r="HY4" s="54"/>
      <c r="HZ4" s="54"/>
      <c r="IA4" s="54"/>
      <c r="IB4" s="58"/>
      <c r="IC4" s="53" t="s">
        <v>74</v>
      </c>
      <c r="ID4" s="54"/>
      <c r="IE4" s="54"/>
      <c r="IF4" s="54"/>
      <c r="IG4" s="54"/>
      <c r="IH4" s="54"/>
      <c r="II4" s="54"/>
      <c r="IJ4" s="54"/>
      <c r="IK4" s="54"/>
      <c r="IL4" s="58"/>
      <c r="IM4" s="53" t="s">
        <v>75</v>
      </c>
      <c r="IN4" s="54"/>
      <c r="IO4" s="54"/>
      <c r="IP4" s="54"/>
      <c r="IQ4" s="54"/>
      <c r="IR4" s="54"/>
      <c r="IS4" s="54"/>
      <c r="IT4" s="54"/>
      <c r="IU4" s="54"/>
      <c r="IV4" s="58"/>
      <c r="IW4" s="64"/>
      <c r="IX4" s="53" t="s">
        <v>71</v>
      </c>
      <c r="IY4" s="54"/>
      <c r="IZ4" s="54"/>
      <c r="JA4" s="54"/>
      <c r="JB4" s="54"/>
      <c r="JC4" s="54"/>
      <c r="JD4" s="54"/>
      <c r="JE4" s="54"/>
      <c r="JF4" s="54"/>
      <c r="JG4" s="58"/>
      <c r="JH4" s="53" t="s">
        <v>72</v>
      </c>
      <c r="JI4" s="54"/>
      <c r="JJ4" s="54"/>
      <c r="JK4" s="54"/>
      <c r="JL4" s="54"/>
      <c r="JM4" s="54"/>
      <c r="JN4" s="54"/>
      <c r="JO4" s="54"/>
      <c r="JP4" s="54"/>
      <c r="JQ4" s="58"/>
      <c r="JR4" s="53" t="s">
        <v>73</v>
      </c>
      <c r="JS4" s="54"/>
      <c r="JT4" s="54"/>
      <c r="JU4" s="54"/>
      <c r="JV4" s="54"/>
      <c r="JW4" s="54"/>
      <c r="JX4" s="54"/>
      <c r="JY4" s="54"/>
      <c r="JZ4" s="54"/>
      <c r="KA4" s="58"/>
      <c r="KB4" s="53" t="s">
        <v>74</v>
      </c>
      <c r="KC4" s="54"/>
      <c r="KD4" s="54"/>
      <c r="KE4" s="54"/>
      <c r="KF4" s="54"/>
      <c r="KG4" s="54"/>
      <c r="KH4" s="54"/>
      <c r="KI4" s="54"/>
      <c r="KJ4" s="54"/>
      <c r="KK4" s="58"/>
      <c r="KL4" s="53" t="s">
        <v>75</v>
      </c>
      <c r="KM4" s="54"/>
      <c r="KN4" s="54"/>
      <c r="KO4" s="54"/>
      <c r="KP4" s="54"/>
      <c r="KQ4" s="54"/>
      <c r="KR4" s="54"/>
      <c r="KS4" s="54"/>
      <c r="KT4" s="54"/>
      <c r="KU4" s="58"/>
      <c r="KV4" s="64"/>
      <c r="KW4" s="53" t="s">
        <v>71</v>
      </c>
      <c r="KX4" s="54"/>
      <c r="KY4" s="54"/>
      <c r="KZ4" s="54"/>
      <c r="LA4" s="54"/>
      <c r="LB4" s="54"/>
      <c r="LC4" s="54"/>
      <c r="LD4" s="54"/>
      <c r="LE4" s="54"/>
      <c r="LF4" s="58"/>
      <c r="LG4" s="53" t="s">
        <v>72</v>
      </c>
      <c r="LH4" s="54"/>
      <c r="LI4" s="54"/>
      <c r="LJ4" s="54"/>
      <c r="LK4" s="54"/>
      <c r="LL4" s="54"/>
      <c r="LM4" s="54"/>
      <c r="LN4" s="54"/>
      <c r="LO4" s="54"/>
      <c r="LP4" s="58"/>
      <c r="LQ4" s="53" t="s">
        <v>73</v>
      </c>
      <c r="LR4" s="54"/>
      <c r="LS4" s="54"/>
      <c r="LT4" s="54"/>
      <c r="LU4" s="54"/>
      <c r="LV4" s="54"/>
      <c r="LW4" s="54"/>
      <c r="LX4" s="54"/>
      <c r="LY4" s="54"/>
      <c r="LZ4" s="58"/>
      <c r="MA4" s="53" t="s">
        <v>74</v>
      </c>
      <c r="MB4" s="54"/>
      <c r="MC4" s="54"/>
      <c r="MD4" s="54"/>
      <c r="ME4" s="54"/>
      <c r="MF4" s="54"/>
      <c r="MG4" s="54"/>
      <c r="MH4" s="54"/>
      <c r="MI4" s="54"/>
      <c r="MJ4" s="58"/>
      <c r="MK4" s="53" t="s">
        <v>75</v>
      </c>
      <c r="ML4" s="54"/>
      <c r="MM4" s="54"/>
      <c r="MN4" s="54"/>
      <c r="MO4" s="54"/>
      <c r="MP4" s="54"/>
      <c r="MQ4" s="54"/>
      <c r="MR4" s="54"/>
      <c r="MS4" s="54"/>
      <c r="MT4" s="58"/>
      <c r="MU4" s="53" t="s">
        <v>76</v>
      </c>
      <c r="MV4" s="54"/>
      <c r="MW4" s="54"/>
      <c r="MX4" s="58"/>
      <c r="MY4" s="53" t="s">
        <v>39</v>
      </c>
      <c r="MZ4" s="54"/>
      <c r="NA4" s="54"/>
      <c r="NB4" s="58"/>
      <c r="NC4" s="53" t="s">
        <v>40</v>
      </c>
      <c r="ND4" s="54"/>
      <c r="NE4" s="54"/>
      <c r="NF4" s="58"/>
      <c r="NG4" s="53" t="s">
        <v>77</v>
      </c>
      <c r="NH4" s="54"/>
      <c r="NI4" s="54"/>
      <c r="NJ4" s="58"/>
    </row>
    <row r="5" spans="1:374" x14ac:dyDescent="0.15">
      <c r="A5" s="49" t="s">
        <v>78</v>
      </c>
      <c r="B5" s="65"/>
      <c r="C5" s="65"/>
      <c r="D5" s="65"/>
      <c r="E5" s="65"/>
      <c r="F5" s="65"/>
      <c r="G5" s="65"/>
      <c r="H5" s="65" t="s">
        <v>79</v>
      </c>
      <c r="I5" s="66" t="s">
        <v>80</v>
      </c>
      <c r="J5" s="66" t="s">
        <v>81</v>
      </c>
      <c r="K5" s="66" t="s">
        <v>82</v>
      </c>
      <c r="L5" s="66" t="s">
        <v>83</v>
      </c>
      <c r="M5" s="66" t="s">
        <v>84</v>
      </c>
      <c r="N5" s="66" t="s">
        <v>85</v>
      </c>
      <c r="O5" s="66" t="s">
        <v>86</v>
      </c>
      <c r="P5" s="66" t="s">
        <v>87</v>
      </c>
      <c r="Q5" s="66" t="s">
        <v>88</v>
      </c>
      <c r="R5" s="66" t="s">
        <v>89</v>
      </c>
      <c r="S5" s="66" t="s">
        <v>90</v>
      </c>
      <c r="T5" s="66" t="s">
        <v>91</v>
      </c>
      <c r="U5" s="66" t="s">
        <v>92</v>
      </c>
      <c r="V5" s="66" t="s">
        <v>93</v>
      </c>
      <c r="W5" s="66" t="s">
        <v>94</v>
      </c>
      <c r="X5" s="66" t="s">
        <v>95</v>
      </c>
      <c r="Y5" s="66" t="s">
        <v>96</v>
      </c>
      <c r="Z5" s="66" t="s">
        <v>97</v>
      </c>
      <c r="AA5" s="66" t="s">
        <v>98</v>
      </c>
      <c r="AB5" s="66" t="s">
        <v>94</v>
      </c>
      <c r="AC5" s="66" t="s">
        <v>95</v>
      </c>
      <c r="AD5" s="66" t="s">
        <v>96</v>
      </c>
      <c r="AE5" s="66" t="s">
        <v>97</v>
      </c>
      <c r="AF5" s="66" t="s">
        <v>98</v>
      </c>
      <c r="AG5" s="66" t="s">
        <v>94</v>
      </c>
      <c r="AH5" s="66" t="s">
        <v>95</v>
      </c>
      <c r="AI5" s="66" t="s">
        <v>96</v>
      </c>
      <c r="AJ5" s="66" t="s">
        <v>97</v>
      </c>
      <c r="AK5" s="66" t="s">
        <v>98</v>
      </c>
      <c r="AL5" s="66" t="s">
        <v>94</v>
      </c>
      <c r="AM5" s="66" t="s">
        <v>95</v>
      </c>
      <c r="AN5" s="66" t="s">
        <v>96</v>
      </c>
      <c r="AO5" s="66" t="s">
        <v>97</v>
      </c>
      <c r="AP5" s="66" t="s">
        <v>98</v>
      </c>
      <c r="AQ5" s="66" t="s">
        <v>94</v>
      </c>
      <c r="AR5" s="66" t="s">
        <v>95</v>
      </c>
      <c r="AS5" s="66" t="s">
        <v>96</v>
      </c>
      <c r="AT5" s="66" t="s">
        <v>97</v>
      </c>
      <c r="AU5" s="66" t="s">
        <v>98</v>
      </c>
      <c r="AV5" s="66" t="s">
        <v>99</v>
      </c>
      <c r="AW5" s="66" t="s">
        <v>100</v>
      </c>
      <c r="AX5" s="66" t="s">
        <v>101</v>
      </c>
      <c r="AY5" s="66" t="s">
        <v>102</v>
      </c>
      <c r="AZ5" s="66" t="s">
        <v>103</v>
      </c>
      <c r="BA5" s="66" t="s">
        <v>104</v>
      </c>
      <c r="BB5" s="66" t="s">
        <v>105</v>
      </c>
      <c r="BC5" s="66" t="s">
        <v>106</v>
      </c>
      <c r="BD5" s="66" t="s">
        <v>107</v>
      </c>
      <c r="BE5" s="66" t="s">
        <v>108</v>
      </c>
      <c r="BF5" s="66" t="s">
        <v>109</v>
      </c>
      <c r="BG5" s="66" t="s">
        <v>110</v>
      </c>
      <c r="BH5" s="66" t="s">
        <v>111</v>
      </c>
      <c r="BI5" s="66" t="s">
        <v>112</v>
      </c>
      <c r="BJ5" s="66" t="s">
        <v>102</v>
      </c>
      <c r="BK5" s="66" t="s">
        <v>103</v>
      </c>
      <c r="BL5" s="66" t="s">
        <v>104</v>
      </c>
      <c r="BM5" s="66" t="s">
        <v>105</v>
      </c>
      <c r="BN5" s="66" t="s">
        <v>106</v>
      </c>
      <c r="BO5" s="66" t="s">
        <v>107</v>
      </c>
      <c r="BP5" s="66" t="s">
        <v>108</v>
      </c>
      <c r="BQ5" s="66" t="s">
        <v>109</v>
      </c>
      <c r="BR5" s="66" t="s">
        <v>110</v>
      </c>
      <c r="BS5" s="66" t="s">
        <v>111</v>
      </c>
      <c r="BT5" s="66" t="s">
        <v>112</v>
      </c>
      <c r="BU5" s="66" t="s">
        <v>102</v>
      </c>
      <c r="BV5" s="66" t="s">
        <v>103</v>
      </c>
      <c r="BW5" s="66" t="s">
        <v>104</v>
      </c>
      <c r="BX5" s="66" t="s">
        <v>105</v>
      </c>
      <c r="BY5" s="66" t="s">
        <v>106</v>
      </c>
      <c r="BZ5" s="66" t="s">
        <v>107</v>
      </c>
      <c r="CA5" s="66" t="s">
        <v>108</v>
      </c>
      <c r="CB5" s="66" t="s">
        <v>109</v>
      </c>
      <c r="CC5" s="66" t="s">
        <v>110</v>
      </c>
      <c r="CD5" s="66" t="s">
        <v>111</v>
      </c>
      <c r="CE5" s="66" t="s">
        <v>112</v>
      </c>
      <c r="CF5" s="66" t="s">
        <v>102</v>
      </c>
      <c r="CG5" s="66" t="s">
        <v>103</v>
      </c>
      <c r="CH5" s="66" t="s">
        <v>104</v>
      </c>
      <c r="CI5" s="66" t="s">
        <v>105</v>
      </c>
      <c r="CJ5" s="66" t="s">
        <v>106</v>
      </c>
      <c r="CK5" s="66" t="s">
        <v>107</v>
      </c>
      <c r="CL5" s="66" t="s">
        <v>108</v>
      </c>
      <c r="CM5" s="66" t="s">
        <v>109</v>
      </c>
      <c r="CN5" s="66" t="s">
        <v>110</v>
      </c>
      <c r="CO5" s="66" t="s">
        <v>111</v>
      </c>
      <c r="CP5" s="66" t="s">
        <v>102</v>
      </c>
      <c r="CQ5" s="66" t="s">
        <v>103</v>
      </c>
      <c r="CR5" s="66" t="s">
        <v>104</v>
      </c>
      <c r="CS5" s="66" t="s">
        <v>105</v>
      </c>
      <c r="CT5" s="66" t="s">
        <v>106</v>
      </c>
      <c r="CU5" s="66" t="s">
        <v>107</v>
      </c>
      <c r="CV5" s="66" t="s">
        <v>108</v>
      </c>
      <c r="CW5" s="66" t="s">
        <v>109</v>
      </c>
      <c r="CX5" s="66" t="s">
        <v>110</v>
      </c>
      <c r="CY5" s="66" t="s">
        <v>111</v>
      </c>
      <c r="CZ5" s="66" t="s">
        <v>113</v>
      </c>
      <c r="DA5" s="66" t="s">
        <v>102</v>
      </c>
      <c r="DB5" s="66" t="s">
        <v>103</v>
      </c>
      <c r="DC5" s="66" t="s">
        <v>104</v>
      </c>
      <c r="DD5" s="66" t="s">
        <v>105</v>
      </c>
      <c r="DE5" s="66" t="s">
        <v>106</v>
      </c>
      <c r="DF5" s="66" t="s">
        <v>107</v>
      </c>
      <c r="DG5" s="66" t="s">
        <v>108</v>
      </c>
      <c r="DH5" s="66" t="s">
        <v>109</v>
      </c>
      <c r="DI5" s="66" t="s">
        <v>110</v>
      </c>
      <c r="DJ5" s="66" t="s">
        <v>111</v>
      </c>
      <c r="DK5" s="66" t="s">
        <v>102</v>
      </c>
      <c r="DL5" s="66" t="s">
        <v>103</v>
      </c>
      <c r="DM5" s="66" t="s">
        <v>104</v>
      </c>
      <c r="DN5" s="66" t="s">
        <v>105</v>
      </c>
      <c r="DO5" s="66" t="s">
        <v>106</v>
      </c>
      <c r="DP5" s="66" t="s">
        <v>107</v>
      </c>
      <c r="DQ5" s="66" t="s">
        <v>108</v>
      </c>
      <c r="DR5" s="66" t="s">
        <v>109</v>
      </c>
      <c r="DS5" s="66" t="s">
        <v>110</v>
      </c>
      <c r="DT5" s="66" t="s">
        <v>111</v>
      </c>
      <c r="DU5" s="66" t="s">
        <v>102</v>
      </c>
      <c r="DV5" s="66" t="s">
        <v>103</v>
      </c>
      <c r="DW5" s="66" t="s">
        <v>104</v>
      </c>
      <c r="DX5" s="66" t="s">
        <v>105</v>
      </c>
      <c r="DY5" s="66" t="s">
        <v>106</v>
      </c>
      <c r="DZ5" s="66" t="s">
        <v>107</v>
      </c>
      <c r="EA5" s="66" t="s">
        <v>108</v>
      </c>
      <c r="EB5" s="66" t="s">
        <v>109</v>
      </c>
      <c r="EC5" s="66" t="s">
        <v>110</v>
      </c>
      <c r="ED5" s="66" t="s">
        <v>111</v>
      </c>
      <c r="EE5" s="66" t="s">
        <v>102</v>
      </c>
      <c r="EF5" s="66" t="s">
        <v>103</v>
      </c>
      <c r="EG5" s="66" t="s">
        <v>104</v>
      </c>
      <c r="EH5" s="66" t="s">
        <v>105</v>
      </c>
      <c r="EI5" s="66" t="s">
        <v>106</v>
      </c>
      <c r="EJ5" s="66" t="s">
        <v>107</v>
      </c>
      <c r="EK5" s="66" t="s">
        <v>108</v>
      </c>
      <c r="EL5" s="66" t="s">
        <v>109</v>
      </c>
      <c r="EM5" s="66" t="s">
        <v>110</v>
      </c>
      <c r="EN5" s="66" t="s">
        <v>111</v>
      </c>
      <c r="EO5" s="66" t="s">
        <v>102</v>
      </c>
      <c r="EP5" s="66" t="s">
        <v>103</v>
      </c>
      <c r="EQ5" s="66" t="s">
        <v>104</v>
      </c>
      <c r="ER5" s="66" t="s">
        <v>105</v>
      </c>
      <c r="ES5" s="66" t="s">
        <v>106</v>
      </c>
      <c r="ET5" s="66" t="s">
        <v>107</v>
      </c>
      <c r="EU5" s="66" t="s">
        <v>108</v>
      </c>
      <c r="EV5" s="66" t="s">
        <v>109</v>
      </c>
      <c r="EW5" s="66" t="s">
        <v>110</v>
      </c>
      <c r="EX5" s="66" t="s">
        <v>111</v>
      </c>
      <c r="EY5" s="66" t="s">
        <v>113</v>
      </c>
      <c r="EZ5" s="66" t="s">
        <v>102</v>
      </c>
      <c r="FA5" s="66" t="s">
        <v>103</v>
      </c>
      <c r="FB5" s="66" t="s">
        <v>104</v>
      </c>
      <c r="FC5" s="66" t="s">
        <v>105</v>
      </c>
      <c r="FD5" s="66" t="s">
        <v>106</v>
      </c>
      <c r="FE5" s="66" t="s">
        <v>107</v>
      </c>
      <c r="FF5" s="66" t="s">
        <v>108</v>
      </c>
      <c r="FG5" s="66" t="s">
        <v>109</v>
      </c>
      <c r="FH5" s="66" t="s">
        <v>110</v>
      </c>
      <c r="FI5" s="66" t="s">
        <v>111</v>
      </c>
      <c r="FJ5" s="66" t="s">
        <v>102</v>
      </c>
      <c r="FK5" s="66" t="s">
        <v>103</v>
      </c>
      <c r="FL5" s="66" t="s">
        <v>104</v>
      </c>
      <c r="FM5" s="66" t="s">
        <v>105</v>
      </c>
      <c r="FN5" s="66" t="s">
        <v>106</v>
      </c>
      <c r="FO5" s="66" t="s">
        <v>107</v>
      </c>
      <c r="FP5" s="66" t="s">
        <v>108</v>
      </c>
      <c r="FQ5" s="66" t="s">
        <v>109</v>
      </c>
      <c r="FR5" s="66" t="s">
        <v>110</v>
      </c>
      <c r="FS5" s="66" t="s">
        <v>111</v>
      </c>
      <c r="FT5" s="66" t="s">
        <v>102</v>
      </c>
      <c r="FU5" s="66" t="s">
        <v>103</v>
      </c>
      <c r="FV5" s="66" t="s">
        <v>104</v>
      </c>
      <c r="FW5" s="66" t="s">
        <v>105</v>
      </c>
      <c r="FX5" s="66" t="s">
        <v>106</v>
      </c>
      <c r="FY5" s="66" t="s">
        <v>107</v>
      </c>
      <c r="FZ5" s="66" t="s">
        <v>108</v>
      </c>
      <c r="GA5" s="66" t="s">
        <v>109</v>
      </c>
      <c r="GB5" s="66" t="s">
        <v>110</v>
      </c>
      <c r="GC5" s="66" t="s">
        <v>111</v>
      </c>
      <c r="GD5" s="66" t="s">
        <v>102</v>
      </c>
      <c r="GE5" s="66" t="s">
        <v>103</v>
      </c>
      <c r="GF5" s="66" t="s">
        <v>104</v>
      </c>
      <c r="GG5" s="66" t="s">
        <v>105</v>
      </c>
      <c r="GH5" s="66" t="s">
        <v>106</v>
      </c>
      <c r="GI5" s="66" t="s">
        <v>107</v>
      </c>
      <c r="GJ5" s="66" t="s">
        <v>108</v>
      </c>
      <c r="GK5" s="66" t="s">
        <v>109</v>
      </c>
      <c r="GL5" s="66" t="s">
        <v>110</v>
      </c>
      <c r="GM5" s="66" t="s">
        <v>111</v>
      </c>
      <c r="GN5" s="66" t="s">
        <v>102</v>
      </c>
      <c r="GO5" s="66" t="s">
        <v>103</v>
      </c>
      <c r="GP5" s="66" t="s">
        <v>104</v>
      </c>
      <c r="GQ5" s="66" t="s">
        <v>105</v>
      </c>
      <c r="GR5" s="66" t="s">
        <v>106</v>
      </c>
      <c r="GS5" s="66" t="s">
        <v>107</v>
      </c>
      <c r="GT5" s="66" t="s">
        <v>108</v>
      </c>
      <c r="GU5" s="66" t="s">
        <v>109</v>
      </c>
      <c r="GV5" s="66" t="s">
        <v>110</v>
      </c>
      <c r="GW5" s="66" t="s">
        <v>111</v>
      </c>
      <c r="GX5" s="66" t="s">
        <v>113</v>
      </c>
      <c r="GY5" s="66" t="s">
        <v>102</v>
      </c>
      <c r="GZ5" s="66" t="s">
        <v>103</v>
      </c>
      <c r="HA5" s="66" t="s">
        <v>104</v>
      </c>
      <c r="HB5" s="66" t="s">
        <v>105</v>
      </c>
      <c r="HC5" s="66" t="s">
        <v>106</v>
      </c>
      <c r="HD5" s="66" t="s">
        <v>107</v>
      </c>
      <c r="HE5" s="66" t="s">
        <v>108</v>
      </c>
      <c r="HF5" s="66" t="s">
        <v>109</v>
      </c>
      <c r="HG5" s="66" t="s">
        <v>110</v>
      </c>
      <c r="HH5" s="66" t="s">
        <v>111</v>
      </c>
      <c r="HI5" s="66" t="s">
        <v>102</v>
      </c>
      <c r="HJ5" s="66" t="s">
        <v>103</v>
      </c>
      <c r="HK5" s="66" t="s">
        <v>104</v>
      </c>
      <c r="HL5" s="66" t="s">
        <v>105</v>
      </c>
      <c r="HM5" s="66" t="s">
        <v>106</v>
      </c>
      <c r="HN5" s="66" t="s">
        <v>107</v>
      </c>
      <c r="HO5" s="66" t="s">
        <v>108</v>
      </c>
      <c r="HP5" s="66" t="s">
        <v>109</v>
      </c>
      <c r="HQ5" s="66" t="s">
        <v>110</v>
      </c>
      <c r="HR5" s="66" t="s">
        <v>111</v>
      </c>
      <c r="HS5" s="66" t="s">
        <v>102</v>
      </c>
      <c r="HT5" s="66" t="s">
        <v>103</v>
      </c>
      <c r="HU5" s="66" t="s">
        <v>104</v>
      </c>
      <c r="HV5" s="66" t="s">
        <v>105</v>
      </c>
      <c r="HW5" s="66" t="s">
        <v>106</v>
      </c>
      <c r="HX5" s="66" t="s">
        <v>107</v>
      </c>
      <c r="HY5" s="66" t="s">
        <v>108</v>
      </c>
      <c r="HZ5" s="66" t="s">
        <v>109</v>
      </c>
      <c r="IA5" s="66" t="s">
        <v>110</v>
      </c>
      <c r="IB5" s="66" t="s">
        <v>111</v>
      </c>
      <c r="IC5" s="66" t="s">
        <v>102</v>
      </c>
      <c r="ID5" s="66" t="s">
        <v>103</v>
      </c>
      <c r="IE5" s="66" t="s">
        <v>104</v>
      </c>
      <c r="IF5" s="66" t="s">
        <v>105</v>
      </c>
      <c r="IG5" s="66" t="s">
        <v>106</v>
      </c>
      <c r="IH5" s="66" t="s">
        <v>107</v>
      </c>
      <c r="II5" s="66" t="s">
        <v>108</v>
      </c>
      <c r="IJ5" s="66" t="s">
        <v>109</v>
      </c>
      <c r="IK5" s="66" t="s">
        <v>110</v>
      </c>
      <c r="IL5" s="66" t="s">
        <v>111</v>
      </c>
      <c r="IM5" s="66" t="s">
        <v>102</v>
      </c>
      <c r="IN5" s="66" t="s">
        <v>103</v>
      </c>
      <c r="IO5" s="66" t="s">
        <v>104</v>
      </c>
      <c r="IP5" s="66" t="s">
        <v>105</v>
      </c>
      <c r="IQ5" s="66" t="s">
        <v>106</v>
      </c>
      <c r="IR5" s="66" t="s">
        <v>107</v>
      </c>
      <c r="IS5" s="66" t="s">
        <v>108</v>
      </c>
      <c r="IT5" s="66" t="s">
        <v>109</v>
      </c>
      <c r="IU5" s="66" t="s">
        <v>110</v>
      </c>
      <c r="IV5" s="66" t="s">
        <v>111</v>
      </c>
      <c r="IW5" s="66" t="s">
        <v>113</v>
      </c>
      <c r="IX5" s="66" t="s">
        <v>102</v>
      </c>
      <c r="IY5" s="66" t="s">
        <v>103</v>
      </c>
      <c r="IZ5" s="66" t="s">
        <v>104</v>
      </c>
      <c r="JA5" s="66" t="s">
        <v>105</v>
      </c>
      <c r="JB5" s="66" t="s">
        <v>106</v>
      </c>
      <c r="JC5" s="66" t="s">
        <v>107</v>
      </c>
      <c r="JD5" s="66" t="s">
        <v>108</v>
      </c>
      <c r="JE5" s="66" t="s">
        <v>109</v>
      </c>
      <c r="JF5" s="66" t="s">
        <v>110</v>
      </c>
      <c r="JG5" s="66" t="s">
        <v>111</v>
      </c>
      <c r="JH5" s="66" t="s">
        <v>102</v>
      </c>
      <c r="JI5" s="66" t="s">
        <v>103</v>
      </c>
      <c r="JJ5" s="66" t="s">
        <v>104</v>
      </c>
      <c r="JK5" s="66" t="s">
        <v>105</v>
      </c>
      <c r="JL5" s="66" t="s">
        <v>106</v>
      </c>
      <c r="JM5" s="66" t="s">
        <v>107</v>
      </c>
      <c r="JN5" s="66" t="s">
        <v>108</v>
      </c>
      <c r="JO5" s="66" t="s">
        <v>109</v>
      </c>
      <c r="JP5" s="66" t="s">
        <v>110</v>
      </c>
      <c r="JQ5" s="66" t="s">
        <v>111</v>
      </c>
      <c r="JR5" s="66" t="s">
        <v>102</v>
      </c>
      <c r="JS5" s="66" t="s">
        <v>103</v>
      </c>
      <c r="JT5" s="66" t="s">
        <v>104</v>
      </c>
      <c r="JU5" s="66" t="s">
        <v>105</v>
      </c>
      <c r="JV5" s="66" t="s">
        <v>106</v>
      </c>
      <c r="JW5" s="66" t="s">
        <v>107</v>
      </c>
      <c r="JX5" s="66" t="s">
        <v>108</v>
      </c>
      <c r="JY5" s="66" t="s">
        <v>109</v>
      </c>
      <c r="JZ5" s="66" t="s">
        <v>110</v>
      </c>
      <c r="KA5" s="66" t="s">
        <v>111</v>
      </c>
      <c r="KB5" s="66" t="s">
        <v>102</v>
      </c>
      <c r="KC5" s="66" t="s">
        <v>103</v>
      </c>
      <c r="KD5" s="66" t="s">
        <v>104</v>
      </c>
      <c r="KE5" s="66" t="s">
        <v>105</v>
      </c>
      <c r="KF5" s="66" t="s">
        <v>106</v>
      </c>
      <c r="KG5" s="66" t="s">
        <v>107</v>
      </c>
      <c r="KH5" s="66" t="s">
        <v>108</v>
      </c>
      <c r="KI5" s="66" t="s">
        <v>109</v>
      </c>
      <c r="KJ5" s="66" t="s">
        <v>110</v>
      </c>
      <c r="KK5" s="66" t="s">
        <v>111</v>
      </c>
      <c r="KL5" s="66" t="s">
        <v>102</v>
      </c>
      <c r="KM5" s="66" t="s">
        <v>103</v>
      </c>
      <c r="KN5" s="66" t="s">
        <v>104</v>
      </c>
      <c r="KO5" s="66" t="s">
        <v>105</v>
      </c>
      <c r="KP5" s="66" t="s">
        <v>106</v>
      </c>
      <c r="KQ5" s="66" t="s">
        <v>107</v>
      </c>
      <c r="KR5" s="66" t="s">
        <v>108</v>
      </c>
      <c r="KS5" s="66" t="s">
        <v>109</v>
      </c>
      <c r="KT5" s="66" t="s">
        <v>110</v>
      </c>
      <c r="KU5" s="66" t="s">
        <v>111</v>
      </c>
      <c r="KV5" s="66" t="s">
        <v>113</v>
      </c>
      <c r="KW5" s="66" t="s">
        <v>102</v>
      </c>
      <c r="KX5" s="66" t="s">
        <v>103</v>
      </c>
      <c r="KY5" s="66" t="s">
        <v>104</v>
      </c>
      <c r="KZ5" s="66" t="s">
        <v>105</v>
      </c>
      <c r="LA5" s="66" t="s">
        <v>106</v>
      </c>
      <c r="LB5" s="66" t="s">
        <v>107</v>
      </c>
      <c r="LC5" s="66" t="s">
        <v>108</v>
      </c>
      <c r="LD5" s="66" t="s">
        <v>109</v>
      </c>
      <c r="LE5" s="66" t="s">
        <v>110</v>
      </c>
      <c r="LF5" s="66" t="s">
        <v>111</v>
      </c>
      <c r="LG5" s="66" t="s">
        <v>102</v>
      </c>
      <c r="LH5" s="66" t="s">
        <v>103</v>
      </c>
      <c r="LI5" s="66" t="s">
        <v>104</v>
      </c>
      <c r="LJ5" s="66" t="s">
        <v>105</v>
      </c>
      <c r="LK5" s="66" t="s">
        <v>106</v>
      </c>
      <c r="LL5" s="66" t="s">
        <v>107</v>
      </c>
      <c r="LM5" s="66" t="s">
        <v>108</v>
      </c>
      <c r="LN5" s="66" t="s">
        <v>109</v>
      </c>
      <c r="LO5" s="66" t="s">
        <v>110</v>
      </c>
      <c r="LP5" s="66" t="s">
        <v>111</v>
      </c>
      <c r="LQ5" s="66" t="s">
        <v>102</v>
      </c>
      <c r="LR5" s="66" t="s">
        <v>103</v>
      </c>
      <c r="LS5" s="66" t="s">
        <v>104</v>
      </c>
      <c r="LT5" s="66" t="s">
        <v>105</v>
      </c>
      <c r="LU5" s="66" t="s">
        <v>106</v>
      </c>
      <c r="LV5" s="66" t="s">
        <v>107</v>
      </c>
      <c r="LW5" s="66" t="s">
        <v>108</v>
      </c>
      <c r="LX5" s="66" t="s">
        <v>109</v>
      </c>
      <c r="LY5" s="66" t="s">
        <v>110</v>
      </c>
      <c r="LZ5" s="66" t="s">
        <v>111</v>
      </c>
      <c r="MA5" s="66" t="s">
        <v>102</v>
      </c>
      <c r="MB5" s="66" t="s">
        <v>103</v>
      </c>
      <c r="MC5" s="66" t="s">
        <v>104</v>
      </c>
      <c r="MD5" s="66" t="s">
        <v>105</v>
      </c>
      <c r="ME5" s="66" t="s">
        <v>106</v>
      </c>
      <c r="MF5" s="66" t="s">
        <v>107</v>
      </c>
      <c r="MG5" s="66" t="s">
        <v>108</v>
      </c>
      <c r="MH5" s="66" t="s">
        <v>109</v>
      </c>
      <c r="MI5" s="66" t="s">
        <v>110</v>
      </c>
      <c r="MJ5" s="66" t="s">
        <v>111</v>
      </c>
      <c r="MK5" s="66" t="s">
        <v>102</v>
      </c>
      <c r="ML5" s="66" t="s">
        <v>103</v>
      </c>
      <c r="MM5" s="66" t="s">
        <v>104</v>
      </c>
      <c r="MN5" s="66" t="s">
        <v>105</v>
      </c>
      <c r="MO5" s="66" t="s">
        <v>106</v>
      </c>
      <c r="MP5" s="66" t="s">
        <v>107</v>
      </c>
      <c r="MQ5" s="66" t="s">
        <v>108</v>
      </c>
      <c r="MR5" s="66" t="s">
        <v>109</v>
      </c>
      <c r="MS5" s="66" t="s">
        <v>110</v>
      </c>
      <c r="MT5" s="66" t="s">
        <v>111</v>
      </c>
      <c r="MU5" s="66" t="s">
        <v>114</v>
      </c>
      <c r="MV5" s="66" t="s">
        <v>115</v>
      </c>
      <c r="MW5" s="66" t="s">
        <v>116</v>
      </c>
      <c r="MX5" s="66" t="s">
        <v>117</v>
      </c>
      <c r="MY5" s="66" t="s">
        <v>114</v>
      </c>
      <c r="MZ5" s="66" t="s">
        <v>115</v>
      </c>
      <c r="NA5" s="66" t="s">
        <v>116</v>
      </c>
      <c r="NB5" s="66" t="s">
        <v>117</v>
      </c>
      <c r="NC5" s="66" t="s">
        <v>114</v>
      </c>
      <c r="ND5" s="66" t="s">
        <v>115</v>
      </c>
      <c r="NE5" s="66" t="s">
        <v>116</v>
      </c>
      <c r="NF5" s="66" t="s">
        <v>117</v>
      </c>
      <c r="NG5" s="66" t="s">
        <v>114</v>
      </c>
      <c r="NH5" s="66" t="s">
        <v>115</v>
      </c>
      <c r="NI5" s="66" t="s">
        <v>116</v>
      </c>
      <c r="NJ5" s="66" t="s">
        <v>117</v>
      </c>
    </row>
    <row r="6" spans="1:374" s="76" customFormat="1" ht="54" x14ac:dyDescent="0.15">
      <c r="A6" s="49" t="s">
        <v>118</v>
      </c>
      <c r="B6" s="67" t="str">
        <f>B7</f>
        <v>2020</v>
      </c>
      <c r="C6" s="67" t="str">
        <f t="shared" ref="C6:AX6" si="6">C7</f>
        <v>141003</v>
      </c>
      <c r="D6" s="67" t="str">
        <f t="shared" si="6"/>
        <v>47</v>
      </c>
      <c r="E6" s="67" t="str">
        <f t="shared" si="6"/>
        <v>04</v>
      </c>
      <c r="F6" s="67" t="str">
        <f t="shared" si="6"/>
        <v>0</v>
      </c>
      <c r="G6" s="67" t="str">
        <f t="shared" si="6"/>
        <v>000</v>
      </c>
      <c r="H6" s="67" t="str">
        <f t="shared" si="6"/>
        <v>神奈川県　横浜市</v>
      </c>
      <c r="I6" s="67" t="str">
        <f t="shared" si="6"/>
        <v>法非適用</v>
      </c>
      <c r="J6" s="67" t="str">
        <f t="shared" si="6"/>
        <v>電気事業</v>
      </c>
      <c r="K6" s="67" t="str">
        <f t="shared" si="6"/>
        <v>非設置</v>
      </c>
      <c r="L6" s="68" t="str">
        <f t="shared" si="6"/>
        <v>該当数値なし</v>
      </c>
      <c r="M6" s="69" t="str">
        <f t="shared" si="6"/>
        <v>-</v>
      </c>
      <c r="N6" s="69" t="str">
        <f t="shared" si="6"/>
        <v>-</v>
      </c>
      <c r="O6" s="69">
        <f t="shared" si="6"/>
        <v>1</v>
      </c>
      <c r="P6" s="69" t="str">
        <f t="shared" si="6"/>
        <v>-</v>
      </c>
      <c r="Q6" s="69" t="str">
        <f t="shared" si="6"/>
        <v>-</v>
      </c>
      <c r="R6" s="70" t="str">
        <f>R7</f>
        <v>令和3年3月31日　横浜市風力発電所</v>
      </c>
      <c r="S6" s="71" t="str">
        <f t="shared" si="6"/>
        <v>令和9年8月12日　横浜市風力発電所</v>
      </c>
      <c r="T6" s="67" t="str">
        <f t="shared" si="6"/>
        <v>無</v>
      </c>
      <c r="U6" s="71" t="str">
        <f t="shared" si="6"/>
        <v>アーバンエナジー株式会社</v>
      </c>
      <c r="V6" s="68" t="str">
        <f t="shared" si="6"/>
        <v>-</v>
      </c>
      <c r="W6" s="69" t="str">
        <f>W7</f>
        <v>-</v>
      </c>
      <c r="X6" s="69" t="str">
        <f t="shared" si="6"/>
        <v>-</v>
      </c>
      <c r="Y6" s="69" t="str">
        <f t="shared" si="6"/>
        <v>-</v>
      </c>
      <c r="Z6" s="69" t="str">
        <f t="shared" si="6"/>
        <v>-</v>
      </c>
      <c r="AA6" s="69" t="str">
        <f t="shared" si="6"/>
        <v>-</v>
      </c>
      <c r="AB6" s="69" t="str">
        <f t="shared" si="6"/>
        <v>-</v>
      </c>
      <c r="AC6" s="69" t="str">
        <f t="shared" si="6"/>
        <v>-</v>
      </c>
      <c r="AD6" s="69" t="str">
        <f t="shared" si="6"/>
        <v>-</v>
      </c>
      <c r="AE6" s="69" t="str">
        <f t="shared" si="6"/>
        <v>-</v>
      </c>
      <c r="AF6" s="69" t="str">
        <f t="shared" si="6"/>
        <v>-</v>
      </c>
      <c r="AG6" s="69">
        <f t="shared" si="6"/>
        <v>1527</v>
      </c>
      <c r="AH6" s="69">
        <f t="shared" si="6"/>
        <v>1929</v>
      </c>
      <c r="AI6" s="69">
        <f t="shared" si="6"/>
        <v>2922</v>
      </c>
      <c r="AJ6" s="69">
        <f t="shared" si="6"/>
        <v>2275</v>
      </c>
      <c r="AK6" s="69">
        <f t="shared" si="6"/>
        <v>2284</v>
      </c>
      <c r="AL6" s="69" t="str">
        <f t="shared" si="6"/>
        <v>-</v>
      </c>
      <c r="AM6" s="69" t="str">
        <f t="shared" si="6"/>
        <v>-</v>
      </c>
      <c r="AN6" s="69" t="str">
        <f t="shared" si="6"/>
        <v>-</v>
      </c>
      <c r="AO6" s="69" t="str">
        <f t="shared" si="6"/>
        <v>-</v>
      </c>
      <c r="AP6" s="69" t="str">
        <f t="shared" si="6"/>
        <v>-</v>
      </c>
      <c r="AQ6" s="69">
        <f t="shared" si="6"/>
        <v>1527</v>
      </c>
      <c r="AR6" s="69">
        <f t="shared" si="6"/>
        <v>1929</v>
      </c>
      <c r="AS6" s="69">
        <f t="shared" si="6"/>
        <v>2922</v>
      </c>
      <c r="AT6" s="69">
        <f t="shared" si="6"/>
        <v>2275</v>
      </c>
      <c r="AU6" s="69">
        <f t="shared" si="6"/>
        <v>2284</v>
      </c>
      <c r="AV6" s="69">
        <f t="shared" si="6"/>
        <v>14079</v>
      </c>
      <c r="AW6" s="69" t="str">
        <f t="shared" si="6"/>
        <v>-</v>
      </c>
      <c r="AX6" s="69">
        <f t="shared" si="6"/>
        <v>14079</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54" x14ac:dyDescent="0.15">
      <c r="A7" s="49"/>
      <c r="B7" s="77" t="s">
        <v>119</v>
      </c>
      <c r="C7" s="77" t="s">
        <v>120</v>
      </c>
      <c r="D7" s="77" t="s">
        <v>121</v>
      </c>
      <c r="E7" s="77" t="s">
        <v>122</v>
      </c>
      <c r="F7" s="77" t="s">
        <v>123</v>
      </c>
      <c r="G7" s="77" t="s">
        <v>124</v>
      </c>
      <c r="H7" s="77" t="s">
        <v>125</v>
      </c>
      <c r="I7" s="77" t="s">
        <v>126</v>
      </c>
      <c r="J7" s="77" t="s">
        <v>127</v>
      </c>
      <c r="K7" s="77" t="s">
        <v>128</v>
      </c>
      <c r="L7" s="78" t="s">
        <v>129</v>
      </c>
      <c r="M7" s="79" t="s">
        <v>130</v>
      </c>
      <c r="N7" s="79" t="s">
        <v>130</v>
      </c>
      <c r="O7" s="80">
        <v>1</v>
      </c>
      <c r="P7" s="80" t="s">
        <v>130</v>
      </c>
      <c r="Q7" s="80" t="s">
        <v>130</v>
      </c>
      <c r="R7" s="81" t="s">
        <v>131</v>
      </c>
      <c r="S7" s="81" t="s">
        <v>132</v>
      </c>
      <c r="T7" s="82" t="s">
        <v>133</v>
      </c>
      <c r="U7" s="81" t="s">
        <v>134</v>
      </c>
      <c r="V7" s="78" t="s">
        <v>130</v>
      </c>
      <c r="W7" s="80" t="s">
        <v>130</v>
      </c>
      <c r="X7" s="80" t="s">
        <v>130</v>
      </c>
      <c r="Y7" s="80" t="s">
        <v>130</v>
      </c>
      <c r="Z7" s="80" t="s">
        <v>130</v>
      </c>
      <c r="AA7" s="80" t="s">
        <v>130</v>
      </c>
      <c r="AB7" s="80" t="s">
        <v>130</v>
      </c>
      <c r="AC7" s="80" t="s">
        <v>130</v>
      </c>
      <c r="AD7" s="80" t="s">
        <v>130</v>
      </c>
      <c r="AE7" s="80" t="s">
        <v>130</v>
      </c>
      <c r="AF7" s="80" t="s">
        <v>130</v>
      </c>
      <c r="AG7" s="80">
        <v>1527</v>
      </c>
      <c r="AH7" s="80">
        <v>1929</v>
      </c>
      <c r="AI7" s="80">
        <v>2922</v>
      </c>
      <c r="AJ7" s="80">
        <v>2275</v>
      </c>
      <c r="AK7" s="80">
        <v>2284</v>
      </c>
      <c r="AL7" s="80" t="s">
        <v>130</v>
      </c>
      <c r="AM7" s="80" t="s">
        <v>130</v>
      </c>
      <c r="AN7" s="80" t="s">
        <v>130</v>
      </c>
      <c r="AO7" s="80" t="s">
        <v>130</v>
      </c>
      <c r="AP7" s="80" t="s">
        <v>130</v>
      </c>
      <c r="AQ7" s="80">
        <v>1527</v>
      </c>
      <c r="AR7" s="80">
        <v>1929</v>
      </c>
      <c r="AS7" s="80">
        <v>2922</v>
      </c>
      <c r="AT7" s="80">
        <v>2275</v>
      </c>
      <c r="AU7" s="80">
        <v>2284</v>
      </c>
      <c r="AV7" s="80">
        <v>14079</v>
      </c>
      <c r="AW7" s="80" t="s">
        <v>130</v>
      </c>
      <c r="AX7" s="80">
        <v>14079</v>
      </c>
      <c r="AY7" s="83">
        <v>33.9</v>
      </c>
      <c r="AZ7" s="83">
        <v>85.4</v>
      </c>
      <c r="BA7" s="83">
        <v>155</v>
      </c>
      <c r="BB7" s="83">
        <v>149.6</v>
      </c>
      <c r="BC7" s="83">
        <v>127.6</v>
      </c>
      <c r="BD7" s="83">
        <v>88.8</v>
      </c>
      <c r="BE7" s="83">
        <v>121.3</v>
      </c>
      <c r="BF7" s="83">
        <v>123.2</v>
      </c>
      <c r="BG7" s="83">
        <v>134.69999999999999</v>
      </c>
      <c r="BH7" s="83">
        <v>141.80000000000001</v>
      </c>
      <c r="BI7" s="83">
        <v>100</v>
      </c>
      <c r="BJ7" s="83">
        <v>132.19999999999999</v>
      </c>
      <c r="BK7" s="83">
        <v>74.8</v>
      </c>
      <c r="BL7" s="83">
        <v>140.9</v>
      </c>
      <c r="BM7" s="83">
        <v>136.5</v>
      </c>
      <c r="BN7" s="83">
        <v>116</v>
      </c>
      <c r="BO7" s="83">
        <v>269.8</v>
      </c>
      <c r="BP7" s="83">
        <v>247.9</v>
      </c>
      <c r="BQ7" s="83">
        <v>240.1</v>
      </c>
      <c r="BR7" s="83">
        <v>253.6</v>
      </c>
      <c r="BS7" s="83">
        <v>238</v>
      </c>
      <c r="BT7" s="83">
        <v>100</v>
      </c>
      <c r="BU7" s="83" t="s">
        <v>130</v>
      </c>
      <c r="BV7" s="83" t="s">
        <v>130</v>
      </c>
      <c r="BW7" s="83" t="s">
        <v>130</v>
      </c>
      <c r="BX7" s="83" t="s">
        <v>130</v>
      </c>
      <c r="BY7" s="83" t="s">
        <v>130</v>
      </c>
      <c r="BZ7" s="83" t="s">
        <v>130</v>
      </c>
      <c r="CA7" s="83" t="s">
        <v>130</v>
      </c>
      <c r="CB7" s="83" t="s">
        <v>130</v>
      </c>
      <c r="CC7" s="83" t="s">
        <v>130</v>
      </c>
      <c r="CD7" s="83" t="s">
        <v>130</v>
      </c>
      <c r="CE7" s="83" t="s">
        <v>130</v>
      </c>
      <c r="CF7" s="83">
        <v>30232.5</v>
      </c>
      <c r="CG7" s="83">
        <v>29367</v>
      </c>
      <c r="CH7" s="83">
        <v>12975.9</v>
      </c>
      <c r="CI7" s="83">
        <v>15249.3</v>
      </c>
      <c r="CJ7" s="83">
        <v>15736.9</v>
      </c>
      <c r="CK7" s="83">
        <v>22847.9</v>
      </c>
      <c r="CL7" s="83">
        <v>19199</v>
      </c>
      <c r="CM7" s="83">
        <v>19863.5</v>
      </c>
      <c r="CN7" s="83">
        <v>19066.3</v>
      </c>
      <c r="CO7" s="83">
        <v>18998.7</v>
      </c>
      <c r="CP7" s="80">
        <v>14385</v>
      </c>
      <c r="CQ7" s="80">
        <v>-7445</v>
      </c>
      <c r="CR7" s="80">
        <v>18980</v>
      </c>
      <c r="CS7" s="80">
        <v>15885</v>
      </c>
      <c r="CT7" s="80">
        <v>9351</v>
      </c>
      <c r="CU7" s="80">
        <v>2390</v>
      </c>
      <c r="CV7" s="80">
        <v>32739</v>
      </c>
      <c r="CW7" s="80">
        <v>34140</v>
      </c>
      <c r="CX7" s="80">
        <v>33434</v>
      </c>
      <c r="CY7" s="80">
        <v>36820</v>
      </c>
      <c r="CZ7" s="80">
        <v>1980</v>
      </c>
      <c r="DA7" s="83">
        <v>8.8000000000000007</v>
      </c>
      <c r="DB7" s="83">
        <v>11.1</v>
      </c>
      <c r="DC7" s="83">
        <v>16.8</v>
      </c>
      <c r="DD7" s="83">
        <v>13.1</v>
      </c>
      <c r="DE7" s="83">
        <v>13.2</v>
      </c>
      <c r="DF7" s="83">
        <v>36.4</v>
      </c>
      <c r="DG7" s="83">
        <v>31.6</v>
      </c>
      <c r="DH7" s="83">
        <v>31.6</v>
      </c>
      <c r="DI7" s="83">
        <v>30.1</v>
      </c>
      <c r="DJ7" s="83">
        <v>30.3</v>
      </c>
      <c r="DK7" s="83">
        <v>61.8</v>
      </c>
      <c r="DL7" s="83">
        <v>16.8</v>
      </c>
      <c r="DM7" s="83">
        <v>28.6</v>
      </c>
      <c r="DN7" s="83">
        <v>17.899999999999999</v>
      </c>
      <c r="DO7" s="83">
        <v>31.7</v>
      </c>
      <c r="DP7" s="83">
        <v>8.3000000000000007</v>
      </c>
      <c r="DQ7" s="83">
        <v>7.1</v>
      </c>
      <c r="DR7" s="83">
        <v>7.3</v>
      </c>
      <c r="DS7" s="83">
        <v>5.3</v>
      </c>
      <c r="DT7" s="83">
        <v>6.4</v>
      </c>
      <c r="DU7" s="83">
        <v>0</v>
      </c>
      <c r="DV7" s="83">
        <v>0</v>
      </c>
      <c r="DW7" s="83">
        <v>0</v>
      </c>
      <c r="DX7" s="83">
        <v>0</v>
      </c>
      <c r="DY7" s="83">
        <v>0</v>
      </c>
      <c r="DZ7" s="83">
        <v>110.5</v>
      </c>
      <c r="EA7" s="83">
        <v>156.5</v>
      </c>
      <c r="EB7" s="83">
        <v>157.6</v>
      </c>
      <c r="EC7" s="83">
        <v>173.7</v>
      </c>
      <c r="ED7" s="83">
        <v>160.19999999999999</v>
      </c>
      <c r="EE7" s="83" t="s">
        <v>130</v>
      </c>
      <c r="EF7" s="83" t="s">
        <v>130</v>
      </c>
      <c r="EG7" s="83" t="s">
        <v>130</v>
      </c>
      <c r="EH7" s="83" t="s">
        <v>130</v>
      </c>
      <c r="EI7" s="83" t="s">
        <v>130</v>
      </c>
      <c r="EJ7" s="83" t="s">
        <v>130</v>
      </c>
      <c r="EK7" s="83" t="s">
        <v>130</v>
      </c>
      <c r="EL7" s="83" t="s">
        <v>130</v>
      </c>
      <c r="EM7" s="83" t="s">
        <v>130</v>
      </c>
      <c r="EN7" s="83" t="s">
        <v>130</v>
      </c>
      <c r="EO7" s="83">
        <v>11.7</v>
      </c>
      <c r="EP7" s="83">
        <v>0</v>
      </c>
      <c r="EQ7" s="83">
        <v>0</v>
      </c>
      <c r="ER7" s="83">
        <v>0</v>
      </c>
      <c r="ES7" s="83">
        <v>0</v>
      </c>
      <c r="ET7" s="83">
        <v>74.2</v>
      </c>
      <c r="EU7" s="83">
        <v>86.8</v>
      </c>
      <c r="EV7" s="83">
        <v>83.6</v>
      </c>
      <c r="EW7" s="83">
        <v>82.6</v>
      </c>
      <c r="EX7" s="83">
        <v>83.2</v>
      </c>
      <c r="EY7" s="80" t="s">
        <v>130</v>
      </c>
      <c r="EZ7" s="83" t="s">
        <v>130</v>
      </c>
      <c r="FA7" s="83" t="s">
        <v>130</v>
      </c>
      <c r="FB7" s="83" t="s">
        <v>130</v>
      </c>
      <c r="FC7" s="83" t="s">
        <v>130</v>
      </c>
      <c r="FD7" s="83" t="s">
        <v>130</v>
      </c>
      <c r="FE7" s="83">
        <v>61.6</v>
      </c>
      <c r="FF7" s="83">
        <v>57.7</v>
      </c>
      <c r="FG7" s="83">
        <v>57.6</v>
      </c>
      <c r="FH7" s="83">
        <v>60.4</v>
      </c>
      <c r="FI7" s="83">
        <v>54.1</v>
      </c>
      <c r="FJ7" s="83" t="s">
        <v>130</v>
      </c>
      <c r="FK7" s="83" t="s">
        <v>130</v>
      </c>
      <c r="FL7" s="83" t="s">
        <v>130</v>
      </c>
      <c r="FM7" s="83" t="s">
        <v>130</v>
      </c>
      <c r="FN7" s="83" t="s">
        <v>130</v>
      </c>
      <c r="FO7" s="83">
        <v>6.4</v>
      </c>
      <c r="FP7" s="83">
        <v>5.4</v>
      </c>
      <c r="FQ7" s="83">
        <v>8.6999999999999993</v>
      </c>
      <c r="FR7" s="83">
        <v>14.9</v>
      </c>
      <c r="FS7" s="83">
        <v>16.2</v>
      </c>
      <c r="FT7" s="83" t="s">
        <v>130</v>
      </c>
      <c r="FU7" s="83" t="s">
        <v>130</v>
      </c>
      <c r="FV7" s="83" t="s">
        <v>130</v>
      </c>
      <c r="FW7" s="83" t="s">
        <v>130</v>
      </c>
      <c r="FX7" s="83" t="s">
        <v>130</v>
      </c>
      <c r="FY7" s="83">
        <v>390.3</v>
      </c>
      <c r="FZ7" s="83">
        <v>394.9</v>
      </c>
      <c r="GA7" s="83">
        <v>375</v>
      </c>
      <c r="GB7" s="83">
        <v>314.5</v>
      </c>
      <c r="GC7" s="83">
        <v>302.8</v>
      </c>
      <c r="GD7" s="83" t="s">
        <v>130</v>
      </c>
      <c r="GE7" s="83" t="s">
        <v>130</v>
      </c>
      <c r="GF7" s="83" t="s">
        <v>130</v>
      </c>
      <c r="GG7" s="83" t="s">
        <v>130</v>
      </c>
      <c r="GH7" s="83" t="s">
        <v>130</v>
      </c>
      <c r="GI7" s="83" t="s">
        <v>130</v>
      </c>
      <c r="GJ7" s="83" t="s">
        <v>130</v>
      </c>
      <c r="GK7" s="83" t="s">
        <v>130</v>
      </c>
      <c r="GL7" s="83" t="s">
        <v>130</v>
      </c>
      <c r="GM7" s="83" t="s">
        <v>130</v>
      </c>
      <c r="GN7" s="83" t="s">
        <v>130</v>
      </c>
      <c r="GO7" s="83" t="s">
        <v>130</v>
      </c>
      <c r="GP7" s="83" t="s">
        <v>130</v>
      </c>
      <c r="GQ7" s="83" t="s">
        <v>130</v>
      </c>
      <c r="GR7" s="83" t="s">
        <v>130</v>
      </c>
      <c r="GS7" s="83">
        <v>85.6</v>
      </c>
      <c r="GT7" s="83">
        <v>92</v>
      </c>
      <c r="GU7" s="83">
        <v>94.7</v>
      </c>
      <c r="GV7" s="83">
        <v>96</v>
      </c>
      <c r="GW7" s="83">
        <v>97.1</v>
      </c>
      <c r="GX7" s="80" t="s">
        <v>130</v>
      </c>
      <c r="GY7" s="83" t="s">
        <v>130</v>
      </c>
      <c r="GZ7" s="83" t="s">
        <v>130</v>
      </c>
      <c r="HA7" s="83" t="s">
        <v>130</v>
      </c>
      <c r="HB7" s="83" t="s">
        <v>130</v>
      </c>
      <c r="HC7" s="83" t="s">
        <v>130</v>
      </c>
      <c r="HD7" s="83">
        <v>53.5</v>
      </c>
      <c r="HE7" s="83">
        <v>67.599999999999994</v>
      </c>
      <c r="HF7" s="83">
        <v>67.8</v>
      </c>
      <c r="HG7" s="83">
        <v>71</v>
      </c>
      <c r="HH7" s="83">
        <v>70.5</v>
      </c>
      <c r="HI7" s="83" t="s">
        <v>130</v>
      </c>
      <c r="HJ7" s="83" t="s">
        <v>130</v>
      </c>
      <c r="HK7" s="83" t="s">
        <v>130</v>
      </c>
      <c r="HL7" s="83" t="s">
        <v>130</v>
      </c>
      <c r="HM7" s="83" t="s">
        <v>130</v>
      </c>
      <c r="HN7" s="83">
        <v>5.5</v>
      </c>
      <c r="HO7" s="83">
        <v>0</v>
      </c>
      <c r="HP7" s="83">
        <v>0.6</v>
      </c>
      <c r="HQ7" s="83">
        <v>0.2</v>
      </c>
      <c r="HR7" s="83">
        <v>0.1</v>
      </c>
      <c r="HS7" s="83" t="s">
        <v>130</v>
      </c>
      <c r="HT7" s="83" t="s">
        <v>130</v>
      </c>
      <c r="HU7" s="83" t="s">
        <v>130</v>
      </c>
      <c r="HV7" s="83" t="s">
        <v>130</v>
      </c>
      <c r="HW7" s="83" t="s">
        <v>130</v>
      </c>
      <c r="HX7" s="83">
        <v>0.5</v>
      </c>
      <c r="HY7" s="83">
        <v>25.6</v>
      </c>
      <c r="HZ7" s="83">
        <v>43.5</v>
      </c>
      <c r="IA7" s="83">
        <v>42.8</v>
      </c>
      <c r="IB7" s="83">
        <v>41</v>
      </c>
      <c r="IC7" s="83" t="s">
        <v>130</v>
      </c>
      <c r="ID7" s="83" t="s">
        <v>130</v>
      </c>
      <c r="IE7" s="83" t="s">
        <v>130</v>
      </c>
      <c r="IF7" s="83" t="s">
        <v>130</v>
      </c>
      <c r="IG7" s="83" t="s">
        <v>130</v>
      </c>
      <c r="IH7" s="83" t="s">
        <v>130</v>
      </c>
      <c r="II7" s="83" t="s">
        <v>130</v>
      </c>
      <c r="IJ7" s="83" t="s">
        <v>130</v>
      </c>
      <c r="IK7" s="83" t="s">
        <v>130</v>
      </c>
      <c r="IL7" s="83" t="s">
        <v>130</v>
      </c>
      <c r="IM7" s="83" t="s">
        <v>130</v>
      </c>
      <c r="IN7" s="83" t="s">
        <v>130</v>
      </c>
      <c r="IO7" s="83" t="s">
        <v>130</v>
      </c>
      <c r="IP7" s="83" t="s">
        <v>130</v>
      </c>
      <c r="IQ7" s="83" t="s">
        <v>130</v>
      </c>
      <c r="IR7" s="83">
        <v>43.2</v>
      </c>
      <c r="IS7" s="83">
        <v>49.1</v>
      </c>
      <c r="IT7" s="83">
        <v>33.799999999999997</v>
      </c>
      <c r="IU7" s="83">
        <v>24</v>
      </c>
      <c r="IV7" s="83">
        <v>23.8</v>
      </c>
      <c r="IW7" s="80">
        <v>1980</v>
      </c>
      <c r="IX7" s="83">
        <v>8.8000000000000007</v>
      </c>
      <c r="IY7" s="83">
        <v>11.1</v>
      </c>
      <c r="IZ7" s="83">
        <v>16.8</v>
      </c>
      <c r="JA7" s="83">
        <v>13.1</v>
      </c>
      <c r="JB7" s="83">
        <v>13.2</v>
      </c>
      <c r="JC7" s="83">
        <v>16.5</v>
      </c>
      <c r="JD7" s="83">
        <v>15</v>
      </c>
      <c r="JE7" s="83">
        <v>12.8</v>
      </c>
      <c r="JF7" s="83">
        <v>11.1</v>
      </c>
      <c r="JG7" s="83">
        <v>13.6</v>
      </c>
      <c r="JH7" s="83">
        <v>61.8</v>
      </c>
      <c r="JI7" s="83">
        <v>16.8</v>
      </c>
      <c r="JJ7" s="83">
        <v>28.6</v>
      </c>
      <c r="JK7" s="83">
        <v>17.899999999999999</v>
      </c>
      <c r="JL7" s="83">
        <v>31.7</v>
      </c>
      <c r="JM7" s="83">
        <v>39.700000000000003</v>
      </c>
      <c r="JN7" s="83">
        <v>37.5</v>
      </c>
      <c r="JO7" s="83">
        <v>37.299999999999997</v>
      </c>
      <c r="JP7" s="83">
        <v>26</v>
      </c>
      <c r="JQ7" s="83">
        <v>23.4</v>
      </c>
      <c r="JR7" s="83">
        <v>0</v>
      </c>
      <c r="JS7" s="83">
        <v>0</v>
      </c>
      <c r="JT7" s="83">
        <v>0</v>
      </c>
      <c r="JU7" s="83">
        <v>0</v>
      </c>
      <c r="JV7" s="83">
        <v>0</v>
      </c>
      <c r="JW7" s="83">
        <v>51.8</v>
      </c>
      <c r="JX7" s="83">
        <v>34.200000000000003</v>
      </c>
      <c r="JY7" s="83">
        <v>85.9</v>
      </c>
      <c r="JZ7" s="83">
        <v>409.1</v>
      </c>
      <c r="KA7" s="83">
        <v>329.7</v>
      </c>
      <c r="KB7" s="83" t="s">
        <v>130</v>
      </c>
      <c r="KC7" s="83" t="s">
        <v>130</v>
      </c>
      <c r="KD7" s="83" t="s">
        <v>130</v>
      </c>
      <c r="KE7" s="83" t="s">
        <v>130</v>
      </c>
      <c r="KF7" s="83" t="s">
        <v>130</v>
      </c>
      <c r="KG7" s="83" t="s">
        <v>130</v>
      </c>
      <c r="KH7" s="83" t="s">
        <v>130</v>
      </c>
      <c r="KI7" s="83" t="s">
        <v>130</v>
      </c>
      <c r="KJ7" s="83" t="s">
        <v>130</v>
      </c>
      <c r="KK7" s="83" t="s">
        <v>130</v>
      </c>
      <c r="KL7" s="83">
        <v>11.7</v>
      </c>
      <c r="KM7" s="83">
        <v>0</v>
      </c>
      <c r="KN7" s="83">
        <v>0</v>
      </c>
      <c r="KO7" s="83">
        <v>0</v>
      </c>
      <c r="KP7" s="83">
        <v>0</v>
      </c>
      <c r="KQ7" s="83">
        <v>97.5</v>
      </c>
      <c r="KR7" s="83">
        <v>96.6</v>
      </c>
      <c r="KS7" s="83">
        <v>92.8</v>
      </c>
      <c r="KT7" s="83">
        <v>95.9</v>
      </c>
      <c r="KU7" s="83">
        <v>95.2</v>
      </c>
      <c r="KV7" s="80" t="s">
        <v>130</v>
      </c>
      <c r="KW7" s="83" t="s">
        <v>130</v>
      </c>
      <c r="KX7" s="83" t="s">
        <v>130</v>
      </c>
      <c r="KY7" s="83" t="s">
        <v>130</v>
      </c>
      <c r="KZ7" s="83" t="s">
        <v>130</v>
      </c>
      <c r="LA7" s="83" t="s">
        <v>130</v>
      </c>
      <c r="LB7" s="83">
        <v>14.5</v>
      </c>
      <c r="LC7" s="83">
        <v>14.9</v>
      </c>
      <c r="LD7" s="83">
        <v>15.3</v>
      </c>
      <c r="LE7" s="83">
        <v>14.9</v>
      </c>
      <c r="LF7" s="83">
        <v>14.9</v>
      </c>
      <c r="LG7" s="83" t="s">
        <v>130</v>
      </c>
      <c r="LH7" s="83" t="s">
        <v>130</v>
      </c>
      <c r="LI7" s="83" t="s">
        <v>130</v>
      </c>
      <c r="LJ7" s="83" t="s">
        <v>130</v>
      </c>
      <c r="LK7" s="83" t="s">
        <v>130</v>
      </c>
      <c r="LL7" s="83">
        <v>0.3</v>
      </c>
      <c r="LM7" s="83">
        <v>0.3</v>
      </c>
      <c r="LN7" s="83">
        <v>0.7</v>
      </c>
      <c r="LO7" s="83">
        <v>0.4</v>
      </c>
      <c r="LP7" s="83">
        <v>1.8</v>
      </c>
      <c r="LQ7" s="83" t="s">
        <v>130</v>
      </c>
      <c r="LR7" s="83" t="s">
        <v>130</v>
      </c>
      <c r="LS7" s="83" t="s">
        <v>130</v>
      </c>
      <c r="LT7" s="83" t="s">
        <v>130</v>
      </c>
      <c r="LU7" s="83" t="s">
        <v>130</v>
      </c>
      <c r="LV7" s="83">
        <v>189.5</v>
      </c>
      <c r="LW7" s="83">
        <v>172</v>
      </c>
      <c r="LX7" s="83">
        <v>151.69999999999999</v>
      </c>
      <c r="LY7" s="83">
        <v>138.1</v>
      </c>
      <c r="LZ7" s="83">
        <v>125.8</v>
      </c>
      <c r="MA7" s="83" t="s">
        <v>130</v>
      </c>
      <c r="MB7" s="83" t="s">
        <v>130</v>
      </c>
      <c r="MC7" s="83" t="s">
        <v>130</v>
      </c>
      <c r="MD7" s="83" t="s">
        <v>130</v>
      </c>
      <c r="ME7" s="83" t="s">
        <v>130</v>
      </c>
      <c r="MF7" s="83" t="s">
        <v>130</v>
      </c>
      <c r="MG7" s="83" t="s">
        <v>130</v>
      </c>
      <c r="MH7" s="83" t="s">
        <v>130</v>
      </c>
      <c r="MI7" s="83" t="s">
        <v>130</v>
      </c>
      <c r="MJ7" s="83" t="s">
        <v>130</v>
      </c>
      <c r="MK7" s="83" t="s">
        <v>130</v>
      </c>
      <c r="ML7" s="83" t="s">
        <v>130</v>
      </c>
      <c r="MM7" s="83" t="s">
        <v>130</v>
      </c>
      <c r="MN7" s="83" t="s">
        <v>130</v>
      </c>
      <c r="MO7" s="83" t="s">
        <v>130</v>
      </c>
      <c r="MP7" s="83">
        <v>98.7</v>
      </c>
      <c r="MQ7" s="83">
        <v>98.2</v>
      </c>
      <c r="MR7" s="83">
        <v>98.7</v>
      </c>
      <c r="MS7" s="83">
        <v>98.8</v>
      </c>
      <c r="MT7" s="83">
        <v>98.9</v>
      </c>
      <c r="MU7" s="83" t="s">
        <v>130</v>
      </c>
      <c r="MV7" s="83" t="s">
        <v>130</v>
      </c>
      <c r="MW7" s="83" t="s">
        <v>130</v>
      </c>
      <c r="MX7" s="83" t="s">
        <v>130</v>
      </c>
      <c r="MY7" s="83" t="s">
        <v>130</v>
      </c>
      <c r="MZ7" s="83" t="s">
        <v>130</v>
      </c>
      <c r="NA7" s="83" t="s">
        <v>130</v>
      </c>
      <c r="NB7" s="83" t="s">
        <v>130</v>
      </c>
      <c r="NC7" s="83">
        <v>1</v>
      </c>
      <c r="ND7" s="83">
        <v>1</v>
      </c>
      <c r="NE7" s="83">
        <v>1</v>
      </c>
      <c r="NF7" s="83">
        <v>1</v>
      </c>
      <c r="NG7" s="83" t="s">
        <v>130</v>
      </c>
      <c r="NH7" s="83" t="s">
        <v>130</v>
      </c>
      <c r="NI7" s="83" t="s">
        <v>130</v>
      </c>
      <c r="NJ7" s="83" t="s">
        <v>130</v>
      </c>
    </row>
    <row r="8" spans="1:374" x14ac:dyDescent="0.15">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0</v>
      </c>
      <c r="FA8" s="87" t="s">
        <v>135</v>
      </c>
      <c r="FB8" s="85"/>
      <c r="FC8" s="85"/>
      <c r="FD8" s="85"/>
      <c r="FE8" s="85"/>
      <c r="FF8" s="86"/>
      <c r="FG8" s="85"/>
      <c r="FH8" s="85"/>
      <c r="FI8" s="85" t="str">
        <f>FJ4</f>
        <v>修繕費比率（％）</v>
      </c>
      <c r="FJ8" s="85" t="b">
        <f>IF(SUM($M$6,$MU$7:$MX$7)=0,FALSE,TRUE)</f>
        <v>0</v>
      </c>
      <c r="FK8" s="87" t="s">
        <v>135</v>
      </c>
      <c r="FL8" s="85"/>
      <c r="FM8" s="85"/>
      <c r="FN8" s="85"/>
      <c r="FO8" s="85"/>
      <c r="FP8" s="85"/>
      <c r="FQ8" s="86"/>
      <c r="FR8" s="85"/>
      <c r="FS8" s="85" t="str">
        <f>FT4</f>
        <v>企業債残高対料金収入比率（％）</v>
      </c>
      <c r="FT8" s="85" t="b">
        <f>IF(SUM($M$6,$MU$7:$MX$7)=0,FALSE,TRUE)</f>
        <v>0</v>
      </c>
      <c r="FU8" s="87" t="s">
        <v>135</v>
      </c>
      <c r="FV8" s="85"/>
      <c r="FW8" s="85"/>
      <c r="FX8" s="85"/>
      <c r="FY8" s="85"/>
      <c r="FZ8" s="85"/>
      <c r="GA8" s="85"/>
      <c r="GB8" s="86"/>
      <c r="GC8" s="85" t="str">
        <f>GD4</f>
        <v>有形固定資産減価償却率（％）</v>
      </c>
      <c r="GD8" s="85" t="b">
        <v>0</v>
      </c>
      <c r="GE8" s="87" t="s">
        <v>136</v>
      </c>
      <c r="GF8" s="85"/>
      <c r="GG8" s="85"/>
      <c r="GH8" s="85"/>
      <c r="GI8" s="85"/>
      <c r="GJ8" s="85"/>
      <c r="GK8" s="85"/>
      <c r="GL8" s="85"/>
      <c r="GM8" s="85" t="str">
        <f>GN4</f>
        <v>FIT収入割合（％）</v>
      </c>
      <c r="GN8" s="85" t="b">
        <f>IF(SUM($M$6,$MU$7:$MX$7)=0,FALSE,TRUE)</f>
        <v>0</v>
      </c>
      <c r="GO8" s="87" t="s">
        <v>135</v>
      </c>
      <c r="GP8" s="85"/>
      <c r="GQ8" s="85"/>
      <c r="GR8" s="85"/>
      <c r="GS8" s="84"/>
      <c r="GT8" s="84"/>
      <c r="GU8" s="84"/>
      <c r="GV8" s="84"/>
      <c r="GW8" s="85" t="str">
        <f>GX5</f>
        <v>最大出力合計</v>
      </c>
      <c r="GX8" s="85" t="str">
        <f>GY4</f>
        <v>設備利用率（％）</v>
      </c>
      <c r="GY8" s="85" t="b">
        <f>IF(SUM($N$7,$MY$7:$NB$7)=0,FALSE,TRUE)</f>
        <v>0</v>
      </c>
      <c r="GZ8" s="87" t="s">
        <v>135</v>
      </c>
      <c r="HA8" s="85"/>
      <c r="HB8" s="85"/>
      <c r="HC8" s="85"/>
      <c r="HD8" s="85"/>
      <c r="HE8" s="86"/>
      <c r="HF8" s="85"/>
      <c r="HG8" s="85"/>
      <c r="HH8" s="85" t="str">
        <f>HI4</f>
        <v>修繕費比率（％）</v>
      </c>
      <c r="HI8" s="85" t="b">
        <f>IF(SUM($N$7,$MY$7:$NB$7)=0,FALSE,TRUE)</f>
        <v>0</v>
      </c>
      <c r="HJ8" s="87" t="s">
        <v>135</v>
      </c>
      <c r="HK8" s="85"/>
      <c r="HL8" s="85"/>
      <c r="HM8" s="85"/>
      <c r="HN8" s="85"/>
      <c r="HO8" s="85"/>
      <c r="HP8" s="86"/>
      <c r="HQ8" s="85"/>
      <c r="HR8" s="85" t="str">
        <f>HS4</f>
        <v>企業債残高対料金収入比率（％）</v>
      </c>
      <c r="HS8" s="85" t="b">
        <f>IF(SUM($N$7,$MY$7:$NB$7)=0,FALSE,TRUE)</f>
        <v>0</v>
      </c>
      <c r="HT8" s="87" t="s">
        <v>135</v>
      </c>
      <c r="HU8" s="85"/>
      <c r="HV8" s="85"/>
      <c r="HW8" s="85"/>
      <c r="HX8" s="85"/>
      <c r="HY8" s="85"/>
      <c r="HZ8" s="85"/>
      <c r="IA8" s="86"/>
      <c r="IB8" s="85" t="str">
        <f>IC4</f>
        <v>有形固定資産減価償却率（％）</v>
      </c>
      <c r="IC8" s="85" t="b">
        <v>0</v>
      </c>
      <c r="ID8" s="87" t="s">
        <v>136</v>
      </c>
      <c r="IE8" s="85"/>
      <c r="IF8" s="85"/>
      <c r="IG8" s="85"/>
      <c r="IH8" s="85"/>
      <c r="II8" s="85"/>
      <c r="IJ8" s="85"/>
      <c r="IK8" s="85"/>
      <c r="IL8" s="85" t="str">
        <f>IM4</f>
        <v>FIT収入割合（％）</v>
      </c>
      <c r="IM8" s="85" t="b">
        <f>IF(SUM($N$7,$MY$7:$NB$7)=0,FALSE,TRUE)</f>
        <v>0</v>
      </c>
      <c r="IN8" s="87" t="s">
        <v>135</v>
      </c>
      <c r="IO8" s="85"/>
      <c r="IP8" s="85"/>
      <c r="IQ8" s="85"/>
      <c r="IR8" s="84"/>
      <c r="IS8" s="84"/>
      <c r="IT8" s="84"/>
      <c r="IU8" s="84"/>
      <c r="IV8" s="85" t="str">
        <f>IW5</f>
        <v>最大出力合計</v>
      </c>
      <c r="IW8" s="85" t="str">
        <f>IX4</f>
        <v>設備利用率（％）</v>
      </c>
      <c r="IX8" s="85" t="b">
        <f>IF(SUM($O$7,$NC$7:$NF$7)=0,FALSE,TRUE)</f>
        <v>1</v>
      </c>
      <c r="IY8" s="87" t="s">
        <v>135</v>
      </c>
      <c r="IZ8" s="85"/>
      <c r="JA8" s="85"/>
      <c r="JB8" s="85"/>
      <c r="JC8" s="85"/>
      <c r="JD8" s="86"/>
      <c r="JE8" s="85"/>
      <c r="JF8" s="85"/>
      <c r="JG8" s="85" t="str">
        <f>JH4</f>
        <v>修繕費比率（％）</v>
      </c>
      <c r="JH8" s="85" t="b">
        <f>IF(SUM($O$7,$NC$7:$NF$7)=0,FALSE,TRUE)</f>
        <v>1</v>
      </c>
      <c r="JI8" s="87" t="s">
        <v>135</v>
      </c>
      <c r="JJ8" s="85"/>
      <c r="JK8" s="85"/>
      <c r="JL8" s="85"/>
      <c r="JM8" s="85"/>
      <c r="JN8" s="85"/>
      <c r="JO8" s="86"/>
      <c r="JP8" s="85"/>
      <c r="JQ8" s="85" t="str">
        <f>JR4</f>
        <v>企業債残高対料金収入比率（％）</v>
      </c>
      <c r="JR8" s="85" t="b">
        <f>IF(SUM($O$7,$NC$7:$NF$7)=0,FALSE,TRUE)</f>
        <v>1</v>
      </c>
      <c r="JS8" s="87" t="s">
        <v>135</v>
      </c>
      <c r="JT8" s="85"/>
      <c r="JU8" s="85"/>
      <c r="JV8" s="85"/>
      <c r="JW8" s="85"/>
      <c r="JX8" s="85"/>
      <c r="JY8" s="85"/>
      <c r="JZ8" s="86"/>
      <c r="KA8" s="85" t="str">
        <f>KB4</f>
        <v>有形固定資産減価償却率（％）</v>
      </c>
      <c r="KB8" s="85" t="b">
        <v>0</v>
      </c>
      <c r="KC8" s="87" t="s">
        <v>136</v>
      </c>
      <c r="KD8" s="85"/>
      <c r="KE8" s="85"/>
      <c r="KF8" s="85"/>
      <c r="KG8" s="85"/>
      <c r="KH8" s="85"/>
      <c r="KI8" s="85"/>
      <c r="KJ8" s="85"/>
      <c r="KK8" s="85" t="str">
        <f>KL4</f>
        <v>FIT収入割合（％）</v>
      </c>
      <c r="KL8" s="85" t="b">
        <f>IF(SUM($O$7,$NC$7:$NF$7)=0,FALSE,TRUE)</f>
        <v>1</v>
      </c>
      <c r="KM8" s="87" t="s">
        <v>135</v>
      </c>
      <c r="KN8" s="85"/>
      <c r="KO8" s="85"/>
      <c r="KP8" s="85"/>
      <c r="KQ8" s="84"/>
      <c r="KR8" s="84"/>
      <c r="KS8" s="84"/>
      <c r="KT8" s="84"/>
      <c r="KU8" s="85" t="str">
        <f>KV5</f>
        <v>最大出力合計</v>
      </c>
      <c r="KV8" s="85" t="str">
        <f>KW4</f>
        <v>設備利用率（％）</v>
      </c>
      <c r="KW8" s="85" t="b">
        <f>IF(SUM($P$7,$NG$7:$NJ$7)=0,FALSE,TRUE)</f>
        <v>0</v>
      </c>
      <c r="KX8" s="87" t="s">
        <v>135</v>
      </c>
      <c r="KY8" s="85"/>
      <c r="KZ8" s="85"/>
      <c r="LA8" s="85"/>
      <c r="LB8" s="85"/>
      <c r="LC8" s="86"/>
      <c r="LD8" s="85"/>
      <c r="LE8" s="85"/>
      <c r="LF8" s="85" t="str">
        <f>LG4</f>
        <v>修繕費比率（％）</v>
      </c>
      <c r="LG8" s="85" t="b">
        <f>IF(SUM($P$7,$NG$7:$NJ$7)=0,FALSE,TRUE)</f>
        <v>0</v>
      </c>
      <c r="LH8" s="87" t="s">
        <v>135</v>
      </c>
      <c r="LI8" s="85"/>
      <c r="LJ8" s="85"/>
      <c r="LK8" s="85"/>
      <c r="LL8" s="85"/>
      <c r="LM8" s="85"/>
      <c r="LN8" s="86"/>
      <c r="LO8" s="85"/>
      <c r="LP8" s="85" t="str">
        <f>LQ4</f>
        <v>企業債残高対料金収入比率（％）</v>
      </c>
      <c r="LQ8" s="85" t="b">
        <f>IF(SUM($P$7,$NG$7:$NJ$7)=0,FALSE,TRUE)</f>
        <v>0</v>
      </c>
      <c r="LR8" s="87" t="s">
        <v>135</v>
      </c>
      <c r="LS8" s="85"/>
      <c r="LT8" s="85"/>
      <c r="LU8" s="85"/>
      <c r="LV8" s="85"/>
      <c r="LW8" s="85"/>
      <c r="LX8" s="85"/>
      <c r="LY8" s="86"/>
      <c r="LZ8" s="85" t="str">
        <f>MA4</f>
        <v>有形固定資産減価償却率（％）</v>
      </c>
      <c r="MA8" s="85" t="b">
        <v>0</v>
      </c>
      <c r="MB8" s="87" t="s">
        <v>136</v>
      </c>
      <c r="MC8" s="85"/>
      <c r="MD8" s="85"/>
      <c r="ME8" s="85"/>
      <c r="MF8" s="85"/>
      <c r="MG8" s="85"/>
      <c r="MH8" s="85"/>
      <c r="MI8" s="85"/>
      <c r="MJ8" s="85" t="str">
        <f>MK4</f>
        <v>FIT収入割合（％）</v>
      </c>
      <c r="MK8" s="85" t="b">
        <f>IF(SUM($P$7,$NG$7:$NJ$7)=0,FALSE,TRUE)</f>
        <v>0</v>
      </c>
      <c r="ML8" s="87" t="s">
        <v>135</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x14ac:dyDescent="0.15">
      <c r="A9" s="88"/>
      <c r="B9" s="89" t="s">
        <v>137</v>
      </c>
      <c r="C9" s="89" t="s">
        <v>138</v>
      </c>
      <c r="D9" s="89" t="s">
        <v>139</v>
      </c>
      <c r="E9" s="89" t="s">
        <v>140</v>
      </c>
      <c r="F9" s="89" t="s">
        <v>141</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142</v>
      </c>
      <c r="AY9" s="90"/>
      <c r="AZ9" s="90"/>
      <c r="BA9" s="90"/>
      <c r="BB9" s="90"/>
      <c r="BC9" s="90"/>
      <c r="BD9" s="84"/>
      <c r="BE9" s="85"/>
      <c r="BF9" s="85"/>
      <c r="BG9" s="85"/>
      <c r="BH9" s="85"/>
      <c r="BI9" s="85" t="s">
        <v>142</v>
      </c>
      <c r="BJ9" s="90"/>
      <c r="BK9" s="90"/>
      <c r="BL9" s="90"/>
      <c r="BM9" s="90"/>
      <c r="BN9" s="90"/>
      <c r="BO9" s="84"/>
      <c r="BP9" s="85"/>
      <c r="BQ9" s="85"/>
      <c r="BR9" s="85"/>
      <c r="BS9" s="85"/>
      <c r="BT9" s="85" t="s">
        <v>142</v>
      </c>
      <c r="BU9" s="90"/>
      <c r="BV9" s="90"/>
      <c r="BW9" s="90"/>
      <c r="BX9" s="90"/>
      <c r="BY9" s="90"/>
      <c r="BZ9" s="84"/>
      <c r="CA9" s="85"/>
      <c r="CB9" s="85"/>
      <c r="CC9" s="85"/>
      <c r="CD9" s="85"/>
      <c r="CE9" s="85" t="s">
        <v>142</v>
      </c>
      <c r="CF9" s="90"/>
      <c r="CG9" s="90"/>
      <c r="CH9" s="90"/>
      <c r="CI9" s="90"/>
      <c r="CJ9" s="90"/>
      <c r="CK9" s="84"/>
      <c r="CL9" s="85"/>
      <c r="CM9" s="85"/>
      <c r="CN9" s="85"/>
      <c r="CO9" s="85" t="s">
        <v>142</v>
      </c>
      <c r="CP9" s="90"/>
      <c r="CQ9" s="90"/>
      <c r="CR9" s="90"/>
      <c r="CS9" s="90"/>
      <c r="CT9" s="90"/>
      <c r="CU9" s="85"/>
      <c r="CV9" s="84"/>
      <c r="CW9" s="85"/>
      <c r="CX9" s="85"/>
      <c r="CY9" s="91" t="str">
        <f>"（最大出力合計"&amp;TEXT(CZ7,"#,##0")&amp;"kW）"</f>
        <v>（最大出力合計1,980kW）</v>
      </c>
      <c r="CZ9" s="85" t="s">
        <v>142</v>
      </c>
      <c r="DA9" s="90"/>
      <c r="DB9" s="90"/>
      <c r="DC9" s="90"/>
      <c r="DD9" s="90"/>
      <c r="DE9" s="90"/>
      <c r="DF9" s="85"/>
      <c r="DG9" s="84"/>
      <c r="DH9" s="85"/>
      <c r="DI9" s="85"/>
      <c r="DJ9" s="85" t="s">
        <v>142</v>
      </c>
      <c r="DK9" s="90"/>
      <c r="DL9" s="90"/>
      <c r="DM9" s="90"/>
      <c r="DN9" s="90"/>
      <c r="DO9" s="90"/>
      <c r="DP9" s="85"/>
      <c r="DQ9" s="85"/>
      <c r="DR9" s="84"/>
      <c r="DS9" s="85"/>
      <c r="DT9" s="85" t="s">
        <v>142</v>
      </c>
      <c r="DU9" s="90"/>
      <c r="DV9" s="90"/>
      <c r="DW9" s="90"/>
      <c r="DX9" s="90"/>
      <c r="DY9" s="90"/>
      <c r="DZ9" s="85"/>
      <c r="EA9" s="85"/>
      <c r="EB9" s="85"/>
      <c r="EC9" s="84"/>
      <c r="ED9" s="85" t="s">
        <v>142</v>
      </c>
      <c r="EE9" s="90"/>
      <c r="EF9" s="90"/>
      <c r="EG9" s="90"/>
      <c r="EH9" s="90"/>
      <c r="EI9" s="90"/>
      <c r="EJ9" s="85"/>
      <c r="EK9" s="85"/>
      <c r="EL9" s="85"/>
      <c r="EM9" s="85"/>
      <c r="EN9" s="85" t="s">
        <v>142</v>
      </c>
      <c r="EO9" s="90"/>
      <c r="EP9" s="90"/>
      <c r="EQ9" s="90"/>
      <c r="ER9" s="90"/>
      <c r="ES9" s="90"/>
      <c r="ET9" s="84"/>
      <c r="EU9" s="84"/>
      <c r="EV9" s="84"/>
      <c r="EW9" s="84"/>
      <c r="EX9" s="91" t="str">
        <f>"（最大出力合計"&amp;TEXT(EY7,"#,##0")&amp;"kW）"</f>
        <v>（最大出力合計-kW）</v>
      </c>
      <c r="EY9" s="85" t="s">
        <v>142</v>
      </c>
      <c r="EZ9" s="90"/>
      <c r="FA9" s="90"/>
      <c r="FB9" s="90"/>
      <c r="FC9" s="90"/>
      <c r="FD9" s="90"/>
      <c r="FE9" s="85"/>
      <c r="FF9" s="84"/>
      <c r="FG9" s="85"/>
      <c r="FH9" s="85"/>
      <c r="FI9" s="85" t="s">
        <v>142</v>
      </c>
      <c r="FJ9" s="90"/>
      <c r="FK9" s="90"/>
      <c r="FL9" s="90"/>
      <c r="FM9" s="90"/>
      <c r="FN9" s="90"/>
      <c r="FO9" s="85"/>
      <c r="FP9" s="85"/>
      <c r="FQ9" s="84"/>
      <c r="FR9" s="85"/>
      <c r="FS9" s="85" t="s">
        <v>142</v>
      </c>
      <c r="FT9" s="90"/>
      <c r="FU9" s="90"/>
      <c r="FV9" s="90"/>
      <c r="FW9" s="90"/>
      <c r="FX9" s="90"/>
      <c r="FY9" s="85"/>
      <c r="FZ9" s="85"/>
      <c r="GA9" s="85"/>
      <c r="GB9" s="84"/>
      <c r="GC9" s="85" t="s">
        <v>142</v>
      </c>
      <c r="GD9" s="90"/>
      <c r="GE9" s="90"/>
      <c r="GF9" s="90"/>
      <c r="GG9" s="90"/>
      <c r="GH9" s="90"/>
      <c r="GI9" s="85"/>
      <c r="GJ9" s="85"/>
      <c r="GK9" s="85"/>
      <c r="GL9" s="85"/>
      <c r="GM9" s="85" t="s">
        <v>142</v>
      </c>
      <c r="GN9" s="90"/>
      <c r="GO9" s="90"/>
      <c r="GP9" s="90"/>
      <c r="GQ9" s="90"/>
      <c r="GR9" s="90"/>
      <c r="GS9" s="84"/>
      <c r="GT9" s="84"/>
      <c r="GU9" s="84"/>
      <c r="GV9" s="84"/>
      <c r="GW9" s="91" t="str">
        <f>"（最大出力合計"&amp;TEXT(GX7,"#,##0")&amp;"kW）"</f>
        <v>（最大出力合計-kW）</v>
      </c>
      <c r="GX9" s="85" t="s">
        <v>142</v>
      </c>
      <c r="GY9" s="90"/>
      <c r="GZ9" s="90"/>
      <c r="HA9" s="90"/>
      <c r="HB9" s="90"/>
      <c r="HC9" s="90"/>
      <c r="HD9" s="85"/>
      <c r="HE9" s="84"/>
      <c r="HF9" s="85"/>
      <c r="HG9" s="85"/>
      <c r="HH9" s="85" t="s">
        <v>142</v>
      </c>
      <c r="HI9" s="90"/>
      <c r="HJ9" s="90"/>
      <c r="HK9" s="90"/>
      <c r="HL9" s="90"/>
      <c r="HM9" s="90"/>
      <c r="HN9" s="85"/>
      <c r="HO9" s="85"/>
      <c r="HP9" s="84"/>
      <c r="HQ9" s="85"/>
      <c r="HR9" s="85" t="s">
        <v>142</v>
      </c>
      <c r="HS9" s="90"/>
      <c r="HT9" s="90"/>
      <c r="HU9" s="90"/>
      <c r="HV9" s="90"/>
      <c r="HW9" s="90"/>
      <c r="HX9" s="85"/>
      <c r="HY9" s="85"/>
      <c r="HZ9" s="85"/>
      <c r="IA9" s="84"/>
      <c r="IB9" s="85" t="s">
        <v>142</v>
      </c>
      <c r="IC9" s="90"/>
      <c r="ID9" s="90"/>
      <c r="IE9" s="90"/>
      <c r="IF9" s="90"/>
      <c r="IG9" s="90"/>
      <c r="IH9" s="85"/>
      <c r="II9" s="85"/>
      <c r="IJ9" s="85"/>
      <c r="IK9" s="85"/>
      <c r="IL9" s="85" t="s">
        <v>142</v>
      </c>
      <c r="IM9" s="90"/>
      <c r="IN9" s="90"/>
      <c r="IO9" s="90"/>
      <c r="IP9" s="90"/>
      <c r="IQ9" s="90"/>
      <c r="IR9" s="84"/>
      <c r="IS9" s="84"/>
      <c r="IT9" s="84"/>
      <c r="IU9" s="84"/>
      <c r="IV9" s="91" t="str">
        <f>"（最大出力合計"&amp;TEXT(IW7,"#,##0")&amp;"kW）"</f>
        <v>（最大出力合計1,980kW）</v>
      </c>
      <c r="IW9" s="85" t="s">
        <v>142</v>
      </c>
      <c r="IX9" s="90"/>
      <c r="IY9" s="90"/>
      <c r="IZ9" s="90"/>
      <c r="JA9" s="90"/>
      <c r="JB9" s="90"/>
      <c r="JC9" s="85"/>
      <c r="JD9" s="84"/>
      <c r="JE9" s="85"/>
      <c r="JF9" s="85"/>
      <c r="JG9" s="85" t="s">
        <v>142</v>
      </c>
      <c r="JH9" s="90"/>
      <c r="JI9" s="90"/>
      <c r="JJ9" s="90"/>
      <c r="JK9" s="90"/>
      <c r="JL9" s="90"/>
      <c r="JM9" s="85"/>
      <c r="JN9" s="85"/>
      <c r="JO9" s="84"/>
      <c r="JP9" s="85"/>
      <c r="JQ9" s="85" t="s">
        <v>142</v>
      </c>
      <c r="JR9" s="90"/>
      <c r="JS9" s="90"/>
      <c r="JT9" s="90"/>
      <c r="JU9" s="90"/>
      <c r="JV9" s="90"/>
      <c r="JW9" s="85"/>
      <c r="JX9" s="85"/>
      <c r="JY9" s="85"/>
      <c r="JZ9" s="84"/>
      <c r="KA9" s="85" t="s">
        <v>142</v>
      </c>
      <c r="KB9" s="90"/>
      <c r="KC9" s="90"/>
      <c r="KD9" s="90"/>
      <c r="KE9" s="90"/>
      <c r="KF9" s="90"/>
      <c r="KG9" s="85"/>
      <c r="KH9" s="85"/>
      <c r="KI9" s="85"/>
      <c r="KJ9" s="85"/>
      <c r="KK9" s="85" t="s">
        <v>142</v>
      </c>
      <c r="KL9" s="90"/>
      <c r="KM9" s="90"/>
      <c r="KN9" s="90"/>
      <c r="KO9" s="90"/>
      <c r="KP9" s="90"/>
      <c r="KQ9" s="84"/>
      <c r="KR9" s="84"/>
      <c r="KS9" s="84"/>
      <c r="KT9" s="84"/>
      <c r="KU9" s="91" t="str">
        <f>"（最大出力合計"&amp;TEXT(KV7,"#,##0")&amp;"kW）"</f>
        <v>（最大出力合計-kW）</v>
      </c>
      <c r="KV9" s="85" t="s">
        <v>142</v>
      </c>
      <c r="KW9" s="90"/>
      <c r="KX9" s="90"/>
      <c r="KY9" s="90"/>
      <c r="KZ9" s="90"/>
      <c r="LA9" s="90"/>
      <c r="LB9" s="85"/>
      <c r="LC9" s="84"/>
      <c r="LD9" s="85"/>
      <c r="LE9" s="85"/>
      <c r="LF9" s="85" t="s">
        <v>142</v>
      </c>
      <c r="LG9" s="90"/>
      <c r="LH9" s="90"/>
      <c r="LI9" s="90"/>
      <c r="LJ9" s="90"/>
      <c r="LK9" s="90"/>
      <c r="LL9" s="85"/>
      <c r="LM9" s="85"/>
      <c r="LN9" s="84"/>
      <c r="LO9" s="85"/>
      <c r="LP9" s="85" t="s">
        <v>142</v>
      </c>
      <c r="LQ9" s="90"/>
      <c r="LR9" s="90"/>
      <c r="LS9" s="90"/>
      <c r="LT9" s="90"/>
      <c r="LU9" s="90"/>
      <c r="LV9" s="85"/>
      <c r="LW9" s="85"/>
      <c r="LX9" s="85"/>
      <c r="LY9" s="84"/>
      <c r="LZ9" s="85" t="s">
        <v>142</v>
      </c>
      <c r="MA9" s="90"/>
      <c r="MB9" s="90"/>
      <c r="MC9" s="90"/>
      <c r="MD9" s="90"/>
      <c r="ME9" s="90"/>
      <c r="MF9" s="85"/>
      <c r="MG9" s="85"/>
      <c r="MH9" s="85"/>
      <c r="MI9" s="85"/>
      <c r="MJ9" s="85" t="s">
        <v>142</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x14ac:dyDescent="0.15">
      <c r="A10" s="88" t="s">
        <v>143</v>
      </c>
      <c r="B10" s="92" t="str">
        <f>IF(VALUE($B$6)=0,"0",IF(VALUE($B$6)&gt;2022,"R"&amp;TEXT(VALUE($B$6)-2022,"00"),"H"&amp;VALUE($B$6)-1992))</f>
        <v>H28</v>
      </c>
      <c r="C10" s="92" t="str">
        <f>IF(VALUE($B$6)=0,"0",IF(VALUE($B$6)&gt;2021,"R"&amp;TEXT(VALUE($B$6)-2021,"00"),"H"&amp;VALUE($B$6)-1991))</f>
        <v>H29</v>
      </c>
      <c r="D10" s="92" t="str">
        <f>IF(VALUE($B$6)=0,"0",IF(VALUE($B$6)&gt;2020,"R"&amp;TEXT(VALUE($B$6)-2020,"00"),"H"&amp;VALUE($B$6)-1990))</f>
        <v>H30</v>
      </c>
      <c r="E10" s="92" t="str">
        <f>IF(VALUE($B$6)=0,"0",IF(VALUE($B$6)&gt;2019,"R"&amp;TEXT(VALUE($B$6)-2019,"00"),"H"&amp;VALUE($B$6)-1989))</f>
        <v>R01</v>
      </c>
      <c r="F10" s="92" t="str">
        <f>IF(VALUE($B$6)=0,"0",IF(VALUE($B$6)&gt;2018,"R"&amp;TEXT(VALUE($B$6)-2018,"00"),"H"&amp;VALUE($B$6)-1988))</f>
        <v>R02</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t="str">
        <f>$B$10</f>
        <v>H28</v>
      </c>
      <c r="AZ10" s="93" t="str">
        <f>$C$10</f>
        <v>H29</v>
      </c>
      <c r="BA10" s="93" t="str">
        <f>$D$10</f>
        <v>H30</v>
      </c>
      <c r="BB10" s="93" t="str">
        <f>$E$10</f>
        <v>R01</v>
      </c>
      <c r="BC10" s="93" t="str">
        <f>$F$10</f>
        <v>R02</v>
      </c>
      <c r="BD10" s="84"/>
      <c r="BE10" s="84"/>
      <c r="BF10" s="84"/>
      <c r="BG10" s="84"/>
      <c r="BH10" s="84"/>
      <c r="BI10" s="85"/>
      <c r="BJ10" s="93" t="str">
        <f>$B$10</f>
        <v>H28</v>
      </c>
      <c r="BK10" s="93" t="str">
        <f>$C$10</f>
        <v>H29</v>
      </c>
      <c r="BL10" s="93" t="str">
        <f>$D$10</f>
        <v>H30</v>
      </c>
      <c r="BM10" s="93" t="str">
        <f>$E$10</f>
        <v>R01</v>
      </c>
      <c r="BN10" s="93" t="str">
        <f>$F$10</f>
        <v>R02</v>
      </c>
      <c r="BO10" s="84"/>
      <c r="BP10" s="84"/>
      <c r="BQ10" s="84"/>
      <c r="BR10" s="84"/>
      <c r="BS10" s="84"/>
      <c r="BT10" s="85"/>
      <c r="BU10" s="93" t="str">
        <f>$B$10</f>
        <v>H28</v>
      </c>
      <c r="BV10" s="93" t="str">
        <f>$C$10</f>
        <v>H29</v>
      </c>
      <c r="BW10" s="93" t="str">
        <f>$D$10</f>
        <v>H30</v>
      </c>
      <c r="BX10" s="93" t="str">
        <f>$E$10</f>
        <v>R01</v>
      </c>
      <c r="BY10" s="93" t="str">
        <f>$F$10</f>
        <v>R02</v>
      </c>
      <c r="BZ10" s="84"/>
      <c r="CA10" s="84"/>
      <c r="CB10" s="84"/>
      <c r="CC10" s="84"/>
      <c r="CD10" s="84"/>
      <c r="CE10" s="85"/>
      <c r="CF10" s="93" t="str">
        <f>$B$10</f>
        <v>H28</v>
      </c>
      <c r="CG10" s="93" t="str">
        <f>$C$10</f>
        <v>H29</v>
      </c>
      <c r="CH10" s="93" t="str">
        <f>$D$10</f>
        <v>H30</v>
      </c>
      <c r="CI10" s="93" t="str">
        <f>$E$10</f>
        <v>R01</v>
      </c>
      <c r="CJ10" s="93" t="str">
        <f>$F$10</f>
        <v>R02</v>
      </c>
      <c r="CK10" s="84"/>
      <c r="CL10" s="84"/>
      <c r="CM10" s="84"/>
      <c r="CN10" s="84"/>
      <c r="CO10" s="85"/>
      <c r="CP10" s="93" t="str">
        <f>$B$10</f>
        <v>H28</v>
      </c>
      <c r="CQ10" s="93" t="str">
        <f>$C$10</f>
        <v>H29</v>
      </c>
      <c r="CR10" s="93" t="str">
        <f>$D$10</f>
        <v>H30</v>
      </c>
      <c r="CS10" s="93" t="str">
        <f>$E$10</f>
        <v>R01</v>
      </c>
      <c r="CT10" s="93" t="str">
        <f>$F$10</f>
        <v>R02</v>
      </c>
      <c r="CU10" s="84"/>
      <c r="CV10" s="84"/>
      <c r="CW10" s="84"/>
      <c r="CX10" s="84"/>
      <c r="CY10" s="84"/>
      <c r="CZ10" s="85"/>
      <c r="DA10" s="93" t="str">
        <f>$B$10</f>
        <v>H28</v>
      </c>
      <c r="DB10" s="93" t="str">
        <f>$C$10</f>
        <v>H29</v>
      </c>
      <c r="DC10" s="93" t="str">
        <f>$D$10</f>
        <v>H30</v>
      </c>
      <c r="DD10" s="93" t="str">
        <f>$E$10</f>
        <v>R01</v>
      </c>
      <c r="DE10" s="93" t="str">
        <f>$F$10</f>
        <v>R02</v>
      </c>
      <c r="DF10" s="84"/>
      <c r="DG10" s="84"/>
      <c r="DH10" s="84"/>
      <c r="DI10" s="84"/>
      <c r="DJ10" s="85"/>
      <c r="DK10" s="93" t="str">
        <f>$B$10</f>
        <v>H28</v>
      </c>
      <c r="DL10" s="93" t="str">
        <f>$C$10</f>
        <v>H29</v>
      </c>
      <c r="DM10" s="93" t="str">
        <f>$D$10</f>
        <v>H30</v>
      </c>
      <c r="DN10" s="93" t="str">
        <f>$E$10</f>
        <v>R01</v>
      </c>
      <c r="DO10" s="93" t="str">
        <f>$F$10</f>
        <v>R02</v>
      </c>
      <c r="DP10" s="84"/>
      <c r="DQ10" s="84"/>
      <c r="DR10" s="84"/>
      <c r="DS10" s="84"/>
      <c r="DT10" s="85"/>
      <c r="DU10" s="93" t="str">
        <f>$B$10</f>
        <v>H28</v>
      </c>
      <c r="DV10" s="93" t="str">
        <f>$C$10</f>
        <v>H29</v>
      </c>
      <c r="DW10" s="93" t="str">
        <f>$D$10</f>
        <v>H30</v>
      </c>
      <c r="DX10" s="93" t="str">
        <f>$E$10</f>
        <v>R01</v>
      </c>
      <c r="DY10" s="93" t="str">
        <f>$F$10</f>
        <v>R02</v>
      </c>
      <c r="DZ10" s="84"/>
      <c r="EA10" s="84"/>
      <c r="EB10" s="84"/>
      <c r="EC10" s="84"/>
      <c r="ED10" s="85"/>
      <c r="EE10" s="93" t="str">
        <f>$B$10</f>
        <v>H28</v>
      </c>
      <c r="EF10" s="93" t="str">
        <f>$C$10</f>
        <v>H29</v>
      </c>
      <c r="EG10" s="93" t="str">
        <f>$D$10</f>
        <v>H30</v>
      </c>
      <c r="EH10" s="93" t="str">
        <f>$E$10</f>
        <v>R01</v>
      </c>
      <c r="EI10" s="93" t="str">
        <f>$F$10</f>
        <v>R02</v>
      </c>
      <c r="EJ10" s="84"/>
      <c r="EK10" s="84"/>
      <c r="EL10" s="84"/>
      <c r="EM10" s="84"/>
      <c r="EN10" s="85"/>
      <c r="EO10" s="93" t="str">
        <f>$B$10</f>
        <v>H28</v>
      </c>
      <c r="EP10" s="93" t="str">
        <f>$C$10</f>
        <v>H29</v>
      </c>
      <c r="EQ10" s="93" t="str">
        <f>$D$10</f>
        <v>H30</v>
      </c>
      <c r="ER10" s="93" t="str">
        <f>$E$10</f>
        <v>R01</v>
      </c>
      <c r="ES10" s="93" t="str">
        <f>$F$10</f>
        <v>R02</v>
      </c>
      <c r="ET10" s="84"/>
      <c r="EU10" s="84"/>
      <c r="EV10" s="84"/>
      <c r="EW10" s="84"/>
      <c r="EX10" s="84"/>
      <c r="EY10" s="85"/>
      <c r="EZ10" s="93" t="str">
        <f>$B$10</f>
        <v>H28</v>
      </c>
      <c r="FA10" s="93" t="str">
        <f>$C$10</f>
        <v>H29</v>
      </c>
      <c r="FB10" s="93" t="str">
        <f>$D$10</f>
        <v>H30</v>
      </c>
      <c r="FC10" s="93" t="str">
        <f>$E$10</f>
        <v>R01</v>
      </c>
      <c r="FD10" s="93" t="str">
        <f>$F$10</f>
        <v>R02</v>
      </c>
      <c r="FE10" s="84"/>
      <c r="FF10" s="84"/>
      <c r="FG10" s="84"/>
      <c r="FH10" s="84"/>
      <c r="FI10" s="85"/>
      <c r="FJ10" s="93" t="str">
        <f>$B$10</f>
        <v>H28</v>
      </c>
      <c r="FK10" s="93" t="str">
        <f>$C$10</f>
        <v>H29</v>
      </c>
      <c r="FL10" s="93" t="str">
        <f>$D$10</f>
        <v>H30</v>
      </c>
      <c r="FM10" s="93" t="str">
        <f>$E$10</f>
        <v>R01</v>
      </c>
      <c r="FN10" s="93" t="str">
        <f>$F$10</f>
        <v>R02</v>
      </c>
      <c r="FO10" s="84"/>
      <c r="FP10" s="84"/>
      <c r="FQ10" s="84"/>
      <c r="FR10" s="84"/>
      <c r="FS10" s="85"/>
      <c r="FT10" s="93" t="str">
        <f>$B$10</f>
        <v>H28</v>
      </c>
      <c r="FU10" s="93" t="str">
        <f>$C$10</f>
        <v>H29</v>
      </c>
      <c r="FV10" s="93" t="str">
        <f>$D$10</f>
        <v>H30</v>
      </c>
      <c r="FW10" s="93" t="str">
        <f>$E$10</f>
        <v>R01</v>
      </c>
      <c r="FX10" s="93" t="str">
        <f>$F$10</f>
        <v>R02</v>
      </c>
      <c r="FY10" s="84"/>
      <c r="FZ10" s="84"/>
      <c r="GA10" s="84"/>
      <c r="GB10" s="84"/>
      <c r="GC10" s="85"/>
      <c r="GD10" s="93" t="str">
        <f>$B$10</f>
        <v>H28</v>
      </c>
      <c r="GE10" s="93" t="str">
        <f>$C$10</f>
        <v>H29</v>
      </c>
      <c r="GF10" s="93" t="str">
        <f>$D$10</f>
        <v>H30</v>
      </c>
      <c r="GG10" s="93" t="str">
        <f>$E$10</f>
        <v>R01</v>
      </c>
      <c r="GH10" s="93" t="str">
        <f>$F$10</f>
        <v>R02</v>
      </c>
      <c r="GI10" s="84"/>
      <c r="GJ10" s="84"/>
      <c r="GK10" s="84"/>
      <c r="GL10" s="84"/>
      <c r="GM10" s="85"/>
      <c r="GN10" s="93" t="str">
        <f>$B$10</f>
        <v>H28</v>
      </c>
      <c r="GO10" s="93" t="str">
        <f>$C$10</f>
        <v>H29</v>
      </c>
      <c r="GP10" s="93" t="str">
        <f>$D$10</f>
        <v>H30</v>
      </c>
      <c r="GQ10" s="93" t="str">
        <f>$E$10</f>
        <v>R01</v>
      </c>
      <c r="GR10" s="93" t="str">
        <f>$F$10</f>
        <v>R02</v>
      </c>
      <c r="GS10" s="84"/>
      <c r="GT10" s="84"/>
      <c r="GU10" s="84"/>
      <c r="GV10" s="84"/>
      <c r="GW10" s="84"/>
      <c r="GX10" s="85"/>
      <c r="GY10" s="93" t="str">
        <f>$B$10</f>
        <v>H28</v>
      </c>
      <c r="GZ10" s="93" t="str">
        <f>$C$10</f>
        <v>H29</v>
      </c>
      <c r="HA10" s="93" t="str">
        <f>$D$10</f>
        <v>H30</v>
      </c>
      <c r="HB10" s="93" t="str">
        <f>$E$10</f>
        <v>R01</v>
      </c>
      <c r="HC10" s="93" t="str">
        <f>$F$10</f>
        <v>R02</v>
      </c>
      <c r="HD10" s="84"/>
      <c r="HE10" s="84"/>
      <c r="HF10" s="84"/>
      <c r="HG10" s="84"/>
      <c r="HH10" s="85"/>
      <c r="HI10" s="93" t="str">
        <f>$B$10</f>
        <v>H28</v>
      </c>
      <c r="HJ10" s="93" t="str">
        <f>$C$10</f>
        <v>H29</v>
      </c>
      <c r="HK10" s="93" t="str">
        <f>$D$10</f>
        <v>H30</v>
      </c>
      <c r="HL10" s="93" t="str">
        <f>$E$10</f>
        <v>R01</v>
      </c>
      <c r="HM10" s="93" t="str">
        <f>$F$10</f>
        <v>R02</v>
      </c>
      <c r="HN10" s="84"/>
      <c r="HO10" s="84"/>
      <c r="HP10" s="84"/>
      <c r="HQ10" s="84"/>
      <c r="HR10" s="85"/>
      <c r="HS10" s="93" t="str">
        <f>$B$10</f>
        <v>H28</v>
      </c>
      <c r="HT10" s="93" t="str">
        <f>$C$10</f>
        <v>H29</v>
      </c>
      <c r="HU10" s="93" t="str">
        <f>$D$10</f>
        <v>H30</v>
      </c>
      <c r="HV10" s="93" t="str">
        <f>$E$10</f>
        <v>R01</v>
      </c>
      <c r="HW10" s="93" t="str">
        <f>$F$10</f>
        <v>R02</v>
      </c>
      <c r="HX10" s="84"/>
      <c r="HY10" s="84"/>
      <c r="HZ10" s="84"/>
      <c r="IA10" s="84"/>
      <c r="IB10" s="85"/>
      <c r="IC10" s="93" t="str">
        <f>$B$10</f>
        <v>H28</v>
      </c>
      <c r="ID10" s="93" t="str">
        <f>$C$10</f>
        <v>H29</v>
      </c>
      <c r="IE10" s="93" t="str">
        <f>$D$10</f>
        <v>H30</v>
      </c>
      <c r="IF10" s="93" t="str">
        <f>$E$10</f>
        <v>R01</v>
      </c>
      <c r="IG10" s="93" t="str">
        <f>$F$10</f>
        <v>R02</v>
      </c>
      <c r="IH10" s="84"/>
      <c r="II10" s="84"/>
      <c r="IJ10" s="84"/>
      <c r="IK10" s="84"/>
      <c r="IL10" s="85"/>
      <c r="IM10" s="93" t="str">
        <f>$B$10</f>
        <v>H28</v>
      </c>
      <c r="IN10" s="93" t="str">
        <f>$C$10</f>
        <v>H29</v>
      </c>
      <c r="IO10" s="93" t="str">
        <f>$D$10</f>
        <v>H30</v>
      </c>
      <c r="IP10" s="93" t="str">
        <f>$E$10</f>
        <v>R01</v>
      </c>
      <c r="IQ10" s="93" t="str">
        <f>$F$10</f>
        <v>R02</v>
      </c>
      <c r="IR10" s="84"/>
      <c r="IS10" s="84"/>
      <c r="IT10" s="84"/>
      <c r="IU10" s="84"/>
      <c r="IV10" s="84"/>
      <c r="IW10" s="85"/>
      <c r="IX10" s="93" t="str">
        <f>$B$10</f>
        <v>H28</v>
      </c>
      <c r="IY10" s="93" t="str">
        <f>$C$10</f>
        <v>H29</v>
      </c>
      <c r="IZ10" s="93" t="str">
        <f>$D$10</f>
        <v>H30</v>
      </c>
      <c r="JA10" s="93" t="str">
        <f>$E$10</f>
        <v>R01</v>
      </c>
      <c r="JB10" s="93" t="str">
        <f>$F$10</f>
        <v>R02</v>
      </c>
      <c r="JC10" s="84"/>
      <c r="JD10" s="84"/>
      <c r="JE10" s="84"/>
      <c r="JF10" s="84"/>
      <c r="JG10" s="85"/>
      <c r="JH10" s="93" t="str">
        <f>$B$10</f>
        <v>H28</v>
      </c>
      <c r="JI10" s="93" t="str">
        <f>$C$10</f>
        <v>H29</v>
      </c>
      <c r="JJ10" s="93" t="str">
        <f>$D$10</f>
        <v>H30</v>
      </c>
      <c r="JK10" s="93" t="str">
        <f>$E$10</f>
        <v>R01</v>
      </c>
      <c r="JL10" s="93" t="str">
        <f>$F$10</f>
        <v>R02</v>
      </c>
      <c r="JM10" s="84"/>
      <c r="JN10" s="84"/>
      <c r="JO10" s="84"/>
      <c r="JP10" s="84"/>
      <c r="JQ10" s="85"/>
      <c r="JR10" s="93" t="str">
        <f>$B$10</f>
        <v>H28</v>
      </c>
      <c r="JS10" s="93" t="str">
        <f>$C$10</f>
        <v>H29</v>
      </c>
      <c r="JT10" s="93" t="str">
        <f>$D$10</f>
        <v>H30</v>
      </c>
      <c r="JU10" s="93" t="str">
        <f>$E$10</f>
        <v>R01</v>
      </c>
      <c r="JV10" s="93" t="str">
        <f>$F$10</f>
        <v>R02</v>
      </c>
      <c r="JW10" s="84"/>
      <c r="JX10" s="84"/>
      <c r="JY10" s="84"/>
      <c r="JZ10" s="84"/>
      <c r="KA10" s="85"/>
      <c r="KB10" s="93" t="str">
        <f>$B$10</f>
        <v>H28</v>
      </c>
      <c r="KC10" s="93" t="str">
        <f>$C$10</f>
        <v>H29</v>
      </c>
      <c r="KD10" s="93" t="str">
        <f>$D$10</f>
        <v>H30</v>
      </c>
      <c r="KE10" s="93" t="str">
        <f>$E$10</f>
        <v>R01</v>
      </c>
      <c r="KF10" s="93" t="str">
        <f>$F$10</f>
        <v>R02</v>
      </c>
      <c r="KG10" s="84"/>
      <c r="KH10" s="84"/>
      <c r="KI10" s="84"/>
      <c r="KJ10" s="84"/>
      <c r="KK10" s="85"/>
      <c r="KL10" s="93" t="str">
        <f>$B$10</f>
        <v>H28</v>
      </c>
      <c r="KM10" s="93" t="str">
        <f>$C$10</f>
        <v>H29</v>
      </c>
      <c r="KN10" s="93" t="str">
        <f>$D$10</f>
        <v>H30</v>
      </c>
      <c r="KO10" s="93" t="str">
        <f>$E$10</f>
        <v>R01</v>
      </c>
      <c r="KP10" s="93" t="str">
        <f>$F$10</f>
        <v>R02</v>
      </c>
      <c r="KQ10" s="84"/>
      <c r="KR10" s="84"/>
      <c r="KS10" s="84"/>
      <c r="KT10" s="84"/>
      <c r="KU10" s="84"/>
      <c r="KV10" s="85"/>
      <c r="KW10" s="93" t="str">
        <f>$B$10</f>
        <v>H28</v>
      </c>
      <c r="KX10" s="93" t="str">
        <f>$C$10</f>
        <v>H29</v>
      </c>
      <c r="KY10" s="93" t="str">
        <f>$D$10</f>
        <v>H30</v>
      </c>
      <c r="KZ10" s="93" t="str">
        <f>$E$10</f>
        <v>R01</v>
      </c>
      <c r="LA10" s="93" t="str">
        <f>$F$10</f>
        <v>R02</v>
      </c>
      <c r="LB10" s="84"/>
      <c r="LC10" s="84"/>
      <c r="LD10" s="84"/>
      <c r="LE10" s="84"/>
      <c r="LF10" s="85"/>
      <c r="LG10" s="93" t="str">
        <f>$B$10</f>
        <v>H28</v>
      </c>
      <c r="LH10" s="93" t="str">
        <f>$C$10</f>
        <v>H29</v>
      </c>
      <c r="LI10" s="93" t="str">
        <f>$D$10</f>
        <v>H30</v>
      </c>
      <c r="LJ10" s="93" t="str">
        <f>$E$10</f>
        <v>R01</v>
      </c>
      <c r="LK10" s="93" t="str">
        <f>$F$10</f>
        <v>R02</v>
      </c>
      <c r="LL10" s="84"/>
      <c r="LM10" s="84"/>
      <c r="LN10" s="84"/>
      <c r="LO10" s="84"/>
      <c r="LP10" s="85"/>
      <c r="LQ10" s="93" t="str">
        <f>$B$10</f>
        <v>H28</v>
      </c>
      <c r="LR10" s="93" t="str">
        <f>$C$10</f>
        <v>H29</v>
      </c>
      <c r="LS10" s="93" t="str">
        <f>$D$10</f>
        <v>H30</v>
      </c>
      <c r="LT10" s="93" t="str">
        <f>$E$10</f>
        <v>R01</v>
      </c>
      <c r="LU10" s="93" t="str">
        <f>$F$10</f>
        <v>R02</v>
      </c>
      <c r="LV10" s="84"/>
      <c r="LW10" s="84"/>
      <c r="LX10" s="84"/>
      <c r="LY10" s="84"/>
      <c r="LZ10" s="85"/>
      <c r="MA10" s="93" t="str">
        <f>$B$10</f>
        <v>H28</v>
      </c>
      <c r="MB10" s="93" t="str">
        <f>$C$10</f>
        <v>H29</v>
      </c>
      <c r="MC10" s="93" t="str">
        <f>$D$10</f>
        <v>H30</v>
      </c>
      <c r="MD10" s="93" t="str">
        <f>$E$10</f>
        <v>R01</v>
      </c>
      <c r="ME10" s="93" t="str">
        <f>$F$10</f>
        <v>R02</v>
      </c>
      <c r="MF10" s="84"/>
      <c r="MG10" s="84"/>
      <c r="MH10" s="84"/>
      <c r="MI10" s="84"/>
      <c r="MJ10" s="85"/>
      <c r="MK10" s="93" t="str">
        <f>$B$10</f>
        <v>H28</v>
      </c>
      <c r="ML10" s="93" t="str">
        <f>$C$10</f>
        <v>H29</v>
      </c>
      <c r="MM10" s="93" t="str">
        <f>$D$10</f>
        <v>H30</v>
      </c>
      <c r="MN10" s="93" t="str">
        <f>$E$10</f>
        <v>R01</v>
      </c>
      <c r="MO10" s="93" t="str">
        <f>$F$10</f>
        <v>R02</v>
      </c>
      <c r="MP10" s="84"/>
      <c r="MQ10" s="84"/>
      <c r="MR10" s="84"/>
      <c r="MS10" s="84"/>
      <c r="MT10" s="84"/>
      <c r="MU10" s="84"/>
      <c r="MV10" s="84"/>
      <c r="MW10" s="84"/>
      <c r="MX10" s="84"/>
      <c r="MY10" s="84"/>
      <c r="MZ10" s="84"/>
      <c r="NA10" s="84"/>
      <c r="NB10" s="84"/>
      <c r="NC10" s="84"/>
      <c r="ND10" s="84"/>
      <c r="NE10" s="84"/>
      <c r="NF10" s="84"/>
      <c r="NG10" s="84"/>
      <c r="NH10" s="84"/>
      <c r="NI10" s="84"/>
      <c r="NJ10" s="84"/>
    </row>
    <row r="11" spans="1:374" x14ac:dyDescent="0.15">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144</v>
      </c>
      <c r="AY11" s="95">
        <f>AY7</f>
        <v>33.9</v>
      </c>
      <c r="AZ11" s="95">
        <f>AZ7</f>
        <v>85.4</v>
      </c>
      <c r="BA11" s="95">
        <f>BA7</f>
        <v>155</v>
      </c>
      <c r="BB11" s="95">
        <f>BB7</f>
        <v>149.6</v>
      </c>
      <c r="BC11" s="95">
        <f>BC7</f>
        <v>127.6</v>
      </c>
      <c r="BD11" s="84"/>
      <c r="BE11" s="84"/>
      <c r="BF11" s="84"/>
      <c r="BG11" s="84"/>
      <c r="BH11" s="84"/>
      <c r="BI11" s="94" t="s">
        <v>144</v>
      </c>
      <c r="BJ11" s="95">
        <f>BJ7</f>
        <v>132.19999999999999</v>
      </c>
      <c r="BK11" s="95">
        <f>BK7</f>
        <v>74.8</v>
      </c>
      <c r="BL11" s="95">
        <f>BL7</f>
        <v>140.9</v>
      </c>
      <c r="BM11" s="95">
        <f>BM7</f>
        <v>136.5</v>
      </c>
      <c r="BN11" s="95">
        <f>BN7</f>
        <v>116</v>
      </c>
      <c r="BO11" s="84"/>
      <c r="BP11" s="84"/>
      <c r="BQ11" s="84"/>
      <c r="BR11" s="84"/>
      <c r="BS11" s="84"/>
      <c r="BT11" s="94" t="s">
        <v>144</v>
      </c>
      <c r="BU11" s="95" t="str">
        <f>BU7</f>
        <v>-</v>
      </c>
      <c r="BV11" s="95" t="str">
        <f>BV7</f>
        <v>-</v>
      </c>
      <c r="BW11" s="95" t="str">
        <f>BW7</f>
        <v>-</v>
      </c>
      <c r="BX11" s="95" t="str">
        <f>BX7</f>
        <v>-</v>
      </c>
      <c r="BY11" s="95" t="str">
        <f>BY7</f>
        <v>-</v>
      </c>
      <c r="BZ11" s="84"/>
      <c r="CA11" s="84"/>
      <c r="CB11" s="84"/>
      <c r="CC11" s="84"/>
      <c r="CD11" s="84"/>
      <c r="CE11" s="94" t="s">
        <v>144</v>
      </c>
      <c r="CF11" s="95">
        <f>CF7</f>
        <v>30232.5</v>
      </c>
      <c r="CG11" s="95">
        <f>CG7</f>
        <v>29367</v>
      </c>
      <c r="CH11" s="95">
        <f>CH7</f>
        <v>12975.9</v>
      </c>
      <c r="CI11" s="95">
        <f>CI7</f>
        <v>15249.3</v>
      </c>
      <c r="CJ11" s="95">
        <f>CJ7</f>
        <v>15736.9</v>
      </c>
      <c r="CK11" s="84"/>
      <c r="CL11" s="84"/>
      <c r="CM11" s="84"/>
      <c r="CN11" s="84"/>
      <c r="CO11" s="94" t="s">
        <v>144</v>
      </c>
      <c r="CP11" s="96">
        <f>CP7</f>
        <v>14385</v>
      </c>
      <c r="CQ11" s="96">
        <f>CQ7</f>
        <v>-7445</v>
      </c>
      <c r="CR11" s="96">
        <f>CR7</f>
        <v>18980</v>
      </c>
      <c r="CS11" s="96">
        <f>CS7</f>
        <v>15885</v>
      </c>
      <c r="CT11" s="96">
        <f>CT7</f>
        <v>9351</v>
      </c>
      <c r="CU11" s="84"/>
      <c r="CV11" s="84"/>
      <c r="CW11" s="84"/>
      <c r="CX11" s="84"/>
      <c r="CY11" s="84"/>
      <c r="CZ11" s="94" t="s">
        <v>144</v>
      </c>
      <c r="DA11" s="95">
        <f>DA7</f>
        <v>8.8000000000000007</v>
      </c>
      <c r="DB11" s="95">
        <f>DB7</f>
        <v>11.1</v>
      </c>
      <c r="DC11" s="95">
        <f>DC7</f>
        <v>16.8</v>
      </c>
      <c r="DD11" s="95">
        <f>DD7</f>
        <v>13.1</v>
      </c>
      <c r="DE11" s="95">
        <f>DE7</f>
        <v>13.2</v>
      </c>
      <c r="DF11" s="84"/>
      <c r="DG11" s="84"/>
      <c r="DH11" s="84"/>
      <c r="DI11" s="84"/>
      <c r="DJ11" s="94" t="s">
        <v>144</v>
      </c>
      <c r="DK11" s="95">
        <f>DK7</f>
        <v>61.8</v>
      </c>
      <c r="DL11" s="95">
        <f>DL7</f>
        <v>16.8</v>
      </c>
      <c r="DM11" s="95">
        <f>DM7</f>
        <v>28.6</v>
      </c>
      <c r="DN11" s="95">
        <f>DN7</f>
        <v>17.899999999999999</v>
      </c>
      <c r="DO11" s="95">
        <f>DO7</f>
        <v>31.7</v>
      </c>
      <c r="DP11" s="84"/>
      <c r="DQ11" s="84"/>
      <c r="DR11" s="84"/>
      <c r="DS11" s="84"/>
      <c r="DT11" s="94" t="s">
        <v>144</v>
      </c>
      <c r="DU11" s="95">
        <f>DU7</f>
        <v>0</v>
      </c>
      <c r="DV11" s="95">
        <f>DV7</f>
        <v>0</v>
      </c>
      <c r="DW11" s="95">
        <f>DW7</f>
        <v>0</v>
      </c>
      <c r="DX11" s="95">
        <f>DX7</f>
        <v>0</v>
      </c>
      <c r="DY11" s="95">
        <f>DY7</f>
        <v>0</v>
      </c>
      <c r="DZ11" s="84"/>
      <c r="EA11" s="84"/>
      <c r="EB11" s="84"/>
      <c r="EC11" s="84"/>
      <c r="ED11" s="94" t="s">
        <v>144</v>
      </c>
      <c r="EE11" s="95" t="str">
        <f>EE7</f>
        <v>-</v>
      </c>
      <c r="EF11" s="95" t="str">
        <f>EF7</f>
        <v>-</v>
      </c>
      <c r="EG11" s="95" t="str">
        <f>EG7</f>
        <v>-</v>
      </c>
      <c r="EH11" s="95" t="str">
        <f>EH7</f>
        <v>-</v>
      </c>
      <c r="EI11" s="95" t="str">
        <f>EI7</f>
        <v>-</v>
      </c>
      <c r="EJ11" s="84"/>
      <c r="EK11" s="84"/>
      <c r="EL11" s="84"/>
      <c r="EM11" s="84"/>
      <c r="EN11" s="94" t="s">
        <v>144</v>
      </c>
      <c r="EO11" s="95">
        <f>EO7</f>
        <v>11.7</v>
      </c>
      <c r="EP11" s="95">
        <f>EP7</f>
        <v>0</v>
      </c>
      <c r="EQ11" s="95">
        <f>EQ7</f>
        <v>0</v>
      </c>
      <c r="ER11" s="95">
        <f>ER7</f>
        <v>0</v>
      </c>
      <c r="ES11" s="95">
        <f>ES7</f>
        <v>0</v>
      </c>
      <c r="ET11" s="84"/>
      <c r="EU11" s="84"/>
      <c r="EV11" s="84"/>
      <c r="EW11" s="84"/>
      <c r="EX11" s="84"/>
      <c r="EY11" s="94" t="s">
        <v>144</v>
      </c>
      <c r="EZ11" s="95" t="str">
        <f>EZ7</f>
        <v>-</v>
      </c>
      <c r="FA11" s="95" t="str">
        <f>FA7</f>
        <v>-</v>
      </c>
      <c r="FB11" s="95" t="str">
        <f>FB7</f>
        <v>-</v>
      </c>
      <c r="FC11" s="95" t="str">
        <f>FC7</f>
        <v>-</v>
      </c>
      <c r="FD11" s="95" t="str">
        <f>FD7</f>
        <v>-</v>
      </c>
      <c r="FE11" s="84"/>
      <c r="FF11" s="84"/>
      <c r="FG11" s="84"/>
      <c r="FH11" s="84"/>
      <c r="FI11" s="94" t="s">
        <v>144</v>
      </c>
      <c r="FJ11" s="95" t="str">
        <f>FJ7</f>
        <v>-</v>
      </c>
      <c r="FK11" s="95" t="str">
        <f>FK7</f>
        <v>-</v>
      </c>
      <c r="FL11" s="95" t="str">
        <f>FL7</f>
        <v>-</v>
      </c>
      <c r="FM11" s="95" t="str">
        <f>FM7</f>
        <v>-</v>
      </c>
      <c r="FN11" s="95" t="str">
        <f>FN7</f>
        <v>-</v>
      </c>
      <c r="FO11" s="84"/>
      <c r="FP11" s="84"/>
      <c r="FQ11" s="84"/>
      <c r="FR11" s="84"/>
      <c r="FS11" s="94" t="s">
        <v>144</v>
      </c>
      <c r="FT11" s="95" t="str">
        <f>FT7</f>
        <v>-</v>
      </c>
      <c r="FU11" s="95" t="str">
        <f>FU7</f>
        <v>-</v>
      </c>
      <c r="FV11" s="95" t="str">
        <f>FV7</f>
        <v>-</v>
      </c>
      <c r="FW11" s="95" t="str">
        <f>FW7</f>
        <v>-</v>
      </c>
      <c r="FX11" s="95" t="str">
        <f>FX7</f>
        <v>-</v>
      </c>
      <c r="FY11" s="84"/>
      <c r="FZ11" s="84"/>
      <c r="GA11" s="84"/>
      <c r="GB11" s="84"/>
      <c r="GC11" s="94" t="s">
        <v>144</v>
      </c>
      <c r="GD11" s="95" t="str">
        <f>GD7</f>
        <v>-</v>
      </c>
      <c r="GE11" s="95" t="str">
        <f>GE7</f>
        <v>-</v>
      </c>
      <c r="GF11" s="95" t="str">
        <f>GF7</f>
        <v>-</v>
      </c>
      <c r="GG11" s="95" t="str">
        <f>GG7</f>
        <v>-</v>
      </c>
      <c r="GH11" s="95" t="str">
        <f>GH7</f>
        <v>-</v>
      </c>
      <c r="GI11" s="84"/>
      <c r="GJ11" s="84"/>
      <c r="GK11" s="84"/>
      <c r="GL11" s="84"/>
      <c r="GM11" s="94" t="s">
        <v>144</v>
      </c>
      <c r="GN11" s="95" t="str">
        <f>GN7</f>
        <v>-</v>
      </c>
      <c r="GO11" s="95" t="str">
        <f>GO7</f>
        <v>-</v>
      </c>
      <c r="GP11" s="95" t="str">
        <f>GP7</f>
        <v>-</v>
      </c>
      <c r="GQ11" s="95" t="str">
        <f>GQ7</f>
        <v>-</v>
      </c>
      <c r="GR11" s="95" t="str">
        <f>GR7</f>
        <v>-</v>
      </c>
      <c r="GS11" s="84"/>
      <c r="GT11" s="84"/>
      <c r="GU11" s="84"/>
      <c r="GV11" s="84"/>
      <c r="GW11" s="84"/>
      <c r="GX11" s="94" t="s">
        <v>144</v>
      </c>
      <c r="GY11" s="95" t="str">
        <f>GY7</f>
        <v>-</v>
      </c>
      <c r="GZ11" s="95" t="str">
        <f>GZ7</f>
        <v>-</v>
      </c>
      <c r="HA11" s="95" t="str">
        <f>HA7</f>
        <v>-</v>
      </c>
      <c r="HB11" s="95" t="str">
        <f>HB7</f>
        <v>-</v>
      </c>
      <c r="HC11" s="95" t="str">
        <f>HC7</f>
        <v>-</v>
      </c>
      <c r="HD11" s="84"/>
      <c r="HE11" s="84"/>
      <c r="HF11" s="84"/>
      <c r="HG11" s="84"/>
      <c r="HH11" s="94" t="s">
        <v>144</v>
      </c>
      <c r="HI11" s="95" t="str">
        <f>HI7</f>
        <v>-</v>
      </c>
      <c r="HJ11" s="95" t="str">
        <f>HJ7</f>
        <v>-</v>
      </c>
      <c r="HK11" s="95" t="str">
        <f>HK7</f>
        <v>-</v>
      </c>
      <c r="HL11" s="95" t="str">
        <f>HL7</f>
        <v>-</v>
      </c>
      <c r="HM11" s="95" t="str">
        <f>HM7</f>
        <v>-</v>
      </c>
      <c r="HN11" s="84"/>
      <c r="HO11" s="84"/>
      <c r="HP11" s="84"/>
      <c r="HQ11" s="84"/>
      <c r="HR11" s="94" t="s">
        <v>144</v>
      </c>
      <c r="HS11" s="95" t="str">
        <f>HS7</f>
        <v>-</v>
      </c>
      <c r="HT11" s="95" t="str">
        <f>HT7</f>
        <v>-</v>
      </c>
      <c r="HU11" s="95" t="str">
        <f>HU7</f>
        <v>-</v>
      </c>
      <c r="HV11" s="95" t="str">
        <f>HV7</f>
        <v>-</v>
      </c>
      <c r="HW11" s="95" t="str">
        <f>HW7</f>
        <v>-</v>
      </c>
      <c r="HX11" s="84"/>
      <c r="HY11" s="84"/>
      <c r="HZ11" s="84"/>
      <c r="IA11" s="84"/>
      <c r="IB11" s="94" t="s">
        <v>144</v>
      </c>
      <c r="IC11" s="95" t="str">
        <f>IC7</f>
        <v>-</v>
      </c>
      <c r="ID11" s="95" t="str">
        <f>ID7</f>
        <v>-</v>
      </c>
      <c r="IE11" s="95" t="str">
        <f>IE7</f>
        <v>-</v>
      </c>
      <c r="IF11" s="95" t="str">
        <f>IF7</f>
        <v>-</v>
      </c>
      <c r="IG11" s="95" t="str">
        <f>IG7</f>
        <v>-</v>
      </c>
      <c r="IH11" s="84"/>
      <c r="II11" s="84"/>
      <c r="IJ11" s="84"/>
      <c r="IK11" s="84"/>
      <c r="IL11" s="94" t="s">
        <v>145</v>
      </c>
      <c r="IM11" s="95" t="str">
        <f>IM7</f>
        <v>-</v>
      </c>
      <c r="IN11" s="95" t="str">
        <f>IN7</f>
        <v>-</v>
      </c>
      <c r="IO11" s="95" t="str">
        <f>IO7</f>
        <v>-</v>
      </c>
      <c r="IP11" s="95" t="str">
        <f>IP7</f>
        <v>-</v>
      </c>
      <c r="IQ11" s="95" t="str">
        <f>IQ7</f>
        <v>-</v>
      </c>
      <c r="IR11" s="84"/>
      <c r="IS11" s="84"/>
      <c r="IT11" s="84"/>
      <c r="IU11" s="84"/>
      <c r="IV11" s="84"/>
      <c r="IW11" s="94" t="s">
        <v>144</v>
      </c>
      <c r="IX11" s="95">
        <f>IX7</f>
        <v>8.8000000000000007</v>
      </c>
      <c r="IY11" s="95">
        <f>IY7</f>
        <v>11.1</v>
      </c>
      <c r="IZ11" s="95">
        <f>IZ7</f>
        <v>16.8</v>
      </c>
      <c r="JA11" s="95">
        <f>JA7</f>
        <v>13.1</v>
      </c>
      <c r="JB11" s="95">
        <f>JB7</f>
        <v>13.2</v>
      </c>
      <c r="JC11" s="84"/>
      <c r="JD11" s="84"/>
      <c r="JE11" s="84"/>
      <c r="JF11" s="84"/>
      <c r="JG11" s="94" t="s">
        <v>144</v>
      </c>
      <c r="JH11" s="95">
        <f>JH7</f>
        <v>61.8</v>
      </c>
      <c r="JI11" s="95">
        <f>JI7</f>
        <v>16.8</v>
      </c>
      <c r="JJ11" s="95">
        <f>JJ7</f>
        <v>28.6</v>
      </c>
      <c r="JK11" s="95">
        <f>JK7</f>
        <v>17.899999999999999</v>
      </c>
      <c r="JL11" s="95">
        <f>JL7</f>
        <v>31.7</v>
      </c>
      <c r="JM11" s="84"/>
      <c r="JN11" s="84"/>
      <c r="JO11" s="84"/>
      <c r="JP11" s="84"/>
      <c r="JQ11" s="94" t="s">
        <v>146</v>
      </c>
      <c r="JR11" s="95">
        <f>JR7</f>
        <v>0</v>
      </c>
      <c r="JS11" s="95">
        <f>JS7</f>
        <v>0</v>
      </c>
      <c r="JT11" s="95">
        <f>JT7</f>
        <v>0</v>
      </c>
      <c r="JU11" s="95">
        <f>JU7</f>
        <v>0</v>
      </c>
      <c r="JV11" s="95">
        <f>JV7</f>
        <v>0</v>
      </c>
      <c r="JW11" s="84"/>
      <c r="JX11" s="84"/>
      <c r="JY11" s="84"/>
      <c r="JZ11" s="84"/>
      <c r="KA11" s="94" t="s">
        <v>144</v>
      </c>
      <c r="KB11" s="95" t="str">
        <f>KB7</f>
        <v>-</v>
      </c>
      <c r="KC11" s="95" t="str">
        <f>KC7</f>
        <v>-</v>
      </c>
      <c r="KD11" s="95" t="str">
        <f>KD7</f>
        <v>-</v>
      </c>
      <c r="KE11" s="95" t="str">
        <f>KE7</f>
        <v>-</v>
      </c>
      <c r="KF11" s="95" t="str">
        <f>KF7</f>
        <v>-</v>
      </c>
      <c r="KG11" s="84"/>
      <c r="KH11" s="84"/>
      <c r="KI11" s="84"/>
      <c r="KJ11" s="84"/>
      <c r="KK11" s="94" t="s">
        <v>144</v>
      </c>
      <c r="KL11" s="95">
        <f>KL7</f>
        <v>11.7</v>
      </c>
      <c r="KM11" s="95">
        <f>KM7</f>
        <v>0</v>
      </c>
      <c r="KN11" s="95">
        <f>KN7</f>
        <v>0</v>
      </c>
      <c r="KO11" s="95">
        <f>KO7</f>
        <v>0</v>
      </c>
      <c r="KP11" s="95">
        <f>KP7</f>
        <v>0</v>
      </c>
      <c r="KQ11" s="84"/>
      <c r="KR11" s="84"/>
      <c r="KS11" s="84"/>
      <c r="KT11" s="84"/>
      <c r="KU11" s="84"/>
      <c r="KV11" s="94" t="s">
        <v>147</v>
      </c>
      <c r="KW11" s="95" t="str">
        <f>KW7</f>
        <v>-</v>
      </c>
      <c r="KX11" s="95" t="str">
        <f>KX7</f>
        <v>-</v>
      </c>
      <c r="KY11" s="95" t="str">
        <f>KY7</f>
        <v>-</v>
      </c>
      <c r="KZ11" s="95" t="str">
        <f>KZ7</f>
        <v>-</v>
      </c>
      <c r="LA11" s="95" t="str">
        <f>LA7</f>
        <v>-</v>
      </c>
      <c r="LB11" s="84"/>
      <c r="LC11" s="84"/>
      <c r="LD11" s="84"/>
      <c r="LE11" s="84"/>
      <c r="LF11" s="94" t="s">
        <v>144</v>
      </c>
      <c r="LG11" s="95" t="str">
        <f>LG7</f>
        <v>-</v>
      </c>
      <c r="LH11" s="95" t="str">
        <f>LH7</f>
        <v>-</v>
      </c>
      <c r="LI11" s="95" t="str">
        <f>LI7</f>
        <v>-</v>
      </c>
      <c r="LJ11" s="95" t="str">
        <f>LJ7</f>
        <v>-</v>
      </c>
      <c r="LK11" s="95" t="str">
        <f>LK7</f>
        <v>-</v>
      </c>
      <c r="LL11" s="84"/>
      <c r="LM11" s="84"/>
      <c r="LN11" s="84"/>
      <c r="LO11" s="84"/>
      <c r="LP11" s="94" t="s">
        <v>144</v>
      </c>
      <c r="LQ11" s="95" t="str">
        <f>LQ7</f>
        <v>-</v>
      </c>
      <c r="LR11" s="95" t="str">
        <f>LR7</f>
        <v>-</v>
      </c>
      <c r="LS11" s="95" t="str">
        <f>LS7</f>
        <v>-</v>
      </c>
      <c r="LT11" s="95" t="str">
        <f>LT7</f>
        <v>-</v>
      </c>
      <c r="LU11" s="95" t="str">
        <f>LU7</f>
        <v>-</v>
      </c>
      <c r="LV11" s="84"/>
      <c r="LW11" s="84"/>
      <c r="LX11" s="84"/>
      <c r="LY11" s="84"/>
      <c r="LZ11" s="94" t="s">
        <v>144</v>
      </c>
      <c r="MA11" s="95" t="str">
        <f>MA7</f>
        <v>-</v>
      </c>
      <c r="MB11" s="95" t="str">
        <f>MB7</f>
        <v>-</v>
      </c>
      <c r="MC11" s="95" t="str">
        <f>MC7</f>
        <v>-</v>
      </c>
      <c r="MD11" s="95" t="str">
        <f>MD7</f>
        <v>-</v>
      </c>
      <c r="ME11" s="95" t="str">
        <f>ME7</f>
        <v>-</v>
      </c>
      <c r="MF11" s="84"/>
      <c r="MG11" s="84"/>
      <c r="MH11" s="84"/>
      <c r="MI11" s="84"/>
      <c r="MJ11" s="94" t="s">
        <v>144</v>
      </c>
      <c r="MK11" s="95" t="str">
        <f>MK7</f>
        <v>-</v>
      </c>
      <c r="ML11" s="95" t="str">
        <f>ML7</f>
        <v>-</v>
      </c>
      <c r="MM11" s="95" t="str">
        <f>MM7</f>
        <v>-</v>
      </c>
      <c r="MN11" s="95" t="str">
        <f>MN7</f>
        <v>-</v>
      </c>
      <c r="MO11" s="95" t="str">
        <f>MO7</f>
        <v>-</v>
      </c>
      <c r="MP11" s="84"/>
      <c r="MQ11" s="84"/>
      <c r="MR11" s="84"/>
      <c r="MS11" s="84"/>
      <c r="MT11" s="84"/>
      <c r="MU11" s="84"/>
      <c r="MV11" s="84"/>
      <c r="MW11" s="84"/>
      <c r="MX11" s="84"/>
      <c r="MY11" s="84"/>
      <c r="MZ11" s="84"/>
      <c r="NA11" s="84"/>
      <c r="NB11" s="84"/>
      <c r="NC11" s="84"/>
      <c r="ND11" s="84"/>
      <c r="NE11" s="84"/>
      <c r="NF11" s="84"/>
      <c r="NG11" s="84"/>
      <c r="NH11" s="84"/>
      <c r="NI11" s="84"/>
      <c r="NJ11" s="84"/>
    </row>
    <row r="12" spans="1:374" x14ac:dyDescent="0.15">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148</v>
      </c>
      <c r="AY12" s="95">
        <f>BD7</f>
        <v>88.8</v>
      </c>
      <c r="AZ12" s="95">
        <f>BE7</f>
        <v>121.3</v>
      </c>
      <c r="BA12" s="95">
        <f>BF7</f>
        <v>123.2</v>
      </c>
      <c r="BB12" s="95">
        <f>BG7</f>
        <v>134.69999999999999</v>
      </c>
      <c r="BC12" s="95">
        <f>BH7</f>
        <v>141.80000000000001</v>
      </c>
      <c r="BD12" s="84"/>
      <c r="BE12" s="84"/>
      <c r="BF12" s="84"/>
      <c r="BG12" s="84"/>
      <c r="BH12" s="84"/>
      <c r="BI12" s="94" t="s">
        <v>149</v>
      </c>
      <c r="BJ12" s="95">
        <f>BO7</f>
        <v>269.8</v>
      </c>
      <c r="BK12" s="95">
        <f>BP7</f>
        <v>247.9</v>
      </c>
      <c r="BL12" s="95">
        <f>BQ7</f>
        <v>240.1</v>
      </c>
      <c r="BM12" s="95">
        <f>BR7</f>
        <v>253.6</v>
      </c>
      <c r="BN12" s="95">
        <f>BS7</f>
        <v>238</v>
      </c>
      <c r="BO12" s="84"/>
      <c r="BP12" s="84"/>
      <c r="BQ12" s="84"/>
      <c r="BR12" s="84"/>
      <c r="BS12" s="84"/>
      <c r="BT12" s="94" t="s">
        <v>150</v>
      </c>
      <c r="BU12" s="95" t="str">
        <f>BZ7</f>
        <v>-</v>
      </c>
      <c r="BV12" s="95" t="str">
        <f>CA7</f>
        <v>-</v>
      </c>
      <c r="BW12" s="95" t="str">
        <f>CB7</f>
        <v>-</v>
      </c>
      <c r="BX12" s="95" t="str">
        <f>CC7</f>
        <v>-</v>
      </c>
      <c r="BY12" s="95" t="str">
        <f>CD7</f>
        <v>-</v>
      </c>
      <c r="BZ12" s="84"/>
      <c r="CA12" s="84"/>
      <c r="CB12" s="84"/>
      <c r="CC12" s="84"/>
      <c r="CD12" s="84"/>
      <c r="CE12" s="94" t="s">
        <v>148</v>
      </c>
      <c r="CF12" s="95">
        <f>CK7</f>
        <v>22847.9</v>
      </c>
      <c r="CG12" s="95">
        <f>CL7</f>
        <v>19199</v>
      </c>
      <c r="CH12" s="95">
        <f>CM7</f>
        <v>19863.5</v>
      </c>
      <c r="CI12" s="95">
        <f>CN7</f>
        <v>19066.3</v>
      </c>
      <c r="CJ12" s="95">
        <f>CO7</f>
        <v>18998.7</v>
      </c>
      <c r="CK12" s="84"/>
      <c r="CL12" s="84"/>
      <c r="CM12" s="84"/>
      <c r="CN12" s="84"/>
      <c r="CO12" s="94" t="s">
        <v>150</v>
      </c>
      <c r="CP12" s="96">
        <f>CU7</f>
        <v>2390</v>
      </c>
      <c r="CQ12" s="96">
        <f>CV7</f>
        <v>32739</v>
      </c>
      <c r="CR12" s="96">
        <f>CW7</f>
        <v>34140</v>
      </c>
      <c r="CS12" s="96">
        <f>CX7</f>
        <v>33434</v>
      </c>
      <c r="CT12" s="96">
        <f>CY7</f>
        <v>36820</v>
      </c>
      <c r="CU12" s="84"/>
      <c r="CV12" s="84"/>
      <c r="CW12" s="84"/>
      <c r="CX12" s="84"/>
      <c r="CY12" s="84"/>
      <c r="CZ12" s="94" t="s">
        <v>149</v>
      </c>
      <c r="DA12" s="95">
        <f>DF7</f>
        <v>36.4</v>
      </c>
      <c r="DB12" s="95">
        <f>DG7</f>
        <v>31.6</v>
      </c>
      <c r="DC12" s="95">
        <f>DH7</f>
        <v>31.6</v>
      </c>
      <c r="DD12" s="95">
        <f>DI7</f>
        <v>30.1</v>
      </c>
      <c r="DE12" s="95">
        <f>DJ7</f>
        <v>30.3</v>
      </c>
      <c r="DF12" s="84"/>
      <c r="DG12" s="84"/>
      <c r="DH12" s="84"/>
      <c r="DI12" s="84"/>
      <c r="DJ12" s="94" t="s">
        <v>150</v>
      </c>
      <c r="DK12" s="95">
        <f>DP7</f>
        <v>8.3000000000000007</v>
      </c>
      <c r="DL12" s="95">
        <f>DQ7</f>
        <v>7.1</v>
      </c>
      <c r="DM12" s="95">
        <f>DR7</f>
        <v>7.3</v>
      </c>
      <c r="DN12" s="95">
        <f>DS7</f>
        <v>5.3</v>
      </c>
      <c r="DO12" s="95">
        <f>DT7</f>
        <v>6.4</v>
      </c>
      <c r="DP12" s="84"/>
      <c r="DQ12" s="84"/>
      <c r="DR12" s="84"/>
      <c r="DS12" s="84"/>
      <c r="DT12" s="94" t="s">
        <v>149</v>
      </c>
      <c r="DU12" s="95">
        <f>DZ7</f>
        <v>110.5</v>
      </c>
      <c r="DV12" s="95">
        <f>EA7</f>
        <v>156.5</v>
      </c>
      <c r="DW12" s="95">
        <f>EB7</f>
        <v>157.6</v>
      </c>
      <c r="DX12" s="95">
        <f>EC7</f>
        <v>173.7</v>
      </c>
      <c r="DY12" s="95">
        <f>ED7</f>
        <v>160.19999999999999</v>
      </c>
      <c r="DZ12" s="84"/>
      <c r="EA12" s="84"/>
      <c r="EB12" s="84"/>
      <c r="EC12" s="84"/>
      <c r="ED12" s="94" t="s">
        <v>149</v>
      </c>
      <c r="EE12" s="95" t="str">
        <f>EJ7</f>
        <v>-</v>
      </c>
      <c r="EF12" s="95" t="str">
        <f>EK7</f>
        <v>-</v>
      </c>
      <c r="EG12" s="95" t="str">
        <f>EL7</f>
        <v>-</v>
      </c>
      <c r="EH12" s="95" t="str">
        <f>EM7</f>
        <v>-</v>
      </c>
      <c r="EI12" s="95" t="str">
        <f>EN7</f>
        <v>-</v>
      </c>
      <c r="EJ12" s="84"/>
      <c r="EK12" s="84"/>
      <c r="EL12" s="84"/>
      <c r="EM12" s="84"/>
      <c r="EN12" s="94" t="s">
        <v>149</v>
      </c>
      <c r="EO12" s="95">
        <f>ET7</f>
        <v>74.2</v>
      </c>
      <c r="EP12" s="95">
        <f>EU7</f>
        <v>86.8</v>
      </c>
      <c r="EQ12" s="95">
        <f>EV7</f>
        <v>83.6</v>
      </c>
      <c r="ER12" s="95">
        <f>EW7</f>
        <v>82.6</v>
      </c>
      <c r="ES12" s="95">
        <f>EX7</f>
        <v>83.2</v>
      </c>
      <c r="ET12" s="84"/>
      <c r="EU12" s="84"/>
      <c r="EV12" s="84"/>
      <c r="EW12" s="84"/>
      <c r="EX12" s="84"/>
      <c r="EY12" s="94" t="s">
        <v>149</v>
      </c>
      <c r="EZ12" s="95" t="str">
        <f>IF($EZ$8,FE7,"-")</f>
        <v>-</v>
      </c>
      <c r="FA12" s="95" t="str">
        <f>IF($EZ$8,FF7,"-")</f>
        <v>-</v>
      </c>
      <c r="FB12" s="95" t="str">
        <f>IF($EZ$8,FG7,"-")</f>
        <v>-</v>
      </c>
      <c r="FC12" s="95" t="str">
        <f>IF($EZ$8,FH7,"-")</f>
        <v>-</v>
      </c>
      <c r="FD12" s="95" t="str">
        <f>IF($EZ$8,FI7,"-")</f>
        <v>-</v>
      </c>
      <c r="FE12" s="84"/>
      <c r="FF12" s="84"/>
      <c r="FG12" s="84"/>
      <c r="FH12" s="84"/>
      <c r="FI12" s="94" t="s">
        <v>149</v>
      </c>
      <c r="FJ12" s="95" t="str">
        <f>IF($FJ$8,FO7,"-")</f>
        <v>-</v>
      </c>
      <c r="FK12" s="95" t="str">
        <f>IF($FJ$8,FP7,"-")</f>
        <v>-</v>
      </c>
      <c r="FL12" s="95" t="str">
        <f>IF($FJ$8,FQ7,"-")</f>
        <v>-</v>
      </c>
      <c r="FM12" s="95" t="str">
        <f>IF($FJ$8,FR7,"-")</f>
        <v>-</v>
      </c>
      <c r="FN12" s="95" t="str">
        <f>IF($FJ$8,FS7,"-")</f>
        <v>-</v>
      </c>
      <c r="FO12" s="84"/>
      <c r="FP12" s="84"/>
      <c r="FQ12" s="84"/>
      <c r="FR12" s="84"/>
      <c r="FS12" s="94" t="s">
        <v>149</v>
      </c>
      <c r="FT12" s="95" t="str">
        <f>IF($FT$8,FY7,"-")</f>
        <v>-</v>
      </c>
      <c r="FU12" s="95" t="str">
        <f>IF($FT$8,FZ7,"-")</f>
        <v>-</v>
      </c>
      <c r="FV12" s="95" t="str">
        <f>IF($FT$8,GA7,"-")</f>
        <v>-</v>
      </c>
      <c r="FW12" s="95" t="str">
        <f>IF($FT$8,GB7,"-")</f>
        <v>-</v>
      </c>
      <c r="FX12" s="95" t="str">
        <f>IF($FT$8,GC7,"-")</f>
        <v>-</v>
      </c>
      <c r="FY12" s="84"/>
      <c r="FZ12" s="84"/>
      <c r="GA12" s="84"/>
      <c r="GB12" s="84"/>
      <c r="GC12" s="94" t="s">
        <v>149</v>
      </c>
      <c r="GD12" s="95" t="str">
        <f>IF($GD$8,GI7,"-")</f>
        <v>-</v>
      </c>
      <c r="GE12" s="95" t="str">
        <f>IF($GD$8,GJ7,"-")</f>
        <v>-</v>
      </c>
      <c r="GF12" s="95" t="str">
        <f>IF($GD$8,GK7,"-")</f>
        <v>-</v>
      </c>
      <c r="GG12" s="95" t="str">
        <f>IF($GD$8,GL7,"-")</f>
        <v>-</v>
      </c>
      <c r="GH12" s="95" t="str">
        <f>IF($GD$8,GM7,"-")</f>
        <v>-</v>
      </c>
      <c r="GI12" s="84"/>
      <c r="GJ12" s="84"/>
      <c r="GK12" s="84"/>
      <c r="GL12" s="84"/>
      <c r="GM12" s="94" t="s">
        <v>149</v>
      </c>
      <c r="GN12" s="95" t="str">
        <f>IF($GN$8,GS7,"-")</f>
        <v>-</v>
      </c>
      <c r="GO12" s="95" t="str">
        <f>IF($GN$8,GT7,"-")</f>
        <v>-</v>
      </c>
      <c r="GP12" s="95" t="str">
        <f>IF($GN$8,GU7,"-")</f>
        <v>-</v>
      </c>
      <c r="GQ12" s="95" t="str">
        <f>IF($GN$8,GV7,"-")</f>
        <v>-</v>
      </c>
      <c r="GR12" s="95" t="str">
        <f>IF($GN$8,GW7,"-")</f>
        <v>-</v>
      </c>
      <c r="GS12" s="84"/>
      <c r="GT12" s="84"/>
      <c r="GU12" s="84"/>
      <c r="GV12" s="84"/>
      <c r="GW12" s="84"/>
      <c r="GX12" s="94" t="s">
        <v>149</v>
      </c>
      <c r="GY12" s="95" t="str">
        <f>IF($GY$8,HD7,"-")</f>
        <v>-</v>
      </c>
      <c r="GZ12" s="95" t="str">
        <f>IF($GY$8,HE7,"-")</f>
        <v>-</v>
      </c>
      <c r="HA12" s="95" t="str">
        <f>IF($GY$8,HF7,"-")</f>
        <v>-</v>
      </c>
      <c r="HB12" s="95" t="str">
        <f>IF($GY$8,HG7,"-")</f>
        <v>-</v>
      </c>
      <c r="HC12" s="95" t="str">
        <f>IF($GY$8,HH7,"-")</f>
        <v>-</v>
      </c>
      <c r="HD12" s="84"/>
      <c r="HE12" s="84"/>
      <c r="HF12" s="84"/>
      <c r="HG12" s="84"/>
      <c r="HH12" s="94" t="s">
        <v>149</v>
      </c>
      <c r="HI12" s="95" t="str">
        <f>IF($HI$8,HN7,"-")</f>
        <v>-</v>
      </c>
      <c r="HJ12" s="95" t="str">
        <f>IF($HI$8,HO7,"-")</f>
        <v>-</v>
      </c>
      <c r="HK12" s="95" t="str">
        <f>IF($HI$8,HP7,"-")</f>
        <v>-</v>
      </c>
      <c r="HL12" s="95" t="str">
        <f>IF($HI$8,HQ7,"-")</f>
        <v>-</v>
      </c>
      <c r="HM12" s="95" t="str">
        <f>IF($HI$8,HR7,"-")</f>
        <v>-</v>
      </c>
      <c r="HN12" s="84"/>
      <c r="HO12" s="84"/>
      <c r="HP12" s="84"/>
      <c r="HQ12" s="84"/>
      <c r="HR12" s="94" t="s">
        <v>149</v>
      </c>
      <c r="HS12" s="95" t="str">
        <f>IF($HS$8,HX7,"-")</f>
        <v>-</v>
      </c>
      <c r="HT12" s="95" t="str">
        <f>IF($HS$8,HY7,"-")</f>
        <v>-</v>
      </c>
      <c r="HU12" s="95" t="str">
        <f>IF($HS$8,HZ7,"-")</f>
        <v>-</v>
      </c>
      <c r="HV12" s="95" t="str">
        <f>IF($HS$8,IA7,"-")</f>
        <v>-</v>
      </c>
      <c r="HW12" s="95" t="str">
        <f>IF($HS$8,IB7,"-")</f>
        <v>-</v>
      </c>
      <c r="HX12" s="84"/>
      <c r="HY12" s="84"/>
      <c r="HZ12" s="84"/>
      <c r="IA12" s="84"/>
      <c r="IB12" s="94" t="s">
        <v>149</v>
      </c>
      <c r="IC12" s="95" t="str">
        <f>IF($IC$8,IH7,"-")</f>
        <v>-</v>
      </c>
      <c r="ID12" s="95" t="str">
        <f>IF($IC$8,II7,"-")</f>
        <v>-</v>
      </c>
      <c r="IE12" s="95" t="str">
        <f>IF($IC$8,IJ7,"-")</f>
        <v>-</v>
      </c>
      <c r="IF12" s="95" t="str">
        <f>IF($IC$8,IK7,"-")</f>
        <v>-</v>
      </c>
      <c r="IG12" s="95" t="str">
        <f>IF($IC$8,IL7,"-")</f>
        <v>-</v>
      </c>
      <c r="IH12" s="84"/>
      <c r="II12" s="84"/>
      <c r="IJ12" s="84"/>
      <c r="IK12" s="84"/>
      <c r="IL12" s="94" t="s">
        <v>149</v>
      </c>
      <c r="IM12" s="95" t="str">
        <f>IF($IM$8,IR7,"-")</f>
        <v>-</v>
      </c>
      <c r="IN12" s="95" t="str">
        <f>IF($IM$8,IS7,"-")</f>
        <v>-</v>
      </c>
      <c r="IO12" s="95" t="str">
        <f>IF($IM$8,IT7,"-")</f>
        <v>-</v>
      </c>
      <c r="IP12" s="95" t="str">
        <f>IF($IM$8,IU7,"-")</f>
        <v>-</v>
      </c>
      <c r="IQ12" s="95" t="str">
        <f>IF($IM$8,IV7,"-")</f>
        <v>-</v>
      </c>
      <c r="IR12" s="84"/>
      <c r="IS12" s="84"/>
      <c r="IT12" s="84"/>
      <c r="IU12" s="84"/>
      <c r="IV12" s="84"/>
      <c r="IW12" s="94" t="s">
        <v>149</v>
      </c>
      <c r="IX12" s="95">
        <f>IF($IX$8,JC7,"-")</f>
        <v>16.5</v>
      </c>
      <c r="IY12" s="95">
        <f>IF($IX$8,JD7,"-")</f>
        <v>15</v>
      </c>
      <c r="IZ12" s="95">
        <f>IF($IX$8,JE7,"-")</f>
        <v>12.8</v>
      </c>
      <c r="JA12" s="95">
        <f>IF($IX$8,JF7,"-")</f>
        <v>11.1</v>
      </c>
      <c r="JB12" s="95">
        <f>IF($IX$8,JG7,"-")</f>
        <v>13.6</v>
      </c>
      <c r="JC12" s="84"/>
      <c r="JD12" s="84"/>
      <c r="JE12" s="84"/>
      <c r="JF12" s="84"/>
      <c r="JG12" s="94" t="s">
        <v>149</v>
      </c>
      <c r="JH12" s="95">
        <f>IF($JH$8,JM7,"-")</f>
        <v>39.700000000000003</v>
      </c>
      <c r="JI12" s="95">
        <f>IF($JH$8,JN7,"-")</f>
        <v>37.5</v>
      </c>
      <c r="JJ12" s="95">
        <f>IF($JH$8,JO7,"-")</f>
        <v>37.299999999999997</v>
      </c>
      <c r="JK12" s="95">
        <f>IF($JH$8,JP7,"-")</f>
        <v>26</v>
      </c>
      <c r="JL12" s="95">
        <f>IF($JH$8,JQ7,"-")</f>
        <v>23.4</v>
      </c>
      <c r="JM12" s="84"/>
      <c r="JN12" s="84"/>
      <c r="JO12" s="84"/>
      <c r="JP12" s="84"/>
      <c r="JQ12" s="94" t="s">
        <v>149</v>
      </c>
      <c r="JR12" s="95">
        <f>IF($JR$8,JW7,"-")</f>
        <v>51.8</v>
      </c>
      <c r="JS12" s="95">
        <f>IF($JR$8,JX7,"-")</f>
        <v>34.200000000000003</v>
      </c>
      <c r="JT12" s="95">
        <f>IF($JR$8,JY7,"-")</f>
        <v>85.9</v>
      </c>
      <c r="JU12" s="95">
        <f>IF($JR$8,JZ7,"-")</f>
        <v>409.1</v>
      </c>
      <c r="JV12" s="95">
        <f>IF($JR$8,KA7,"-")</f>
        <v>329.7</v>
      </c>
      <c r="JW12" s="84"/>
      <c r="JX12" s="84"/>
      <c r="JY12" s="84"/>
      <c r="JZ12" s="84"/>
      <c r="KA12" s="94" t="s">
        <v>149</v>
      </c>
      <c r="KB12" s="95" t="str">
        <f>IF($KB$8,KG7,"-")</f>
        <v>-</v>
      </c>
      <c r="KC12" s="95" t="str">
        <f>IF($KB$8,KH7,"-")</f>
        <v>-</v>
      </c>
      <c r="KD12" s="95" t="str">
        <f>IF($KB$8,KI7,"-")</f>
        <v>-</v>
      </c>
      <c r="KE12" s="95" t="str">
        <f>IF($KB$8,KJ7,"-")</f>
        <v>-</v>
      </c>
      <c r="KF12" s="95" t="str">
        <f>IF($KB$8,KK7,"-")</f>
        <v>-</v>
      </c>
      <c r="KG12" s="84"/>
      <c r="KH12" s="84"/>
      <c r="KI12" s="84"/>
      <c r="KJ12" s="84"/>
      <c r="KK12" s="94" t="s">
        <v>149</v>
      </c>
      <c r="KL12" s="95">
        <f>IF($KL$8,KQ7,"-")</f>
        <v>97.5</v>
      </c>
      <c r="KM12" s="95">
        <f>IF($KL$8,KR7,"-")</f>
        <v>96.6</v>
      </c>
      <c r="KN12" s="95">
        <f>IF($KL$8,KS7,"-")</f>
        <v>92.8</v>
      </c>
      <c r="KO12" s="95">
        <f>IF($KL$8,KT7,"-")</f>
        <v>95.9</v>
      </c>
      <c r="KP12" s="95">
        <f>IF($KL$8,KU7,"-")</f>
        <v>95.2</v>
      </c>
      <c r="KQ12" s="84"/>
      <c r="KR12" s="84"/>
      <c r="KS12" s="84"/>
      <c r="KT12" s="84"/>
      <c r="KU12" s="84"/>
      <c r="KV12" s="94" t="s">
        <v>149</v>
      </c>
      <c r="KW12" s="95" t="str">
        <f>IF($KW$8,LB7,"-")</f>
        <v>-</v>
      </c>
      <c r="KX12" s="95" t="str">
        <f>IF($KW$8,LC7,"-")</f>
        <v>-</v>
      </c>
      <c r="KY12" s="95" t="str">
        <f>IF($KW$8,LD7,"-")</f>
        <v>-</v>
      </c>
      <c r="KZ12" s="95" t="str">
        <f>IF($KW$8,LE7,"-")</f>
        <v>-</v>
      </c>
      <c r="LA12" s="95" t="str">
        <f>IF($KW$8,LF7,"-")</f>
        <v>-</v>
      </c>
      <c r="LB12" s="84"/>
      <c r="LC12" s="84"/>
      <c r="LD12" s="84"/>
      <c r="LE12" s="84"/>
      <c r="LF12" s="94" t="s">
        <v>149</v>
      </c>
      <c r="LG12" s="95" t="str">
        <f>IF($LG$8,LL7,"-")</f>
        <v>-</v>
      </c>
      <c r="LH12" s="95" t="str">
        <f>IF($LG$8,LM7,"-")</f>
        <v>-</v>
      </c>
      <c r="LI12" s="95" t="str">
        <f>IF($LG$8,LN7,"-")</f>
        <v>-</v>
      </c>
      <c r="LJ12" s="95" t="str">
        <f>IF($LG$8,LO7,"-")</f>
        <v>-</v>
      </c>
      <c r="LK12" s="95" t="str">
        <f>IF($LG$8,LP7,"-")</f>
        <v>-</v>
      </c>
      <c r="LL12" s="84"/>
      <c r="LM12" s="84"/>
      <c r="LN12" s="84"/>
      <c r="LO12" s="84"/>
      <c r="LP12" s="94" t="s">
        <v>149</v>
      </c>
      <c r="LQ12" s="95" t="str">
        <f>IF($LQ$8,LV7,"-")</f>
        <v>-</v>
      </c>
      <c r="LR12" s="95" t="str">
        <f>IF($LQ$8,LW7,"-")</f>
        <v>-</v>
      </c>
      <c r="LS12" s="95" t="str">
        <f>IF($LQ$8,LX7,"-")</f>
        <v>-</v>
      </c>
      <c r="LT12" s="95" t="str">
        <f>IF($LQ$8,LY7,"-")</f>
        <v>-</v>
      </c>
      <c r="LU12" s="95" t="str">
        <f>IF($LQ$8,LZ7,"-")</f>
        <v>-</v>
      </c>
      <c r="LV12" s="84"/>
      <c r="LW12" s="84"/>
      <c r="LX12" s="84"/>
      <c r="LY12" s="84"/>
      <c r="LZ12" s="94" t="s">
        <v>149</v>
      </c>
      <c r="MA12" s="95" t="str">
        <f>IF($MA$8,MF7,"-")</f>
        <v>-</v>
      </c>
      <c r="MB12" s="95" t="str">
        <f>IF($MA$8,MG7,"-")</f>
        <v>-</v>
      </c>
      <c r="MC12" s="95" t="str">
        <f>IF($MA$8,MH7,"-")</f>
        <v>-</v>
      </c>
      <c r="MD12" s="95" t="str">
        <f>IF($MA$8,MI7,"-")</f>
        <v>-</v>
      </c>
      <c r="ME12" s="95" t="str">
        <f>IF($MA$8,MJ7,"-")</f>
        <v>-</v>
      </c>
      <c r="MF12" s="84"/>
      <c r="MG12" s="84"/>
      <c r="MH12" s="84"/>
      <c r="MI12" s="84"/>
      <c r="MJ12" s="94" t="s">
        <v>149</v>
      </c>
      <c r="MK12" s="95" t="str">
        <f>IF($MK$8,MP7,"-")</f>
        <v>-</v>
      </c>
      <c r="ML12" s="95" t="str">
        <f>IF($MK$8,MQ7,"-")</f>
        <v>-</v>
      </c>
      <c r="MM12" s="95" t="str">
        <f>IF($MK$8,MR7,"-")</f>
        <v>-</v>
      </c>
      <c r="MN12" s="95" t="str">
        <f>IF($MK$8,MS7,"-")</f>
        <v>-</v>
      </c>
      <c r="MO12" s="95" t="str">
        <f>IF($MK$8,MT7,"-")</f>
        <v>-</v>
      </c>
      <c r="MP12" s="84"/>
      <c r="MQ12" s="84"/>
      <c r="MR12" s="84"/>
      <c r="MS12" s="84"/>
      <c r="MT12" s="84"/>
      <c r="MU12" s="84"/>
      <c r="MV12" s="84"/>
      <c r="MW12" s="84"/>
      <c r="MX12" s="84"/>
      <c r="MY12" s="84"/>
      <c r="MZ12" s="84"/>
      <c r="NA12" s="84"/>
      <c r="NB12" s="84"/>
      <c r="NC12" s="84"/>
      <c r="ND12" s="84"/>
      <c r="NE12" s="84"/>
      <c r="NF12" s="84"/>
      <c r="NG12" s="84"/>
      <c r="NH12" s="84"/>
      <c r="NI12" s="84"/>
      <c r="NJ12" s="84"/>
    </row>
    <row r="13" spans="1:374" x14ac:dyDescent="0.15">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151</v>
      </c>
      <c r="AY13" s="95">
        <f>$BI$7</f>
        <v>100</v>
      </c>
      <c r="AZ13" s="95">
        <f>$BI$7</f>
        <v>100</v>
      </c>
      <c r="BA13" s="95">
        <f>$BI$7</f>
        <v>100</v>
      </c>
      <c r="BB13" s="95">
        <f>$BI$7</f>
        <v>100</v>
      </c>
      <c r="BC13" s="95">
        <f>$BI$7</f>
        <v>100</v>
      </c>
      <c r="BD13" s="84"/>
      <c r="BE13" s="84"/>
      <c r="BF13" s="84"/>
      <c r="BG13" s="84"/>
      <c r="BH13" s="84"/>
      <c r="BI13" s="94" t="s">
        <v>151</v>
      </c>
      <c r="BJ13" s="95">
        <f>$BT$7</f>
        <v>100</v>
      </c>
      <c r="BK13" s="95">
        <f>$BT$7</f>
        <v>100</v>
      </c>
      <c r="BL13" s="95">
        <f>$BT$7</f>
        <v>100</v>
      </c>
      <c r="BM13" s="95">
        <f>$BT$7</f>
        <v>100</v>
      </c>
      <c r="BN13" s="95">
        <f>$BT$7</f>
        <v>100</v>
      </c>
      <c r="BO13" s="84"/>
      <c r="BP13" s="84"/>
      <c r="BQ13" s="84"/>
      <c r="BR13" s="84"/>
      <c r="BS13" s="84"/>
      <c r="BT13" s="94" t="s">
        <v>151</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x14ac:dyDescent="0.15">
      <c r="A14" s="97"/>
      <c r="B14" s="98" t="s">
        <v>152</v>
      </c>
      <c r="C14" s="99"/>
      <c r="D14" s="100"/>
      <c r="E14" s="99"/>
      <c r="F14" s="197" t="s">
        <v>153</v>
      </c>
      <c r="G14" s="197"/>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x14ac:dyDescent="0.15">
      <c r="A15" s="97">
        <v>1</v>
      </c>
      <c r="B15" s="196" t="s">
        <v>154</v>
      </c>
      <c r="C15" s="196"/>
      <c r="D15" s="100"/>
      <c r="E15" s="97">
        <v>1</v>
      </c>
      <c r="F15" s="196" t="s">
        <v>155</v>
      </c>
      <c r="G15" s="196"/>
      <c r="H15" s="102" t="s">
        <v>156</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157</v>
      </c>
      <c r="AY15" s="103"/>
      <c r="AZ15" s="103"/>
      <c r="BA15" s="103"/>
      <c r="BB15" s="103"/>
      <c r="BC15" s="103"/>
      <c r="BD15" s="100"/>
      <c r="BE15" s="100"/>
      <c r="BF15" s="100"/>
      <c r="BG15" s="100"/>
      <c r="BH15" s="100"/>
      <c r="BI15" s="101" t="s">
        <v>157</v>
      </c>
      <c r="BJ15" s="103"/>
      <c r="BK15" s="103"/>
      <c r="BL15" s="103"/>
      <c r="BM15" s="103"/>
      <c r="BN15" s="103"/>
      <c r="BO15" s="100"/>
      <c r="BP15" s="100"/>
      <c r="BQ15" s="100"/>
      <c r="BR15" s="100"/>
      <c r="BS15" s="100"/>
      <c r="BT15" s="101" t="s">
        <v>157</v>
      </c>
      <c r="BU15" s="103"/>
      <c r="BV15" s="103"/>
      <c r="BW15" s="103"/>
      <c r="BX15" s="103"/>
      <c r="BY15" s="103"/>
      <c r="BZ15" s="100"/>
      <c r="CA15" s="100"/>
      <c r="CB15" s="100"/>
      <c r="CC15" s="100"/>
      <c r="CD15" s="100"/>
      <c r="CE15" s="101" t="s">
        <v>157</v>
      </c>
      <c r="CF15" s="103"/>
      <c r="CG15" s="103"/>
      <c r="CH15" s="103"/>
      <c r="CI15" s="103"/>
      <c r="CJ15" s="103"/>
      <c r="CK15" s="100"/>
      <c r="CL15" s="100"/>
      <c r="CM15" s="100"/>
      <c r="CN15" s="100"/>
      <c r="CO15" s="101" t="s">
        <v>157</v>
      </c>
      <c r="CP15" s="103"/>
      <c r="CQ15" s="103"/>
      <c r="CR15" s="103"/>
      <c r="CS15" s="103"/>
      <c r="CT15" s="103"/>
      <c r="CU15" s="100"/>
      <c r="CV15" s="100"/>
      <c r="CW15" s="100"/>
      <c r="CX15" s="100"/>
      <c r="CY15" s="100"/>
      <c r="CZ15" s="101" t="s">
        <v>157</v>
      </c>
      <c r="DA15" s="103"/>
      <c r="DB15" s="103"/>
      <c r="DC15" s="103"/>
      <c r="DD15" s="103"/>
      <c r="DE15" s="103"/>
      <c r="DF15" s="100"/>
      <c r="DG15" s="100"/>
      <c r="DH15" s="100"/>
      <c r="DI15" s="100"/>
      <c r="DJ15" s="101" t="s">
        <v>157</v>
      </c>
      <c r="DK15" s="103"/>
      <c r="DL15" s="103"/>
      <c r="DM15" s="103"/>
      <c r="DN15" s="103"/>
      <c r="DO15" s="103"/>
      <c r="DP15" s="100"/>
      <c r="DQ15" s="100"/>
      <c r="DR15" s="100"/>
      <c r="DS15" s="100"/>
      <c r="DT15" s="101" t="s">
        <v>157</v>
      </c>
      <c r="DU15" s="103"/>
      <c r="DV15" s="103"/>
      <c r="DW15" s="103"/>
      <c r="DX15" s="103"/>
      <c r="DY15" s="103"/>
      <c r="DZ15" s="100"/>
      <c r="EA15" s="100"/>
      <c r="EB15" s="100"/>
      <c r="EC15" s="100"/>
      <c r="ED15" s="101" t="s">
        <v>157</v>
      </c>
      <c r="EE15" s="103"/>
      <c r="EF15" s="103"/>
      <c r="EG15" s="103"/>
      <c r="EH15" s="103"/>
      <c r="EI15" s="103"/>
      <c r="EJ15" s="100"/>
      <c r="EK15" s="100"/>
      <c r="EL15" s="100"/>
      <c r="EM15" s="100"/>
      <c r="EN15" s="101" t="s">
        <v>157</v>
      </c>
      <c r="EO15" s="103"/>
      <c r="EP15" s="103"/>
      <c r="EQ15" s="103"/>
      <c r="ER15" s="103"/>
      <c r="ES15" s="103"/>
      <c r="ET15" s="100"/>
      <c r="EU15" s="100"/>
      <c r="EV15" s="100"/>
      <c r="EW15" s="100"/>
      <c r="EX15" s="100"/>
      <c r="EY15" s="101" t="s">
        <v>157</v>
      </c>
      <c r="EZ15" s="103"/>
      <c r="FA15" s="103"/>
      <c r="FB15" s="103"/>
      <c r="FC15" s="103"/>
      <c r="FD15" s="103"/>
      <c r="FE15" s="100"/>
      <c r="FF15" s="100"/>
      <c r="FG15" s="100"/>
      <c r="FH15" s="100"/>
      <c r="FI15" s="101" t="s">
        <v>157</v>
      </c>
      <c r="FJ15" s="103"/>
      <c r="FK15" s="103"/>
      <c r="FL15" s="103"/>
      <c r="FM15" s="103"/>
      <c r="FN15" s="103"/>
      <c r="FO15" s="100"/>
      <c r="FP15" s="100"/>
      <c r="FQ15" s="100"/>
      <c r="FR15" s="100"/>
      <c r="FS15" s="101" t="s">
        <v>157</v>
      </c>
      <c r="FT15" s="103"/>
      <c r="FU15" s="103"/>
      <c r="FV15" s="103"/>
      <c r="FW15" s="103"/>
      <c r="FX15" s="103"/>
      <c r="FY15" s="100"/>
      <c r="FZ15" s="100"/>
      <c r="GA15" s="100"/>
      <c r="GB15" s="100"/>
      <c r="GC15" s="101" t="s">
        <v>157</v>
      </c>
      <c r="GD15" s="103"/>
      <c r="GE15" s="103"/>
      <c r="GF15" s="103"/>
      <c r="GG15" s="103"/>
      <c r="GH15" s="103"/>
      <c r="GI15" s="100"/>
      <c r="GJ15" s="100"/>
      <c r="GK15" s="100"/>
      <c r="GL15" s="100"/>
      <c r="GM15" s="101" t="s">
        <v>157</v>
      </c>
      <c r="GN15" s="103"/>
      <c r="GO15" s="103"/>
      <c r="GP15" s="103"/>
      <c r="GQ15" s="103"/>
      <c r="GR15" s="103"/>
      <c r="GS15" s="100"/>
      <c r="GT15" s="100"/>
      <c r="GU15" s="100"/>
      <c r="GV15" s="100"/>
      <c r="GW15" s="100"/>
      <c r="GX15" s="101" t="s">
        <v>157</v>
      </c>
      <c r="GY15" s="103"/>
      <c r="GZ15" s="103"/>
      <c r="HA15" s="103"/>
      <c r="HB15" s="103"/>
      <c r="HC15" s="103"/>
      <c r="HD15" s="100"/>
      <c r="HE15" s="100"/>
      <c r="HF15" s="100"/>
      <c r="HG15" s="100"/>
      <c r="HH15" s="101" t="s">
        <v>157</v>
      </c>
      <c r="HI15" s="103"/>
      <c r="HJ15" s="103"/>
      <c r="HK15" s="103"/>
      <c r="HL15" s="103"/>
      <c r="HM15" s="103"/>
      <c r="HN15" s="100"/>
      <c r="HO15" s="100"/>
      <c r="HP15" s="100"/>
      <c r="HQ15" s="100"/>
      <c r="HR15" s="101" t="s">
        <v>157</v>
      </c>
      <c r="HS15" s="103"/>
      <c r="HT15" s="103"/>
      <c r="HU15" s="103"/>
      <c r="HV15" s="103"/>
      <c r="HW15" s="103"/>
      <c r="HX15" s="100"/>
      <c r="HY15" s="100"/>
      <c r="HZ15" s="100"/>
      <c r="IA15" s="100"/>
      <c r="IB15" s="101" t="s">
        <v>157</v>
      </c>
      <c r="IC15" s="103"/>
      <c r="ID15" s="103"/>
      <c r="IE15" s="103"/>
      <c r="IF15" s="103"/>
      <c r="IG15" s="103"/>
      <c r="IH15" s="100"/>
      <c r="II15" s="100"/>
      <c r="IJ15" s="100"/>
      <c r="IK15" s="100"/>
      <c r="IL15" s="101" t="s">
        <v>157</v>
      </c>
      <c r="IM15" s="103"/>
      <c r="IN15" s="103"/>
      <c r="IO15" s="103"/>
      <c r="IP15" s="103"/>
      <c r="IQ15" s="103"/>
      <c r="IR15" s="100"/>
      <c r="IS15" s="100"/>
      <c r="IT15" s="100"/>
      <c r="IU15" s="100"/>
      <c r="IV15" s="100"/>
      <c r="IW15" s="101" t="s">
        <v>157</v>
      </c>
      <c r="IX15" s="103"/>
      <c r="IY15" s="103"/>
      <c r="IZ15" s="103"/>
      <c r="JA15" s="103"/>
      <c r="JB15" s="103"/>
      <c r="JC15" s="100"/>
      <c r="JD15" s="100"/>
      <c r="JE15" s="100"/>
      <c r="JF15" s="100"/>
      <c r="JG15" s="101" t="s">
        <v>157</v>
      </c>
      <c r="JH15" s="103"/>
      <c r="JI15" s="103"/>
      <c r="JJ15" s="103"/>
      <c r="JK15" s="103"/>
      <c r="JL15" s="103"/>
      <c r="JM15" s="100"/>
      <c r="JN15" s="100"/>
      <c r="JO15" s="100"/>
      <c r="JP15" s="100"/>
      <c r="JQ15" s="101" t="s">
        <v>157</v>
      </c>
      <c r="JR15" s="103"/>
      <c r="JS15" s="103"/>
      <c r="JT15" s="103"/>
      <c r="JU15" s="103"/>
      <c r="JV15" s="103"/>
      <c r="JW15" s="100"/>
      <c r="JX15" s="100"/>
      <c r="JY15" s="100"/>
      <c r="JZ15" s="100"/>
      <c r="KA15" s="101" t="s">
        <v>157</v>
      </c>
      <c r="KB15" s="103"/>
      <c r="KC15" s="103"/>
      <c r="KD15" s="103"/>
      <c r="KE15" s="103"/>
      <c r="KF15" s="103"/>
      <c r="KG15" s="100"/>
      <c r="KH15" s="100"/>
      <c r="KI15" s="100"/>
      <c r="KJ15" s="100"/>
      <c r="KK15" s="101" t="s">
        <v>157</v>
      </c>
      <c r="KL15" s="103"/>
      <c r="KM15" s="103"/>
      <c r="KN15" s="103"/>
      <c r="KO15" s="103"/>
      <c r="KP15" s="103"/>
      <c r="KQ15" s="100"/>
      <c r="KR15" s="100"/>
      <c r="KS15" s="100"/>
      <c r="KT15" s="100"/>
      <c r="KU15" s="100"/>
      <c r="KV15" s="101" t="s">
        <v>157</v>
      </c>
      <c r="KW15" s="103"/>
      <c r="KX15" s="103"/>
      <c r="KY15" s="103"/>
      <c r="KZ15" s="103"/>
      <c r="LA15" s="103"/>
      <c r="LB15" s="100"/>
      <c r="LC15" s="100"/>
      <c r="LD15" s="100"/>
      <c r="LE15" s="100"/>
      <c r="LF15" s="101" t="s">
        <v>157</v>
      </c>
      <c r="LG15" s="103"/>
      <c r="LH15" s="103"/>
      <c r="LI15" s="103"/>
      <c r="LJ15" s="103"/>
      <c r="LK15" s="103"/>
      <c r="LL15" s="100"/>
      <c r="LM15" s="100"/>
      <c r="LN15" s="100"/>
      <c r="LO15" s="100"/>
      <c r="LP15" s="101" t="s">
        <v>157</v>
      </c>
      <c r="LQ15" s="103"/>
      <c r="LR15" s="103"/>
      <c r="LS15" s="103"/>
      <c r="LT15" s="103"/>
      <c r="LU15" s="103"/>
      <c r="LV15" s="100"/>
      <c r="LW15" s="100"/>
      <c r="LX15" s="100"/>
      <c r="LY15" s="100"/>
      <c r="LZ15" s="101" t="s">
        <v>157</v>
      </c>
      <c r="MA15" s="103"/>
      <c r="MB15" s="103"/>
      <c r="MC15" s="103"/>
      <c r="MD15" s="103"/>
      <c r="ME15" s="103"/>
      <c r="MF15" s="100"/>
      <c r="MG15" s="100"/>
      <c r="MH15" s="100"/>
      <c r="MI15" s="100"/>
      <c r="MJ15" s="101" t="s">
        <v>157</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x14ac:dyDescent="0.15">
      <c r="A16" s="97">
        <f>A15+1</f>
        <v>2</v>
      </c>
      <c r="B16" s="196" t="s">
        <v>158</v>
      </c>
      <c r="C16" s="196"/>
      <c r="D16" s="100"/>
      <c r="E16" s="97">
        <f>E15+1</f>
        <v>2</v>
      </c>
      <c r="F16" s="196" t="s">
        <v>159</v>
      </c>
      <c r="G16" s="196"/>
      <c r="H16" s="102" t="s">
        <v>160</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t="str">
        <f>$B$10</f>
        <v>H28</v>
      </c>
      <c r="AZ16" s="104" t="str">
        <f>$C$10</f>
        <v>H29</v>
      </c>
      <c r="BA16" s="104" t="str">
        <f>$D$10</f>
        <v>H30</v>
      </c>
      <c r="BB16" s="104" t="str">
        <f>$E$10</f>
        <v>R01</v>
      </c>
      <c r="BC16" s="104" t="str">
        <f>$F$10</f>
        <v>R02</v>
      </c>
      <c r="BD16" s="100"/>
      <c r="BE16" s="100"/>
      <c r="BF16" s="100"/>
      <c r="BG16" s="100"/>
      <c r="BH16" s="100"/>
      <c r="BI16" s="101"/>
      <c r="BJ16" s="104" t="str">
        <f>$B$10</f>
        <v>H28</v>
      </c>
      <c r="BK16" s="104" t="str">
        <f>$C$10</f>
        <v>H29</v>
      </c>
      <c r="BL16" s="104" t="str">
        <f>$D$10</f>
        <v>H30</v>
      </c>
      <c r="BM16" s="104" t="str">
        <f>$E$10</f>
        <v>R01</v>
      </c>
      <c r="BN16" s="104" t="str">
        <f>$F$10</f>
        <v>R02</v>
      </c>
      <c r="BO16" s="100"/>
      <c r="BP16" s="100"/>
      <c r="BQ16" s="100"/>
      <c r="BR16" s="100"/>
      <c r="BS16" s="100"/>
      <c r="BT16" s="101"/>
      <c r="BU16" s="104" t="str">
        <f>$B$10</f>
        <v>H28</v>
      </c>
      <c r="BV16" s="104" t="str">
        <f>$C$10</f>
        <v>H29</v>
      </c>
      <c r="BW16" s="104" t="str">
        <f>$D$10</f>
        <v>H30</v>
      </c>
      <c r="BX16" s="104" t="str">
        <f>$E$10</f>
        <v>R01</v>
      </c>
      <c r="BY16" s="104" t="str">
        <f>$F$10</f>
        <v>R02</v>
      </c>
      <c r="BZ16" s="100"/>
      <c r="CA16" s="100"/>
      <c r="CB16" s="100"/>
      <c r="CC16" s="100"/>
      <c r="CD16" s="100"/>
      <c r="CE16" s="101"/>
      <c r="CF16" s="104" t="str">
        <f>$B$10</f>
        <v>H28</v>
      </c>
      <c r="CG16" s="104" t="str">
        <f>$C$10</f>
        <v>H29</v>
      </c>
      <c r="CH16" s="104" t="str">
        <f>$D$10</f>
        <v>H30</v>
      </c>
      <c r="CI16" s="104" t="str">
        <f>$E$10</f>
        <v>R01</v>
      </c>
      <c r="CJ16" s="104" t="str">
        <f>$F$10</f>
        <v>R02</v>
      </c>
      <c r="CK16" s="100"/>
      <c r="CL16" s="100"/>
      <c r="CM16" s="100"/>
      <c r="CN16" s="100"/>
      <c r="CO16" s="101"/>
      <c r="CP16" s="104" t="str">
        <f>$B$10</f>
        <v>H28</v>
      </c>
      <c r="CQ16" s="104" t="str">
        <f>$C$10</f>
        <v>H29</v>
      </c>
      <c r="CR16" s="104" t="str">
        <f>$D$10</f>
        <v>H30</v>
      </c>
      <c r="CS16" s="104" t="str">
        <f>$E$10</f>
        <v>R01</v>
      </c>
      <c r="CT16" s="104" t="str">
        <f>$F$10</f>
        <v>R02</v>
      </c>
      <c r="CU16" s="100"/>
      <c r="CV16" s="100"/>
      <c r="CW16" s="100"/>
      <c r="CX16" s="100"/>
      <c r="CY16" s="100"/>
      <c r="CZ16" s="101"/>
      <c r="DA16" s="104" t="str">
        <f>$B$10</f>
        <v>H28</v>
      </c>
      <c r="DB16" s="104" t="str">
        <f>$C$10</f>
        <v>H29</v>
      </c>
      <c r="DC16" s="104" t="str">
        <f>$D$10</f>
        <v>H30</v>
      </c>
      <c r="DD16" s="104" t="str">
        <f>$E$10</f>
        <v>R01</v>
      </c>
      <c r="DE16" s="104" t="str">
        <f>$F$10</f>
        <v>R02</v>
      </c>
      <c r="DF16" s="100"/>
      <c r="DG16" s="100"/>
      <c r="DH16" s="100"/>
      <c r="DI16" s="100"/>
      <c r="DJ16" s="101"/>
      <c r="DK16" s="104" t="str">
        <f>$B$10</f>
        <v>H28</v>
      </c>
      <c r="DL16" s="104" t="str">
        <f>$C$10</f>
        <v>H29</v>
      </c>
      <c r="DM16" s="104" t="str">
        <f>$D$10</f>
        <v>H30</v>
      </c>
      <c r="DN16" s="104" t="str">
        <f>$E$10</f>
        <v>R01</v>
      </c>
      <c r="DO16" s="104" t="str">
        <f>$F$10</f>
        <v>R02</v>
      </c>
      <c r="DP16" s="100"/>
      <c r="DQ16" s="100"/>
      <c r="DR16" s="100"/>
      <c r="DS16" s="100"/>
      <c r="DT16" s="101"/>
      <c r="DU16" s="104" t="str">
        <f>$B$10</f>
        <v>H28</v>
      </c>
      <c r="DV16" s="104" t="str">
        <f>$C$10</f>
        <v>H29</v>
      </c>
      <c r="DW16" s="104" t="str">
        <f>$D$10</f>
        <v>H30</v>
      </c>
      <c r="DX16" s="104" t="str">
        <f>$E$10</f>
        <v>R01</v>
      </c>
      <c r="DY16" s="104" t="str">
        <f>$F$10</f>
        <v>R02</v>
      </c>
      <c r="DZ16" s="100"/>
      <c r="EA16" s="100"/>
      <c r="EB16" s="100"/>
      <c r="EC16" s="100"/>
      <c r="ED16" s="101"/>
      <c r="EE16" s="104" t="str">
        <f>$B$10</f>
        <v>H28</v>
      </c>
      <c r="EF16" s="104" t="str">
        <f>$C$10</f>
        <v>H29</v>
      </c>
      <c r="EG16" s="104" t="str">
        <f>$D$10</f>
        <v>H30</v>
      </c>
      <c r="EH16" s="104" t="str">
        <f>$E$10</f>
        <v>R01</v>
      </c>
      <c r="EI16" s="104" t="str">
        <f>$F$10</f>
        <v>R02</v>
      </c>
      <c r="EJ16" s="100"/>
      <c r="EK16" s="100"/>
      <c r="EL16" s="100"/>
      <c r="EM16" s="100"/>
      <c r="EN16" s="101"/>
      <c r="EO16" s="104" t="str">
        <f>$B$10</f>
        <v>H28</v>
      </c>
      <c r="EP16" s="104" t="str">
        <f>$C$10</f>
        <v>H29</v>
      </c>
      <c r="EQ16" s="104" t="str">
        <f>$D$10</f>
        <v>H30</v>
      </c>
      <c r="ER16" s="104" t="str">
        <f>$E$10</f>
        <v>R01</v>
      </c>
      <c r="ES16" s="104" t="str">
        <f>$F$10</f>
        <v>R02</v>
      </c>
      <c r="ET16" s="100"/>
      <c r="EU16" s="100"/>
      <c r="EV16" s="100"/>
      <c r="EW16" s="100"/>
      <c r="EX16" s="100"/>
      <c r="EY16" s="101"/>
      <c r="EZ16" s="104" t="str">
        <f>$B$10</f>
        <v>H28</v>
      </c>
      <c r="FA16" s="104" t="str">
        <f>$C$10</f>
        <v>H29</v>
      </c>
      <c r="FB16" s="104" t="str">
        <f>$D$10</f>
        <v>H30</v>
      </c>
      <c r="FC16" s="104" t="str">
        <f>$E$10</f>
        <v>R01</v>
      </c>
      <c r="FD16" s="104" t="str">
        <f>$F$10</f>
        <v>R02</v>
      </c>
      <c r="FE16" s="100"/>
      <c r="FF16" s="100"/>
      <c r="FG16" s="100"/>
      <c r="FH16" s="100"/>
      <c r="FI16" s="101"/>
      <c r="FJ16" s="104" t="str">
        <f>$B$10</f>
        <v>H28</v>
      </c>
      <c r="FK16" s="104" t="str">
        <f>$C$10</f>
        <v>H29</v>
      </c>
      <c r="FL16" s="104" t="str">
        <f>$D$10</f>
        <v>H30</v>
      </c>
      <c r="FM16" s="104" t="str">
        <f>$E$10</f>
        <v>R01</v>
      </c>
      <c r="FN16" s="104" t="str">
        <f>$F$10</f>
        <v>R02</v>
      </c>
      <c r="FO16" s="100"/>
      <c r="FP16" s="100"/>
      <c r="FQ16" s="100"/>
      <c r="FR16" s="100"/>
      <c r="FS16" s="101"/>
      <c r="FT16" s="104" t="str">
        <f>$B$10</f>
        <v>H28</v>
      </c>
      <c r="FU16" s="104" t="str">
        <f>$C$10</f>
        <v>H29</v>
      </c>
      <c r="FV16" s="104" t="str">
        <f>$D$10</f>
        <v>H30</v>
      </c>
      <c r="FW16" s="104" t="str">
        <f>$E$10</f>
        <v>R01</v>
      </c>
      <c r="FX16" s="104" t="str">
        <f>$F$10</f>
        <v>R02</v>
      </c>
      <c r="FY16" s="100"/>
      <c r="FZ16" s="100"/>
      <c r="GA16" s="100"/>
      <c r="GB16" s="100"/>
      <c r="GC16" s="101"/>
      <c r="GD16" s="104" t="str">
        <f>$B$10</f>
        <v>H28</v>
      </c>
      <c r="GE16" s="104" t="str">
        <f>$C$10</f>
        <v>H29</v>
      </c>
      <c r="GF16" s="104" t="str">
        <f>$D$10</f>
        <v>H30</v>
      </c>
      <c r="GG16" s="104" t="str">
        <f>$E$10</f>
        <v>R01</v>
      </c>
      <c r="GH16" s="104" t="str">
        <f>$F$10</f>
        <v>R02</v>
      </c>
      <c r="GI16" s="100"/>
      <c r="GJ16" s="100"/>
      <c r="GK16" s="100"/>
      <c r="GL16" s="100"/>
      <c r="GM16" s="101"/>
      <c r="GN16" s="104" t="str">
        <f>$B$10</f>
        <v>H28</v>
      </c>
      <c r="GO16" s="104" t="str">
        <f>$C$10</f>
        <v>H29</v>
      </c>
      <c r="GP16" s="104" t="str">
        <f>$D$10</f>
        <v>H30</v>
      </c>
      <c r="GQ16" s="104" t="str">
        <f>$E$10</f>
        <v>R01</v>
      </c>
      <c r="GR16" s="104" t="str">
        <f>$F$10</f>
        <v>R02</v>
      </c>
      <c r="GS16" s="100"/>
      <c r="GT16" s="100"/>
      <c r="GU16" s="100"/>
      <c r="GV16" s="100"/>
      <c r="GW16" s="100"/>
      <c r="GX16" s="101"/>
      <c r="GY16" s="104" t="str">
        <f>$B$10</f>
        <v>H28</v>
      </c>
      <c r="GZ16" s="104" t="str">
        <f>$C$10</f>
        <v>H29</v>
      </c>
      <c r="HA16" s="104" t="str">
        <f>$D$10</f>
        <v>H30</v>
      </c>
      <c r="HB16" s="104" t="str">
        <f>$E$10</f>
        <v>R01</v>
      </c>
      <c r="HC16" s="104" t="str">
        <f>$F$10</f>
        <v>R02</v>
      </c>
      <c r="HD16" s="100"/>
      <c r="HE16" s="100"/>
      <c r="HF16" s="100"/>
      <c r="HG16" s="100"/>
      <c r="HH16" s="101"/>
      <c r="HI16" s="104" t="str">
        <f>$B$10</f>
        <v>H28</v>
      </c>
      <c r="HJ16" s="104" t="str">
        <f>$C$10</f>
        <v>H29</v>
      </c>
      <c r="HK16" s="104" t="str">
        <f>$D$10</f>
        <v>H30</v>
      </c>
      <c r="HL16" s="104" t="str">
        <f>$E$10</f>
        <v>R01</v>
      </c>
      <c r="HM16" s="104" t="str">
        <f>$F$10</f>
        <v>R02</v>
      </c>
      <c r="HN16" s="100"/>
      <c r="HO16" s="100"/>
      <c r="HP16" s="100"/>
      <c r="HQ16" s="100"/>
      <c r="HR16" s="101"/>
      <c r="HS16" s="104" t="str">
        <f>$B$10</f>
        <v>H28</v>
      </c>
      <c r="HT16" s="104" t="str">
        <f>$C$10</f>
        <v>H29</v>
      </c>
      <c r="HU16" s="104" t="str">
        <f>$D$10</f>
        <v>H30</v>
      </c>
      <c r="HV16" s="104" t="str">
        <f>$E$10</f>
        <v>R01</v>
      </c>
      <c r="HW16" s="104" t="str">
        <f>$F$10</f>
        <v>R02</v>
      </c>
      <c r="HX16" s="100"/>
      <c r="HY16" s="100"/>
      <c r="HZ16" s="100"/>
      <c r="IA16" s="100"/>
      <c r="IB16" s="101"/>
      <c r="IC16" s="104" t="str">
        <f>$B$10</f>
        <v>H28</v>
      </c>
      <c r="ID16" s="104" t="str">
        <f>$C$10</f>
        <v>H29</v>
      </c>
      <c r="IE16" s="104" t="str">
        <f>$D$10</f>
        <v>H30</v>
      </c>
      <c r="IF16" s="104" t="str">
        <f>$E$10</f>
        <v>R01</v>
      </c>
      <c r="IG16" s="104" t="str">
        <f>$F$10</f>
        <v>R02</v>
      </c>
      <c r="IH16" s="100"/>
      <c r="II16" s="100"/>
      <c r="IJ16" s="100"/>
      <c r="IK16" s="100"/>
      <c r="IL16" s="101"/>
      <c r="IM16" s="104" t="str">
        <f>$B$10</f>
        <v>H28</v>
      </c>
      <c r="IN16" s="104" t="str">
        <f>$C$10</f>
        <v>H29</v>
      </c>
      <c r="IO16" s="104" t="str">
        <f>$D$10</f>
        <v>H30</v>
      </c>
      <c r="IP16" s="104" t="str">
        <f>$E$10</f>
        <v>R01</v>
      </c>
      <c r="IQ16" s="104" t="str">
        <f>$F$10</f>
        <v>R02</v>
      </c>
      <c r="IR16" s="100"/>
      <c r="IS16" s="100"/>
      <c r="IT16" s="100"/>
      <c r="IU16" s="100"/>
      <c r="IV16" s="100"/>
      <c r="IW16" s="101"/>
      <c r="IX16" s="104" t="str">
        <f>$B$10</f>
        <v>H28</v>
      </c>
      <c r="IY16" s="104" t="str">
        <f>$C$10</f>
        <v>H29</v>
      </c>
      <c r="IZ16" s="104" t="str">
        <f>$D$10</f>
        <v>H30</v>
      </c>
      <c r="JA16" s="104" t="str">
        <f>$E$10</f>
        <v>R01</v>
      </c>
      <c r="JB16" s="104" t="str">
        <f>$F$10</f>
        <v>R02</v>
      </c>
      <c r="JC16" s="100"/>
      <c r="JD16" s="100"/>
      <c r="JE16" s="100"/>
      <c r="JF16" s="100"/>
      <c r="JG16" s="101"/>
      <c r="JH16" s="104" t="str">
        <f>$B$10</f>
        <v>H28</v>
      </c>
      <c r="JI16" s="104" t="str">
        <f>$C$10</f>
        <v>H29</v>
      </c>
      <c r="JJ16" s="104" t="str">
        <f>$D$10</f>
        <v>H30</v>
      </c>
      <c r="JK16" s="104" t="str">
        <f>$E$10</f>
        <v>R01</v>
      </c>
      <c r="JL16" s="104" t="str">
        <f>$F$10</f>
        <v>R02</v>
      </c>
      <c r="JM16" s="100"/>
      <c r="JN16" s="100"/>
      <c r="JO16" s="100"/>
      <c r="JP16" s="100"/>
      <c r="JQ16" s="101"/>
      <c r="JR16" s="104" t="str">
        <f>$B$10</f>
        <v>H28</v>
      </c>
      <c r="JS16" s="104" t="str">
        <f>$C$10</f>
        <v>H29</v>
      </c>
      <c r="JT16" s="104" t="str">
        <f>$D$10</f>
        <v>H30</v>
      </c>
      <c r="JU16" s="104" t="str">
        <f>$E$10</f>
        <v>R01</v>
      </c>
      <c r="JV16" s="104" t="str">
        <f>$F$10</f>
        <v>R02</v>
      </c>
      <c r="JW16" s="100"/>
      <c r="JX16" s="100"/>
      <c r="JY16" s="100"/>
      <c r="JZ16" s="100"/>
      <c r="KA16" s="101"/>
      <c r="KB16" s="104" t="str">
        <f>$B$10</f>
        <v>H28</v>
      </c>
      <c r="KC16" s="104" t="str">
        <f>$C$10</f>
        <v>H29</v>
      </c>
      <c r="KD16" s="104" t="str">
        <f>$D$10</f>
        <v>H30</v>
      </c>
      <c r="KE16" s="104" t="str">
        <f>$E$10</f>
        <v>R01</v>
      </c>
      <c r="KF16" s="104" t="str">
        <f>$F$10</f>
        <v>R02</v>
      </c>
      <c r="KG16" s="100"/>
      <c r="KH16" s="100"/>
      <c r="KI16" s="100"/>
      <c r="KJ16" s="100"/>
      <c r="KK16" s="101"/>
      <c r="KL16" s="104" t="str">
        <f>$B$10</f>
        <v>H28</v>
      </c>
      <c r="KM16" s="104" t="str">
        <f>$C$10</f>
        <v>H29</v>
      </c>
      <c r="KN16" s="104" t="str">
        <f>$D$10</f>
        <v>H30</v>
      </c>
      <c r="KO16" s="104" t="str">
        <f>$E$10</f>
        <v>R01</v>
      </c>
      <c r="KP16" s="104" t="str">
        <f>$F$10</f>
        <v>R02</v>
      </c>
      <c r="KQ16" s="100"/>
      <c r="KR16" s="100"/>
      <c r="KS16" s="100"/>
      <c r="KT16" s="100"/>
      <c r="KU16" s="100"/>
      <c r="KV16" s="101"/>
      <c r="KW16" s="104" t="str">
        <f>$B$10</f>
        <v>H28</v>
      </c>
      <c r="KX16" s="104" t="str">
        <f>$C$10</f>
        <v>H29</v>
      </c>
      <c r="KY16" s="104" t="str">
        <f>$D$10</f>
        <v>H30</v>
      </c>
      <c r="KZ16" s="104" t="str">
        <f>$E$10</f>
        <v>R01</v>
      </c>
      <c r="LA16" s="104" t="str">
        <f>$F$10</f>
        <v>R02</v>
      </c>
      <c r="LB16" s="100"/>
      <c r="LC16" s="100"/>
      <c r="LD16" s="100"/>
      <c r="LE16" s="100"/>
      <c r="LF16" s="101"/>
      <c r="LG16" s="104" t="str">
        <f>$B$10</f>
        <v>H28</v>
      </c>
      <c r="LH16" s="104" t="str">
        <f>$C$10</f>
        <v>H29</v>
      </c>
      <c r="LI16" s="104" t="str">
        <f>$D$10</f>
        <v>H30</v>
      </c>
      <c r="LJ16" s="104" t="str">
        <f>$E$10</f>
        <v>R01</v>
      </c>
      <c r="LK16" s="104" t="str">
        <f>$F$10</f>
        <v>R02</v>
      </c>
      <c r="LL16" s="100"/>
      <c r="LM16" s="100"/>
      <c r="LN16" s="100"/>
      <c r="LO16" s="100"/>
      <c r="LP16" s="101"/>
      <c r="LQ16" s="104" t="str">
        <f>$B$10</f>
        <v>H28</v>
      </c>
      <c r="LR16" s="104" t="str">
        <f>$C$10</f>
        <v>H29</v>
      </c>
      <c r="LS16" s="104" t="str">
        <f>$D$10</f>
        <v>H30</v>
      </c>
      <c r="LT16" s="104" t="str">
        <f>$E$10</f>
        <v>R01</v>
      </c>
      <c r="LU16" s="104" t="str">
        <f>$F$10</f>
        <v>R02</v>
      </c>
      <c r="LV16" s="100"/>
      <c r="LW16" s="100"/>
      <c r="LX16" s="100"/>
      <c r="LY16" s="100"/>
      <c r="LZ16" s="101"/>
      <c r="MA16" s="104" t="str">
        <f>$B$10</f>
        <v>H28</v>
      </c>
      <c r="MB16" s="104" t="str">
        <f>$C$10</f>
        <v>H29</v>
      </c>
      <c r="MC16" s="104" t="str">
        <f>$D$10</f>
        <v>H30</v>
      </c>
      <c r="MD16" s="104" t="str">
        <f>$E$10</f>
        <v>R01</v>
      </c>
      <c r="ME16" s="104" t="str">
        <f>$F$10</f>
        <v>R02</v>
      </c>
      <c r="MF16" s="100"/>
      <c r="MG16" s="100"/>
      <c r="MH16" s="100"/>
      <c r="MI16" s="100"/>
      <c r="MJ16" s="101"/>
      <c r="MK16" s="104" t="str">
        <f>$B$10</f>
        <v>H28</v>
      </c>
      <c r="ML16" s="104" t="str">
        <f>$C$10</f>
        <v>H29</v>
      </c>
      <c r="MM16" s="104" t="str">
        <f>$D$10</f>
        <v>H30</v>
      </c>
      <c r="MN16" s="104" t="str">
        <f>$E$10</f>
        <v>R01</v>
      </c>
      <c r="MO16" s="104" t="str">
        <f>$F$10</f>
        <v>R02</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x14ac:dyDescent="0.15">
      <c r="A17" s="97">
        <f t="shared" ref="A17:A34" si="7">A16+1</f>
        <v>3</v>
      </c>
      <c r="B17" s="196" t="s">
        <v>161</v>
      </c>
      <c r="C17" s="196"/>
      <c r="D17" s="100"/>
      <c r="E17" s="97">
        <f t="shared" ref="E17" si="8">E16+1</f>
        <v>3</v>
      </c>
      <c r="F17" s="196" t="s">
        <v>162</v>
      </c>
      <c r="G17" s="196"/>
      <c r="H17" s="102" t="s">
        <v>163</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164</v>
      </c>
      <c r="AY17" s="106">
        <f>IF(AY7="-",NA(),AY7)</f>
        <v>33.9</v>
      </c>
      <c r="AZ17" s="106">
        <f t="shared" ref="AZ17:BC17" si="9">IF(AZ7="-",NA(),AZ7)</f>
        <v>85.4</v>
      </c>
      <c r="BA17" s="106">
        <f t="shared" si="9"/>
        <v>155</v>
      </c>
      <c r="BB17" s="106">
        <f t="shared" si="9"/>
        <v>149.6</v>
      </c>
      <c r="BC17" s="106">
        <f t="shared" si="9"/>
        <v>127.6</v>
      </c>
      <c r="BD17" s="100"/>
      <c r="BE17" s="100"/>
      <c r="BF17" s="100"/>
      <c r="BG17" s="100"/>
      <c r="BH17" s="100"/>
      <c r="BI17" s="105" t="s">
        <v>164</v>
      </c>
      <c r="BJ17" s="106">
        <f>IF(BJ7="-",NA(),BJ7)</f>
        <v>132.19999999999999</v>
      </c>
      <c r="BK17" s="106">
        <f t="shared" ref="BK17:BN17" si="10">IF(BK7="-",NA(),BK7)</f>
        <v>74.8</v>
      </c>
      <c r="BL17" s="106">
        <f t="shared" si="10"/>
        <v>140.9</v>
      </c>
      <c r="BM17" s="106">
        <f t="shared" si="10"/>
        <v>136.5</v>
      </c>
      <c r="BN17" s="106">
        <f t="shared" si="10"/>
        <v>116</v>
      </c>
      <c r="BO17" s="100"/>
      <c r="BP17" s="100"/>
      <c r="BQ17" s="100"/>
      <c r="BR17" s="100"/>
      <c r="BS17" s="100"/>
      <c r="BT17" s="105" t="s">
        <v>164</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164</v>
      </c>
      <c r="CF17" s="106">
        <f>IF(CF7="-",NA(),CF7)</f>
        <v>30232.5</v>
      </c>
      <c r="CG17" s="106">
        <f t="shared" ref="CG17:CJ17" si="12">IF(CG7="-",NA(),CG7)</f>
        <v>29367</v>
      </c>
      <c r="CH17" s="106">
        <f t="shared" si="12"/>
        <v>12975.9</v>
      </c>
      <c r="CI17" s="106">
        <f t="shared" si="12"/>
        <v>15249.3</v>
      </c>
      <c r="CJ17" s="106">
        <f t="shared" si="12"/>
        <v>15736.9</v>
      </c>
      <c r="CK17" s="100"/>
      <c r="CL17" s="100"/>
      <c r="CM17" s="100"/>
      <c r="CN17" s="100"/>
      <c r="CO17" s="105" t="s">
        <v>164</v>
      </c>
      <c r="CP17" s="107">
        <f>IF(CP7="-",NA(),CP7)</f>
        <v>14385</v>
      </c>
      <c r="CQ17" s="107">
        <f t="shared" ref="CQ17:CT17" si="13">IF(CQ7="-",NA(),CQ7)</f>
        <v>-7445</v>
      </c>
      <c r="CR17" s="107">
        <f t="shared" si="13"/>
        <v>18980</v>
      </c>
      <c r="CS17" s="107">
        <f t="shared" si="13"/>
        <v>15885</v>
      </c>
      <c r="CT17" s="107">
        <f t="shared" si="13"/>
        <v>9351</v>
      </c>
      <c r="CU17" s="100"/>
      <c r="CV17" s="100"/>
      <c r="CW17" s="100"/>
      <c r="CX17" s="100"/>
      <c r="CY17" s="100"/>
      <c r="CZ17" s="105" t="s">
        <v>164</v>
      </c>
      <c r="DA17" s="106">
        <f>IF(DA7="-",NA(),DA7)</f>
        <v>8.8000000000000007</v>
      </c>
      <c r="DB17" s="106">
        <f t="shared" ref="DB17:DE17" si="14">IF(DB7="-",NA(),DB7)</f>
        <v>11.1</v>
      </c>
      <c r="DC17" s="106">
        <f t="shared" si="14"/>
        <v>16.8</v>
      </c>
      <c r="DD17" s="106">
        <f t="shared" si="14"/>
        <v>13.1</v>
      </c>
      <c r="DE17" s="106">
        <f t="shared" si="14"/>
        <v>13.2</v>
      </c>
      <c r="DF17" s="100"/>
      <c r="DG17" s="100"/>
      <c r="DH17" s="100"/>
      <c r="DI17" s="100"/>
      <c r="DJ17" s="105" t="s">
        <v>164</v>
      </c>
      <c r="DK17" s="106">
        <f>IF(DK7="-",NA(),DK7)</f>
        <v>61.8</v>
      </c>
      <c r="DL17" s="106">
        <f t="shared" ref="DL17:DO17" si="15">IF(DL7="-",NA(),DL7)</f>
        <v>16.8</v>
      </c>
      <c r="DM17" s="106">
        <f t="shared" si="15"/>
        <v>28.6</v>
      </c>
      <c r="DN17" s="106">
        <f t="shared" si="15"/>
        <v>17.899999999999999</v>
      </c>
      <c r="DO17" s="106">
        <f t="shared" si="15"/>
        <v>31.7</v>
      </c>
      <c r="DP17" s="100"/>
      <c r="DQ17" s="100"/>
      <c r="DR17" s="100"/>
      <c r="DS17" s="100"/>
      <c r="DT17" s="105" t="s">
        <v>164</v>
      </c>
      <c r="DU17" s="106">
        <f>IF(DU7="-",NA(),DU7)</f>
        <v>0</v>
      </c>
      <c r="DV17" s="106">
        <f t="shared" ref="DV17:DY17" si="16">IF(DV7="-",NA(),DV7)</f>
        <v>0</v>
      </c>
      <c r="DW17" s="106">
        <f t="shared" si="16"/>
        <v>0</v>
      </c>
      <c r="DX17" s="106">
        <f t="shared" si="16"/>
        <v>0</v>
      </c>
      <c r="DY17" s="106">
        <f t="shared" si="16"/>
        <v>0</v>
      </c>
      <c r="DZ17" s="100"/>
      <c r="EA17" s="100"/>
      <c r="EB17" s="100"/>
      <c r="EC17" s="100"/>
      <c r="ED17" s="105" t="s">
        <v>164</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164</v>
      </c>
      <c r="EO17" s="106">
        <f>IF(EO7="-",NA(),EO7)</f>
        <v>11.7</v>
      </c>
      <c r="EP17" s="106">
        <f t="shared" ref="EP17:ES17" si="18">IF(EP7="-",NA(),EP7)</f>
        <v>0</v>
      </c>
      <c r="EQ17" s="106">
        <f t="shared" si="18"/>
        <v>0</v>
      </c>
      <c r="ER17" s="106">
        <f t="shared" si="18"/>
        <v>0</v>
      </c>
      <c r="ES17" s="106">
        <f t="shared" si="18"/>
        <v>0</v>
      </c>
      <c r="ET17" s="100"/>
      <c r="EU17" s="100"/>
      <c r="EV17" s="100"/>
      <c r="EW17" s="100"/>
      <c r="EX17" s="100"/>
      <c r="EY17" s="105" t="s">
        <v>164</v>
      </c>
      <c r="EZ17" s="106" t="e">
        <f>IF(EZ7="-",NA(),EZ7)</f>
        <v>#N/A</v>
      </c>
      <c r="FA17" s="106" t="e">
        <f t="shared" ref="FA17:FD17" si="19">IF(FA7="-",NA(),FA7)</f>
        <v>#N/A</v>
      </c>
      <c r="FB17" s="106" t="e">
        <f t="shared" si="19"/>
        <v>#N/A</v>
      </c>
      <c r="FC17" s="106" t="e">
        <f t="shared" si="19"/>
        <v>#N/A</v>
      </c>
      <c r="FD17" s="106" t="e">
        <f t="shared" si="19"/>
        <v>#N/A</v>
      </c>
      <c r="FE17" s="100"/>
      <c r="FF17" s="100"/>
      <c r="FG17" s="100"/>
      <c r="FH17" s="100"/>
      <c r="FI17" s="105" t="s">
        <v>164</v>
      </c>
      <c r="FJ17" s="106" t="e">
        <f>IF(FJ7="-",NA(),FJ7)</f>
        <v>#N/A</v>
      </c>
      <c r="FK17" s="106" t="e">
        <f t="shared" ref="FK17:FN17" si="20">IF(FK7="-",NA(),FK7)</f>
        <v>#N/A</v>
      </c>
      <c r="FL17" s="106" t="e">
        <f t="shared" si="20"/>
        <v>#N/A</v>
      </c>
      <c r="FM17" s="106" t="e">
        <f t="shared" si="20"/>
        <v>#N/A</v>
      </c>
      <c r="FN17" s="106" t="e">
        <f t="shared" si="20"/>
        <v>#N/A</v>
      </c>
      <c r="FO17" s="100"/>
      <c r="FP17" s="100"/>
      <c r="FQ17" s="100"/>
      <c r="FR17" s="100"/>
      <c r="FS17" s="105" t="s">
        <v>165</v>
      </c>
      <c r="FT17" s="106" t="e">
        <f>IF(FT7="-",NA(),FT7)</f>
        <v>#N/A</v>
      </c>
      <c r="FU17" s="106" t="e">
        <f t="shared" ref="FU17:FX17" si="21">IF(FU7="-",NA(),FU7)</f>
        <v>#N/A</v>
      </c>
      <c r="FV17" s="106" t="e">
        <f t="shared" si="21"/>
        <v>#N/A</v>
      </c>
      <c r="FW17" s="106" t="e">
        <f t="shared" si="21"/>
        <v>#N/A</v>
      </c>
      <c r="FX17" s="106" t="e">
        <f t="shared" si="21"/>
        <v>#N/A</v>
      </c>
      <c r="FY17" s="100"/>
      <c r="FZ17" s="100"/>
      <c r="GA17" s="100"/>
      <c r="GB17" s="100"/>
      <c r="GC17" s="105" t="s">
        <v>164</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164</v>
      </c>
      <c r="GN17" s="106" t="e">
        <f>IF(GN7="-",NA(),GN7)</f>
        <v>#N/A</v>
      </c>
      <c r="GO17" s="106" t="e">
        <f t="shared" ref="GO17:GR17" si="23">IF(GO7="-",NA(),GO7)</f>
        <v>#N/A</v>
      </c>
      <c r="GP17" s="106" t="e">
        <f t="shared" si="23"/>
        <v>#N/A</v>
      </c>
      <c r="GQ17" s="106" t="e">
        <f t="shared" si="23"/>
        <v>#N/A</v>
      </c>
      <c r="GR17" s="106" t="e">
        <f t="shared" si="23"/>
        <v>#N/A</v>
      </c>
      <c r="GS17" s="100"/>
      <c r="GT17" s="100"/>
      <c r="GU17" s="100"/>
      <c r="GV17" s="100"/>
      <c r="GW17" s="100"/>
      <c r="GX17" s="105" t="s">
        <v>164</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164</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164</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165</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164</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164</v>
      </c>
      <c r="IX17" s="106">
        <f>IF(IX7="-",NA(),IX7)</f>
        <v>8.8000000000000007</v>
      </c>
      <c r="IY17" s="106">
        <f t="shared" ref="IY17:JB17" si="29">IF(IY7="-",NA(),IY7)</f>
        <v>11.1</v>
      </c>
      <c r="IZ17" s="106">
        <f t="shared" si="29"/>
        <v>16.8</v>
      </c>
      <c r="JA17" s="106">
        <f t="shared" si="29"/>
        <v>13.1</v>
      </c>
      <c r="JB17" s="106">
        <f t="shared" si="29"/>
        <v>13.2</v>
      </c>
      <c r="JC17" s="100"/>
      <c r="JD17" s="100"/>
      <c r="JE17" s="100"/>
      <c r="JF17" s="100"/>
      <c r="JG17" s="105" t="s">
        <v>164</v>
      </c>
      <c r="JH17" s="106">
        <f>IF(JH7="-",NA(),JH7)</f>
        <v>61.8</v>
      </c>
      <c r="JI17" s="106">
        <f t="shared" ref="JI17:JL17" si="30">IF(JI7="-",NA(),JI7)</f>
        <v>16.8</v>
      </c>
      <c r="JJ17" s="106">
        <f t="shared" si="30"/>
        <v>28.6</v>
      </c>
      <c r="JK17" s="106">
        <f t="shared" si="30"/>
        <v>17.899999999999999</v>
      </c>
      <c r="JL17" s="106">
        <f t="shared" si="30"/>
        <v>31.7</v>
      </c>
      <c r="JM17" s="100"/>
      <c r="JN17" s="100"/>
      <c r="JO17" s="100"/>
      <c r="JP17" s="100"/>
      <c r="JQ17" s="105" t="s">
        <v>164</v>
      </c>
      <c r="JR17" s="106">
        <f>IF(JR7="-",NA(),JR7)</f>
        <v>0</v>
      </c>
      <c r="JS17" s="106">
        <f t="shared" ref="JS17:JV17" si="31">IF(JS7="-",NA(),JS7)</f>
        <v>0</v>
      </c>
      <c r="JT17" s="106">
        <f t="shared" si="31"/>
        <v>0</v>
      </c>
      <c r="JU17" s="106">
        <f t="shared" si="31"/>
        <v>0</v>
      </c>
      <c r="JV17" s="106">
        <f t="shared" si="31"/>
        <v>0</v>
      </c>
      <c r="JW17" s="100"/>
      <c r="JX17" s="100"/>
      <c r="JY17" s="100"/>
      <c r="JZ17" s="100"/>
      <c r="KA17" s="105" t="s">
        <v>164</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164</v>
      </c>
      <c r="KL17" s="106">
        <f>IF(KL7="-",NA(),KL7)</f>
        <v>11.7</v>
      </c>
      <c r="KM17" s="106">
        <f t="shared" ref="KM17:KP17" si="33">IF(KM7="-",NA(),KM7)</f>
        <v>0</v>
      </c>
      <c r="KN17" s="106">
        <f t="shared" si="33"/>
        <v>0</v>
      </c>
      <c r="KO17" s="106">
        <f t="shared" si="33"/>
        <v>0</v>
      </c>
      <c r="KP17" s="106">
        <f t="shared" si="33"/>
        <v>0</v>
      </c>
      <c r="KQ17" s="100"/>
      <c r="KR17" s="100"/>
      <c r="KS17" s="100"/>
      <c r="KT17" s="100"/>
      <c r="KU17" s="100"/>
      <c r="KV17" s="105" t="s">
        <v>164</v>
      </c>
      <c r="KW17" s="106" t="e">
        <f>IF(KW7="-",NA(),KW7)</f>
        <v>#N/A</v>
      </c>
      <c r="KX17" s="106" t="e">
        <f t="shared" ref="KX17:LA17" si="34">IF(KX7="-",NA(),KX7)</f>
        <v>#N/A</v>
      </c>
      <c r="KY17" s="106" t="e">
        <f t="shared" si="34"/>
        <v>#N/A</v>
      </c>
      <c r="KZ17" s="106" t="e">
        <f t="shared" si="34"/>
        <v>#N/A</v>
      </c>
      <c r="LA17" s="106" t="e">
        <f t="shared" si="34"/>
        <v>#N/A</v>
      </c>
      <c r="LB17" s="100"/>
      <c r="LC17" s="100"/>
      <c r="LD17" s="100"/>
      <c r="LE17" s="100"/>
      <c r="LF17" s="105" t="s">
        <v>164</v>
      </c>
      <c r="LG17" s="106" t="e">
        <f>IF(LG7="-",NA(),LG7)</f>
        <v>#N/A</v>
      </c>
      <c r="LH17" s="106" t="e">
        <f t="shared" ref="LH17:LK17" si="35">IF(LH7="-",NA(),LH7)</f>
        <v>#N/A</v>
      </c>
      <c r="LI17" s="106" t="e">
        <f t="shared" si="35"/>
        <v>#N/A</v>
      </c>
      <c r="LJ17" s="106" t="e">
        <f t="shared" si="35"/>
        <v>#N/A</v>
      </c>
      <c r="LK17" s="106" t="e">
        <f t="shared" si="35"/>
        <v>#N/A</v>
      </c>
      <c r="LL17" s="100"/>
      <c r="LM17" s="100"/>
      <c r="LN17" s="100"/>
      <c r="LO17" s="100"/>
      <c r="LP17" s="105" t="s">
        <v>164</v>
      </c>
      <c r="LQ17" s="106" t="e">
        <f>IF(LQ7="-",NA(),LQ7)</f>
        <v>#N/A</v>
      </c>
      <c r="LR17" s="106" t="e">
        <f t="shared" ref="LR17:LU17" si="36">IF(LR7="-",NA(),LR7)</f>
        <v>#N/A</v>
      </c>
      <c r="LS17" s="106" t="e">
        <f t="shared" si="36"/>
        <v>#N/A</v>
      </c>
      <c r="LT17" s="106" t="e">
        <f t="shared" si="36"/>
        <v>#N/A</v>
      </c>
      <c r="LU17" s="106" t="e">
        <f t="shared" si="36"/>
        <v>#N/A</v>
      </c>
      <c r="LV17" s="100"/>
      <c r="LW17" s="100"/>
      <c r="LX17" s="100"/>
      <c r="LY17" s="100"/>
      <c r="LZ17" s="105" t="s">
        <v>164</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164</v>
      </c>
      <c r="MK17" s="106" t="e">
        <f>IF(MK7="-",NA(),MK7)</f>
        <v>#N/A</v>
      </c>
      <c r="ML17" s="106" t="e">
        <f t="shared" ref="ML17:MO17" si="38">IF(ML7="-",NA(),ML7)</f>
        <v>#N/A</v>
      </c>
      <c r="MM17" s="106" t="e">
        <f t="shared" si="38"/>
        <v>#N/A</v>
      </c>
      <c r="MN17" s="106" t="e">
        <f t="shared" si="38"/>
        <v>#N/A</v>
      </c>
      <c r="MO17" s="106" t="e">
        <f t="shared" si="38"/>
        <v>#N/A</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x14ac:dyDescent="0.15">
      <c r="A18" s="97">
        <f t="shared" si="7"/>
        <v>4</v>
      </c>
      <c r="B18" s="196" t="s">
        <v>166</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167</v>
      </c>
      <c r="AY18" s="106">
        <f>IF(BD7="-",NA(),BD7)</f>
        <v>88.8</v>
      </c>
      <c r="AZ18" s="106">
        <f t="shared" ref="AZ18:BC18" si="39">IF(BE7="-",NA(),BE7)</f>
        <v>121.3</v>
      </c>
      <c r="BA18" s="106">
        <f t="shared" si="39"/>
        <v>123.2</v>
      </c>
      <c r="BB18" s="106">
        <f t="shared" si="39"/>
        <v>134.69999999999999</v>
      </c>
      <c r="BC18" s="106">
        <f t="shared" si="39"/>
        <v>141.80000000000001</v>
      </c>
      <c r="BD18" s="100"/>
      <c r="BE18" s="100"/>
      <c r="BF18" s="100"/>
      <c r="BG18" s="100"/>
      <c r="BH18" s="100"/>
      <c r="BI18" s="105" t="s">
        <v>168</v>
      </c>
      <c r="BJ18" s="106">
        <f>IF(BO7="-",NA(),BO7)</f>
        <v>269.8</v>
      </c>
      <c r="BK18" s="106">
        <f t="shared" ref="BK18:BN18" si="40">IF(BP7="-",NA(),BP7)</f>
        <v>247.9</v>
      </c>
      <c r="BL18" s="106">
        <f t="shared" si="40"/>
        <v>240.1</v>
      </c>
      <c r="BM18" s="106">
        <f t="shared" si="40"/>
        <v>253.6</v>
      </c>
      <c r="BN18" s="106">
        <f t="shared" si="40"/>
        <v>238</v>
      </c>
      <c r="BO18" s="100"/>
      <c r="BP18" s="100"/>
      <c r="BQ18" s="100"/>
      <c r="BR18" s="100"/>
      <c r="BS18" s="100"/>
      <c r="BT18" s="105" t="s">
        <v>167</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167</v>
      </c>
      <c r="CF18" s="106">
        <f>IF(CK7="-",NA(),CK7)</f>
        <v>22847.9</v>
      </c>
      <c r="CG18" s="106">
        <f t="shared" ref="CG18:CJ18" si="42">IF(CL7="-",NA(),CL7)</f>
        <v>19199</v>
      </c>
      <c r="CH18" s="106">
        <f t="shared" si="42"/>
        <v>19863.5</v>
      </c>
      <c r="CI18" s="106">
        <f t="shared" si="42"/>
        <v>19066.3</v>
      </c>
      <c r="CJ18" s="106">
        <f t="shared" si="42"/>
        <v>18998.7</v>
      </c>
      <c r="CK18" s="100"/>
      <c r="CL18" s="100"/>
      <c r="CM18" s="100"/>
      <c r="CN18" s="100"/>
      <c r="CO18" s="105" t="s">
        <v>167</v>
      </c>
      <c r="CP18" s="107">
        <f>IF(CU7="-",NA(),CU7)</f>
        <v>2390</v>
      </c>
      <c r="CQ18" s="107">
        <f t="shared" ref="CQ18:CT18" si="43">IF(CV7="-",NA(),CV7)</f>
        <v>32739</v>
      </c>
      <c r="CR18" s="107">
        <f t="shared" si="43"/>
        <v>34140</v>
      </c>
      <c r="CS18" s="107">
        <f t="shared" si="43"/>
        <v>33434</v>
      </c>
      <c r="CT18" s="107">
        <f t="shared" si="43"/>
        <v>36820</v>
      </c>
      <c r="CU18" s="100"/>
      <c r="CV18" s="100"/>
      <c r="CW18" s="100"/>
      <c r="CX18" s="100"/>
      <c r="CY18" s="100"/>
      <c r="CZ18" s="105" t="s">
        <v>167</v>
      </c>
      <c r="DA18" s="106">
        <f>IF(DF7="-",NA(),DF7)</f>
        <v>36.4</v>
      </c>
      <c r="DB18" s="106">
        <f t="shared" ref="DB18:DE18" si="44">IF(DG7="-",NA(),DG7)</f>
        <v>31.6</v>
      </c>
      <c r="DC18" s="106">
        <f t="shared" si="44"/>
        <v>31.6</v>
      </c>
      <c r="DD18" s="106">
        <f t="shared" si="44"/>
        <v>30.1</v>
      </c>
      <c r="DE18" s="106">
        <f t="shared" si="44"/>
        <v>30.3</v>
      </c>
      <c r="DF18" s="100"/>
      <c r="DG18" s="100"/>
      <c r="DH18" s="100"/>
      <c r="DI18" s="100"/>
      <c r="DJ18" s="105" t="s">
        <v>168</v>
      </c>
      <c r="DK18" s="106">
        <f>IF(DP7="-",NA(),DP7)</f>
        <v>8.3000000000000007</v>
      </c>
      <c r="DL18" s="106">
        <f t="shared" ref="DL18:DO18" si="45">IF(DQ7="-",NA(),DQ7)</f>
        <v>7.1</v>
      </c>
      <c r="DM18" s="106">
        <f t="shared" si="45"/>
        <v>7.3</v>
      </c>
      <c r="DN18" s="106">
        <f t="shared" si="45"/>
        <v>5.3</v>
      </c>
      <c r="DO18" s="106">
        <f t="shared" si="45"/>
        <v>6.4</v>
      </c>
      <c r="DP18" s="100"/>
      <c r="DQ18" s="100"/>
      <c r="DR18" s="100"/>
      <c r="DS18" s="100"/>
      <c r="DT18" s="105" t="s">
        <v>167</v>
      </c>
      <c r="DU18" s="106">
        <f>IF(DZ7="-",NA(),DZ7)</f>
        <v>110.5</v>
      </c>
      <c r="DV18" s="106">
        <f t="shared" ref="DV18:DY18" si="46">IF(EA7="-",NA(),EA7)</f>
        <v>156.5</v>
      </c>
      <c r="DW18" s="106">
        <f t="shared" si="46"/>
        <v>157.6</v>
      </c>
      <c r="DX18" s="106">
        <f t="shared" si="46"/>
        <v>173.7</v>
      </c>
      <c r="DY18" s="106">
        <f t="shared" si="46"/>
        <v>160.19999999999999</v>
      </c>
      <c r="DZ18" s="100"/>
      <c r="EA18" s="100"/>
      <c r="EB18" s="100"/>
      <c r="EC18" s="100"/>
      <c r="ED18" s="105" t="s">
        <v>167</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167</v>
      </c>
      <c r="EO18" s="106">
        <f>IF(ET7="-",NA(),ET7)</f>
        <v>74.2</v>
      </c>
      <c r="EP18" s="106">
        <f t="shared" ref="EP18:ES18" si="48">IF(EU7="-",NA(),EU7)</f>
        <v>86.8</v>
      </c>
      <c r="EQ18" s="106">
        <f t="shared" si="48"/>
        <v>83.6</v>
      </c>
      <c r="ER18" s="106">
        <f t="shared" si="48"/>
        <v>82.6</v>
      </c>
      <c r="ES18" s="106">
        <f t="shared" si="48"/>
        <v>83.2</v>
      </c>
      <c r="ET18" s="100"/>
      <c r="EU18" s="100"/>
      <c r="EV18" s="100"/>
      <c r="EW18" s="100"/>
      <c r="EX18" s="100"/>
      <c r="EY18" s="105" t="s">
        <v>167</v>
      </c>
      <c r="EZ18" s="106" t="e">
        <f>IF(OR(NOT($EZ$8),FE7="-"),NA(),FE7)</f>
        <v>#N/A</v>
      </c>
      <c r="FA18" s="106" t="e">
        <f>IF(OR(NOT($EZ$8),FF7="-"),NA(),FF7)</f>
        <v>#N/A</v>
      </c>
      <c r="FB18" s="106" t="e">
        <f>IF(OR(NOT($EZ$8),FG7="-"),NA(),FG7)</f>
        <v>#N/A</v>
      </c>
      <c r="FC18" s="106" t="e">
        <f>IF(OR(NOT($EZ$8),FH7="-"),NA(),FH7)</f>
        <v>#N/A</v>
      </c>
      <c r="FD18" s="106" t="e">
        <f>IF(OR(NOT($EZ$8),FI7="-"),NA(),FI7)</f>
        <v>#N/A</v>
      </c>
      <c r="FE18" s="100"/>
      <c r="FF18" s="100"/>
      <c r="FG18" s="100"/>
      <c r="FH18" s="100"/>
      <c r="FI18" s="105" t="s">
        <v>167</v>
      </c>
      <c r="FJ18" s="106" t="e">
        <f>IF(OR(NOT($FJ$8),FO7="-"),NA(),FO7)</f>
        <v>#N/A</v>
      </c>
      <c r="FK18" s="106" t="e">
        <f>IF(OR(NOT($FJ$8),FP7="-"),NA(),FP7)</f>
        <v>#N/A</v>
      </c>
      <c r="FL18" s="106" t="e">
        <f>IF(OR(NOT($FJ$8),FQ7="-"),NA(),FQ7)</f>
        <v>#N/A</v>
      </c>
      <c r="FM18" s="106" t="e">
        <f>IF(OR(NOT($FJ$8),FR7="-"),NA(),FR7)</f>
        <v>#N/A</v>
      </c>
      <c r="FN18" s="106" t="e">
        <f>IF(OR(NOT($FJ$8),FS7="-"),NA(),FS7)</f>
        <v>#N/A</v>
      </c>
      <c r="FO18" s="100"/>
      <c r="FP18" s="100"/>
      <c r="FQ18" s="100"/>
      <c r="FR18" s="100"/>
      <c r="FS18" s="105" t="s">
        <v>167</v>
      </c>
      <c r="FT18" s="106" t="e">
        <f>IF(OR(NOT($FT$8),FY7="-"),NA(),FY7)</f>
        <v>#N/A</v>
      </c>
      <c r="FU18" s="106" t="e">
        <f>IF(OR(NOT($FT$8),FZ7="-"),NA(),FZ7)</f>
        <v>#N/A</v>
      </c>
      <c r="FV18" s="106" t="e">
        <f>IF(OR(NOT($FT$8),GA7="-"),NA(),GA7)</f>
        <v>#N/A</v>
      </c>
      <c r="FW18" s="106" t="e">
        <f>IF(OR(NOT($FT$8),GB7="-"),NA(),GB7)</f>
        <v>#N/A</v>
      </c>
      <c r="FX18" s="106" t="e">
        <f>IF(OR(NOT($FT$8),GC7="-"),NA(),GC7)</f>
        <v>#N/A</v>
      </c>
      <c r="FY18" s="100"/>
      <c r="FZ18" s="100"/>
      <c r="GA18" s="100"/>
      <c r="GB18" s="100"/>
      <c r="GC18" s="105" t="s">
        <v>168</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167</v>
      </c>
      <c r="GN18" s="106" t="e">
        <f>IF(OR(NOT($GN$8),GS7="-"),NA(),GS7)</f>
        <v>#N/A</v>
      </c>
      <c r="GO18" s="106" t="e">
        <f>IF(OR(NOT($GN$8),GT7="-"),NA(),GT7)</f>
        <v>#N/A</v>
      </c>
      <c r="GP18" s="106" t="e">
        <f>IF(OR(NOT($GN$8),GU7="-"),NA(),GU7)</f>
        <v>#N/A</v>
      </c>
      <c r="GQ18" s="106" t="e">
        <f>IF(OR(NOT($GN$8),GV7="-"),NA(),GV7)</f>
        <v>#N/A</v>
      </c>
      <c r="GR18" s="106" t="e">
        <f>IF(OR(NOT($GN$8),GW7="-"),NA(),GW7)</f>
        <v>#N/A</v>
      </c>
      <c r="GS18" s="100"/>
      <c r="GT18" s="100"/>
      <c r="GU18" s="100"/>
      <c r="GV18" s="100"/>
      <c r="GW18" s="100"/>
      <c r="GX18" s="105" t="s">
        <v>167</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167</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167</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167</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167</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167</v>
      </c>
      <c r="IX18" s="106">
        <f>IF(OR(NOT($IX$8),JC7="-"),NA(),JC7)</f>
        <v>16.5</v>
      </c>
      <c r="IY18" s="106">
        <f>IF(OR(NOT($IX$8),JD7="-"),NA(),JD7)</f>
        <v>15</v>
      </c>
      <c r="IZ18" s="106">
        <f>IF(OR(NOT($IX$8),JE7="-"),NA(),JE7)</f>
        <v>12.8</v>
      </c>
      <c r="JA18" s="106">
        <f>IF(OR(NOT($IX$8),JF7="-"),NA(),JF7)</f>
        <v>11.1</v>
      </c>
      <c r="JB18" s="106">
        <f>IF(OR(NOT($IX$8),JG7="-"),NA(),JG7)</f>
        <v>13.6</v>
      </c>
      <c r="JC18" s="100"/>
      <c r="JD18" s="100"/>
      <c r="JE18" s="100"/>
      <c r="JF18" s="100"/>
      <c r="JG18" s="105" t="s">
        <v>167</v>
      </c>
      <c r="JH18" s="106">
        <f>IF(OR(NOT($JH$8),JM7="-"),NA(),JM7)</f>
        <v>39.700000000000003</v>
      </c>
      <c r="JI18" s="106">
        <f>IF(OR(NOT($JH$8),JN7="-"),NA(),JN7)</f>
        <v>37.5</v>
      </c>
      <c r="JJ18" s="106">
        <f>IF(OR(NOT($JH$8),JO7="-"),NA(),JO7)</f>
        <v>37.299999999999997</v>
      </c>
      <c r="JK18" s="106">
        <f>IF(OR(NOT($JH$8),JP7="-"),NA(),JP7)</f>
        <v>26</v>
      </c>
      <c r="JL18" s="106">
        <f>IF(OR(NOT($JH$8),JQ7="-"),NA(),JQ7)</f>
        <v>23.4</v>
      </c>
      <c r="JM18" s="100"/>
      <c r="JN18" s="100"/>
      <c r="JO18" s="100"/>
      <c r="JP18" s="100"/>
      <c r="JQ18" s="105" t="s">
        <v>167</v>
      </c>
      <c r="JR18" s="106">
        <f>IF(OR(NOT($JR$8),JW7="-"),NA(),JW7)</f>
        <v>51.8</v>
      </c>
      <c r="JS18" s="106">
        <f>IF(OR(NOT($JR$8),JX7="-"),NA(),JX7)</f>
        <v>34.200000000000003</v>
      </c>
      <c r="JT18" s="106">
        <f>IF(OR(NOT($JR$8),JY7="-"),NA(),JY7)</f>
        <v>85.9</v>
      </c>
      <c r="JU18" s="106">
        <f>IF(OR(NOT($JR$8),JZ7="-"),NA(),JZ7)</f>
        <v>409.1</v>
      </c>
      <c r="JV18" s="106">
        <f>IF(OR(NOT($JR$8),KA7="-"),NA(),KA7)</f>
        <v>329.7</v>
      </c>
      <c r="JW18" s="100"/>
      <c r="JX18" s="100"/>
      <c r="JY18" s="100"/>
      <c r="JZ18" s="100"/>
      <c r="KA18" s="105" t="s">
        <v>167</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167</v>
      </c>
      <c r="KL18" s="106">
        <f>IF(OR(NOT($KL$8),KQ7="-"),NA(),KQ7)</f>
        <v>97.5</v>
      </c>
      <c r="KM18" s="106">
        <f>IF(OR(NOT($KL$8),KR7="-"),NA(),KR7)</f>
        <v>96.6</v>
      </c>
      <c r="KN18" s="106">
        <f>IF(OR(NOT($KL$8),KS7="-"),NA(),KS7)</f>
        <v>92.8</v>
      </c>
      <c r="KO18" s="106">
        <f>IF(OR(NOT($KL$8),KT7="-"),NA(),KT7)</f>
        <v>95.9</v>
      </c>
      <c r="KP18" s="106">
        <f>IF(OR(NOT($KL$8),KU7="-"),NA(),KU7)</f>
        <v>95.2</v>
      </c>
      <c r="KQ18" s="100"/>
      <c r="KR18" s="100"/>
      <c r="KS18" s="100"/>
      <c r="KT18" s="100"/>
      <c r="KU18" s="100"/>
      <c r="KV18" s="105" t="s">
        <v>167</v>
      </c>
      <c r="KW18" s="106" t="e">
        <f>IF(OR(NOT($KW$8),LB7="-"),NA(),LB7)</f>
        <v>#N/A</v>
      </c>
      <c r="KX18" s="106" t="e">
        <f>IF(OR(NOT($KW$8),LC7="-"),NA(),LC7)</f>
        <v>#N/A</v>
      </c>
      <c r="KY18" s="106" t="e">
        <f>IF(OR(NOT($KW$8),LD7="-"),NA(),LD7)</f>
        <v>#N/A</v>
      </c>
      <c r="KZ18" s="106" t="e">
        <f>IF(OR(NOT($KW$8),LE7="-"),NA(),LE7)</f>
        <v>#N/A</v>
      </c>
      <c r="LA18" s="106" t="e">
        <f>IF(OR(NOT($KW$8),LF7="-"),NA(),LF7)</f>
        <v>#N/A</v>
      </c>
      <c r="LB18" s="100"/>
      <c r="LC18" s="100"/>
      <c r="LD18" s="100"/>
      <c r="LE18" s="100"/>
      <c r="LF18" s="105" t="s">
        <v>167</v>
      </c>
      <c r="LG18" s="106" t="e">
        <f>IF(OR(NOT($LG$8),LL7="-"),NA(),LL7)</f>
        <v>#N/A</v>
      </c>
      <c r="LH18" s="106" t="e">
        <f>IF(OR(NOT($LG$8),LM7="-"),NA(),LM7)</f>
        <v>#N/A</v>
      </c>
      <c r="LI18" s="106" t="e">
        <f>IF(OR(NOT($LG$8),LN7="-"),NA(),LN7)</f>
        <v>#N/A</v>
      </c>
      <c r="LJ18" s="106" t="e">
        <f>IF(OR(NOT($LG$8),LO7="-"),NA(),LO7)</f>
        <v>#N/A</v>
      </c>
      <c r="LK18" s="106" t="e">
        <f>IF(OR(NOT($LG$8),LP7="-"),NA(),LP7)</f>
        <v>#N/A</v>
      </c>
      <c r="LL18" s="100"/>
      <c r="LM18" s="100"/>
      <c r="LN18" s="100"/>
      <c r="LO18" s="100"/>
      <c r="LP18" s="105" t="s">
        <v>167</v>
      </c>
      <c r="LQ18" s="106" t="e">
        <f>IF(OR(NOT($LQ$8),LV7="-"),NA(),LV7)</f>
        <v>#N/A</v>
      </c>
      <c r="LR18" s="106" t="e">
        <f>IF(OR(NOT($LQ$8),LW7="-"),NA(),LW7)</f>
        <v>#N/A</v>
      </c>
      <c r="LS18" s="106" t="e">
        <f>IF(OR(NOT($LQ$8),LX7="-"),NA(),LX7)</f>
        <v>#N/A</v>
      </c>
      <c r="LT18" s="106" t="e">
        <f>IF(OR(NOT($LQ$8),LY7="-"),NA(),LY7)</f>
        <v>#N/A</v>
      </c>
      <c r="LU18" s="106" t="e">
        <f>IF(OR(NOT($LQ$8),LZ7="-"),NA(),LZ7)</f>
        <v>#N/A</v>
      </c>
      <c r="LV18" s="100"/>
      <c r="LW18" s="100"/>
      <c r="LX18" s="100"/>
      <c r="LY18" s="100"/>
      <c r="LZ18" s="105" t="s">
        <v>168</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167</v>
      </c>
      <c r="MK18" s="106" t="e">
        <f>IF(OR(NOT($MK$8),MP7="-"),NA(),MP7)</f>
        <v>#N/A</v>
      </c>
      <c r="ML18" s="106" t="e">
        <f>IF(OR(NOT($MK$8),MQ7="-"),NA(),MQ7)</f>
        <v>#N/A</v>
      </c>
      <c r="MM18" s="106" t="e">
        <f>IF(OR(NOT($MK$8),MR7="-"),NA(),MR7)</f>
        <v>#N/A</v>
      </c>
      <c r="MN18" s="106" t="e">
        <f>IF(OR(NOT($MK$8),MS7="-"),NA(),MS7)</f>
        <v>#N/A</v>
      </c>
      <c r="MO18" s="106" t="e">
        <f>IF(OR(NOT($MK$8),MT7="-"),NA(),MT7)</f>
        <v>#N/A</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x14ac:dyDescent="0.15">
      <c r="A19" s="97">
        <f t="shared" si="7"/>
        <v>5</v>
      </c>
      <c r="B19" s="196" t="s">
        <v>169</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151</v>
      </c>
      <c r="AY19" s="106">
        <f>$BI$7</f>
        <v>100</v>
      </c>
      <c r="AZ19" s="106">
        <f t="shared" ref="AZ19:BC19" si="49">$BI$7</f>
        <v>100</v>
      </c>
      <c r="BA19" s="106">
        <f t="shared" si="49"/>
        <v>100</v>
      </c>
      <c r="BB19" s="106">
        <f t="shared" si="49"/>
        <v>100</v>
      </c>
      <c r="BC19" s="106">
        <f t="shared" si="49"/>
        <v>100</v>
      </c>
      <c r="BD19" s="100"/>
      <c r="BE19" s="100"/>
      <c r="BF19" s="100"/>
      <c r="BG19" s="100"/>
      <c r="BH19" s="100"/>
      <c r="BI19" s="108" t="s">
        <v>151</v>
      </c>
      <c r="BJ19" s="106">
        <f>$BT$7</f>
        <v>100</v>
      </c>
      <c r="BK19" s="106">
        <f>$BT$7</f>
        <v>100</v>
      </c>
      <c r="BL19" s="106">
        <f>$BT$7</f>
        <v>100</v>
      </c>
      <c r="BM19" s="106">
        <f>$BT$7</f>
        <v>100</v>
      </c>
      <c r="BN19" s="106">
        <f>$BT$7</f>
        <v>100</v>
      </c>
      <c r="BO19" s="100"/>
      <c r="BP19" s="100"/>
      <c r="BQ19" s="100"/>
      <c r="BR19" s="100"/>
      <c r="BS19" s="100"/>
      <c r="BT19" s="108" t="s">
        <v>151</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x14ac:dyDescent="0.15">
      <c r="A20" s="97">
        <f t="shared" si="7"/>
        <v>6</v>
      </c>
      <c r="B20" s="196" t="s">
        <v>170</v>
      </c>
      <c r="C20" s="196"/>
      <c r="D20" s="100"/>
    </row>
    <row r="21" spans="1:374" x14ac:dyDescent="0.15">
      <c r="A21" s="97">
        <f t="shared" si="7"/>
        <v>7</v>
      </c>
      <c r="B21" s="196" t="s">
        <v>171</v>
      </c>
      <c r="C21" s="196"/>
      <c r="D21" s="100"/>
    </row>
    <row r="22" spans="1:374" x14ac:dyDescent="0.15">
      <c r="A22" s="97">
        <f t="shared" si="7"/>
        <v>8</v>
      </c>
      <c r="B22" s="196" t="s">
        <v>172</v>
      </c>
      <c r="C22" s="196"/>
      <c r="D22" s="100"/>
      <c r="E22" s="198" t="s">
        <v>173</v>
      </c>
      <c r="F22" s="199"/>
      <c r="G22" s="199"/>
      <c r="H22" s="199"/>
      <c r="I22" s="200"/>
    </row>
    <row r="23" spans="1:374" x14ac:dyDescent="0.15">
      <c r="A23" s="97">
        <f t="shared" si="7"/>
        <v>9</v>
      </c>
      <c r="B23" s="196" t="s">
        <v>174</v>
      </c>
      <c r="C23" s="196"/>
      <c r="D23" s="100"/>
      <c r="E23" s="201"/>
      <c r="F23" s="202"/>
      <c r="G23" s="202"/>
      <c r="H23" s="202"/>
      <c r="I23" s="203"/>
    </row>
    <row r="24" spans="1:374" x14ac:dyDescent="0.15">
      <c r="A24" s="97">
        <f t="shared" si="7"/>
        <v>10</v>
      </c>
      <c r="B24" s="196" t="s">
        <v>175</v>
      </c>
      <c r="C24" s="196"/>
      <c r="D24" s="100"/>
      <c r="E24" s="201"/>
      <c r="F24" s="202"/>
      <c r="G24" s="202"/>
      <c r="H24" s="202"/>
      <c r="I24" s="203"/>
    </row>
    <row r="25" spans="1:374" x14ac:dyDescent="0.15">
      <c r="A25" s="97">
        <f t="shared" si="7"/>
        <v>11</v>
      </c>
      <c r="B25" s="196" t="s">
        <v>176</v>
      </c>
      <c r="C25" s="196"/>
      <c r="D25" s="100"/>
      <c r="E25" s="201"/>
      <c r="F25" s="202"/>
      <c r="G25" s="202"/>
      <c r="H25" s="202"/>
      <c r="I25" s="203"/>
    </row>
    <row r="26" spans="1:374" x14ac:dyDescent="0.15">
      <c r="A26" s="97">
        <f t="shared" si="7"/>
        <v>12</v>
      </c>
      <c r="B26" s="196" t="s">
        <v>177</v>
      </c>
      <c r="C26" s="196"/>
      <c r="D26" s="100"/>
      <c r="E26" s="201"/>
      <c r="F26" s="202"/>
      <c r="G26" s="202"/>
      <c r="H26" s="202"/>
      <c r="I26" s="203"/>
    </row>
    <row r="27" spans="1:374" x14ac:dyDescent="0.15">
      <c r="A27" s="97">
        <f t="shared" si="7"/>
        <v>13</v>
      </c>
      <c r="B27" s="196" t="s">
        <v>178</v>
      </c>
      <c r="C27" s="196"/>
      <c r="D27" s="100"/>
      <c r="E27" s="201"/>
      <c r="F27" s="202"/>
      <c r="G27" s="202"/>
      <c r="H27" s="202"/>
      <c r="I27" s="203"/>
    </row>
    <row r="28" spans="1:374" x14ac:dyDescent="0.15">
      <c r="A28" s="97">
        <f t="shared" si="7"/>
        <v>14</v>
      </c>
      <c r="B28" s="196" t="s">
        <v>179</v>
      </c>
      <c r="C28" s="196"/>
      <c r="D28" s="100"/>
      <c r="E28" s="201"/>
      <c r="F28" s="202"/>
      <c r="G28" s="202"/>
      <c r="H28" s="202"/>
      <c r="I28" s="203"/>
    </row>
    <row r="29" spans="1:374" x14ac:dyDescent="0.15">
      <c r="A29" s="97">
        <f t="shared" si="7"/>
        <v>15</v>
      </c>
      <c r="B29" s="196" t="s">
        <v>180</v>
      </c>
      <c r="C29" s="196"/>
      <c r="D29" s="100"/>
      <c r="E29" s="201"/>
      <c r="F29" s="202"/>
      <c r="G29" s="202"/>
      <c r="H29" s="202"/>
      <c r="I29" s="203"/>
    </row>
    <row r="30" spans="1:374" x14ac:dyDescent="0.15">
      <c r="A30" s="97">
        <f t="shared" si="7"/>
        <v>16</v>
      </c>
      <c r="B30" s="196" t="s">
        <v>181</v>
      </c>
      <c r="C30" s="196"/>
      <c r="D30" s="100"/>
      <c r="E30" s="201"/>
      <c r="F30" s="202"/>
      <c r="G30" s="202"/>
      <c r="H30" s="202"/>
      <c r="I30" s="203"/>
    </row>
    <row r="31" spans="1:374" x14ac:dyDescent="0.15">
      <c r="A31" s="97">
        <f t="shared" si="7"/>
        <v>17</v>
      </c>
      <c r="B31" s="196" t="s">
        <v>182</v>
      </c>
      <c r="C31" s="196"/>
      <c r="D31" s="100"/>
      <c r="E31" s="201"/>
      <c r="F31" s="202"/>
      <c r="G31" s="202"/>
      <c r="H31" s="202"/>
      <c r="I31" s="203"/>
    </row>
    <row r="32" spans="1:374" x14ac:dyDescent="0.15">
      <c r="A32" s="97">
        <f t="shared" si="7"/>
        <v>18</v>
      </c>
      <c r="B32" s="196" t="s">
        <v>183</v>
      </c>
      <c r="C32" s="196"/>
      <c r="D32" s="100"/>
      <c r="E32" s="201"/>
      <c r="F32" s="202"/>
      <c r="G32" s="202"/>
      <c r="H32" s="202"/>
      <c r="I32" s="203"/>
    </row>
    <row r="33" spans="1:16" x14ac:dyDescent="0.15">
      <c r="A33" s="97">
        <f t="shared" si="7"/>
        <v>19</v>
      </c>
      <c r="B33" s="196" t="s">
        <v>184</v>
      </c>
      <c r="C33" s="196"/>
      <c r="D33" s="100"/>
      <c r="E33" s="201"/>
      <c r="F33" s="202"/>
      <c r="G33" s="202"/>
      <c r="H33" s="202"/>
      <c r="I33" s="203"/>
    </row>
    <row r="34" spans="1:16" x14ac:dyDescent="0.15">
      <c r="A34" s="97">
        <f t="shared" si="7"/>
        <v>20</v>
      </c>
      <c r="B34" s="196" t="s">
        <v>185</v>
      </c>
      <c r="C34" s="196"/>
      <c r="D34" s="100"/>
      <c r="E34" s="201"/>
      <c r="F34" s="202"/>
      <c r="G34" s="202"/>
      <c r="H34" s="202"/>
      <c r="I34" s="203"/>
    </row>
    <row r="35" spans="1:16" ht="25.5" customHeight="1" x14ac:dyDescent="0.15">
      <c r="E35" s="204"/>
      <c r="F35" s="205"/>
      <c r="G35" s="205"/>
      <c r="H35" s="205"/>
      <c r="I35" s="206"/>
    </row>
    <row r="36" spans="1:16" x14ac:dyDescent="0.15">
      <c r="A36" t="s">
        <v>186</v>
      </c>
      <c r="B36" t="s">
        <v>187</v>
      </c>
    </row>
    <row r="37" spans="1:16" x14ac:dyDescent="0.15">
      <c r="A37" t="s">
        <v>188</v>
      </c>
      <c r="B37" t="s">
        <v>189</v>
      </c>
      <c r="L37" s="198" t="s">
        <v>173</v>
      </c>
      <c r="M37" s="199"/>
      <c r="N37" s="199"/>
      <c r="O37" s="199"/>
      <c r="P37" s="200"/>
    </row>
    <row r="38" spans="1:16" x14ac:dyDescent="0.15">
      <c r="A38" t="s">
        <v>190</v>
      </c>
      <c r="B38" t="s">
        <v>191</v>
      </c>
      <c r="L38" s="201"/>
      <c r="M38" s="202"/>
      <c r="N38" s="202"/>
      <c r="O38" s="202"/>
      <c r="P38" s="203"/>
    </row>
    <row r="39" spans="1:16" x14ac:dyDescent="0.15">
      <c r="A39" t="s">
        <v>192</v>
      </c>
      <c r="B39" t="s">
        <v>193</v>
      </c>
      <c r="L39" s="201"/>
      <c r="M39" s="202"/>
      <c r="N39" s="202"/>
      <c r="O39" s="202"/>
      <c r="P39" s="203"/>
    </row>
    <row r="40" spans="1:16" x14ac:dyDescent="0.15">
      <c r="A40" t="s">
        <v>194</v>
      </c>
      <c r="B40" t="s">
        <v>195</v>
      </c>
      <c r="L40" s="201"/>
      <c r="M40" s="202"/>
      <c r="N40" s="202"/>
      <c r="O40" s="202"/>
      <c r="P40" s="203"/>
    </row>
    <row r="41" spans="1:16" x14ac:dyDescent="0.15">
      <c r="A41" t="s">
        <v>196</v>
      </c>
      <c r="B41" t="s">
        <v>197</v>
      </c>
      <c r="L41" s="201"/>
      <c r="M41" s="202"/>
      <c r="N41" s="202"/>
      <c r="O41" s="202"/>
      <c r="P41" s="203"/>
    </row>
    <row r="42" spans="1:16" x14ac:dyDescent="0.15">
      <c r="A42" t="s">
        <v>198</v>
      </c>
      <c r="B42" t="s">
        <v>199</v>
      </c>
      <c r="L42" s="201"/>
      <c r="M42" s="202"/>
      <c r="N42" s="202"/>
      <c r="O42" s="202"/>
      <c r="P42" s="203"/>
    </row>
    <row r="43" spans="1:16" x14ac:dyDescent="0.15">
      <c r="A43" t="s">
        <v>200</v>
      </c>
      <c r="B43" t="s">
        <v>201</v>
      </c>
      <c r="L43" s="201"/>
      <c r="M43" s="202"/>
      <c r="N43" s="202"/>
      <c r="O43" s="202"/>
      <c r="P43" s="203"/>
    </row>
    <row r="44" spans="1:16" x14ac:dyDescent="0.15">
      <c r="A44" t="s">
        <v>202</v>
      </c>
      <c r="B44" t="s">
        <v>203</v>
      </c>
      <c r="L44" s="201"/>
      <c r="M44" s="202"/>
      <c r="N44" s="202"/>
      <c r="O44" s="202"/>
      <c r="P44" s="203"/>
    </row>
    <row r="45" spans="1:16" x14ac:dyDescent="0.15">
      <c r="A45" t="s">
        <v>204</v>
      </c>
      <c r="B45" t="s">
        <v>205</v>
      </c>
      <c r="L45" s="201"/>
      <c r="M45" s="202"/>
      <c r="N45" s="202"/>
      <c r="O45" s="202"/>
      <c r="P45" s="203"/>
    </row>
    <row r="46" spans="1:16" x14ac:dyDescent="0.15">
      <c r="A46" t="s">
        <v>206</v>
      </c>
      <c r="B46" t="s">
        <v>207</v>
      </c>
      <c r="L46" s="201"/>
      <c r="M46" s="202"/>
      <c r="N46" s="202"/>
      <c r="O46" s="202"/>
      <c r="P46" s="203"/>
    </row>
    <row r="47" spans="1:16" x14ac:dyDescent="0.15">
      <c r="A47" t="s">
        <v>208</v>
      </c>
      <c r="B47" t="s">
        <v>209</v>
      </c>
      <c r="L47" s="201"/>
      <c r="M47" s="202"/>
      <c r="N47" s="202"/>
      <c r="O47" s="202"/>
      <c r="P47" s="203"/>
    </row>
    <row r="48" spans="1:16" x14ac:dyDescent="0.15">
      <c r="A48" t="s">
        <v>210</v>
      </c>
      <c r="B48" t="s">
        <v>211</v>
      </c>
      <c r="L48" s="201"/>
      <c r="M48" s="202"/>
      <c r="N48" s="202"/>
      <c r="O48" s="202"/>
      <c r="P48" s="203"/>
    </row>
    <row r="49" spans="1:16" x14ac:dyDescent="0.15">
      <c r="A49" t="s">
        <v>212</v>
      </c>
      <c r="B49" t="s">
        <v>213</v>
      </c>
      <c r="L49" s="201"/>
      <c r="M49" s="202"/>
      <c r="N49" s="202"/>
      <c r="O49" s="202"/>
      <c r="P49" s="203"/>
    </row>
    <row r="50" spans="1:16" ht="26.25" customHeight="1" x14ac:dyDescent="0.15">
      <c r="A50" t="s">
        <v>214</v>
      </c>
      <c r="B50" t="s">
        <v>215</v>
      </c>
      <c r="L50" s="204"/>
      <c r="M50" s="205"/>
      <c r="N50" s="205"/>
      <c r="O50" s="205"/>
      <c r="P50" s="206"/>
    </row>
    <row r="51" spans="1:16" x14ac:dyDescent="0.15">
      <c r="A51" t="s">
        <v>216</v>
      </c>
      <c r="B51" t="s">
        <v>217</v>
      </c>
    </row>
    <row r="52" spans="1:16" x14ac:dyDescent="0.15">
      <c r="A52" t="s">
        <v>218</v>
      </c>
      <c r="B52" t="s">
        <v>219</v>
      </c>
    </row>
    <row r="53" spans="1:16" x14ac:dyDescent="0.15">
      <c r="A53" t="s">
        <v>220</v>
      </c>
      <c r="B53" t="s">
        <v>221</v>
      </c>
    </row>
    <row r="54" spans="1:16" x14ac:dyDescent="0.15">
      <c r="A54" t="s">
        <v>222</v>
      </c>
      <c r="B54" t="s">
        <v>223</v>
      </c>
    </row>
    <row r="55" spans="1:16" x14ac:dyDescent="0.15">
      <c r="A55" t="s">
        <v>224</v>
      </c>
      <c r="B55" t="s">
        <v>225</v>
      </c>
    </row>
    <row r="56" spans="1:16" x14ac:dyDescent="0.15">
      <c r="A56" t="s">
        <v>226</v>
      </c>
      <c r="B56" t="s">
        <v>227</v>
      </c>
    </row>
    <row r="57" spans="1:16" x14ac:dyDescent="0.15">
      <c r="A57" t="s">
        <v>228</v>
      </c>
      <c r="B57" t="s">
        <v>229</v>
      </c>
    </row>
    <row r="58" spans="1:16" x14ac:dyDescent="0.15">
      <c r="A58" t="s">
        <v>230</v>
      </c>
      <c r="B58" t="s">
        <v>231</v>
      </c>
    </row>
    <row r="59" spans="1:16" x14ac:dyDescent="0.15">
      <c r="A59" t="s">
        <v>232</v>
      </c>
      <c r="B59" t="s">
        <v>233</v>
      </c>
    </row>
    <row r="60" spans="1:16" x14ac:dyDescent="0.15">
      <c r="A60" t="s">
        <v>234</v>
      </c>
      <c r="B60" t="s">
        <v>235</v>
      </c>
    </row>
    <row r="61" spans="1:16" x14ac:dyDescent="0.15">
      <c r="A61" t="s">
        <v>236</v>
      </c>
      <c r="B61" t="s">
        <v>237</v>
      </c>
    </row>
    <row r="62" spans="1:16" x14ac:dyDescent="0.15">
      <c r="A62" t="s">
        <v>238</v>
      </c>
      <c r="B62" t="s">
        <v>239</v>
      </c>
    </row>
    <row r="63" spans="1:16" x14ac:dyDescent="0.15">
      <c r="A63" t="s">
        <v>240</v>
      </c>
      <c r="B63" t="s">
        <v>241</v>
      </c>
    </row>
    <row r="64" spans="1:16" x14ac:dyDescent="0.15">
      <c r="A64" t="s">
        <v>242</v>
      </c>
      <c r="B64" t="s">
        <v>243</v>
      </c>
    </row>
    <row r="65" spans="1:2" x14ac:dyDescent="0.15">
      <c r="A65" t="s">
        <v>244</v>
      </c>
      <c r="B65" t="s">
        <v>245</v>
      </c>
    </row>
    <row r="66" spans="1:2" x14ac:dyDescent="0.15">
      <c r="A66" t="s">
        <v>246</v>
      </c>
      <c r="B66" t="s">
        <v>247</v>
      </c>
    </row>
    <row r="67" spans="1:2" x14ac:dyDescent="0.15">
      <c r="A67" t="s">
        <v>248</v>
      </c>
      <c r="B67" t="s">
        <v>247</v>
      </c>
    </row>
    <row r="68" spans="1:2" x14ac:dyDescent="0.15">
      <c r="A68" t="s">
        <v>249</v>
      </c>
      <c r="B68" t="s">
        <v>247</v>
      </c>
    </row>
    <row r="69" spans="1:2" x14ac:dyDescent="0.15">
      <c r="A69" t="s">
        <v>250</v>
      </c>
      <c r="B69" t="s">
        <v>247</v>
      </c>
    </row>
    <row r="70" spans="1:2" x14ac:dyDescent="0.15">
      <c r="A70" t="s">
        <v>251</v>
      </c>
      <c r="B70" t="s">
        <v>247</v>
      </c>
    </row>
    <row r="71" spans="1:2" x14ac:dyDescent="0.15">
      <c r="A71" t="s">
        <v>252</v>
      </c>
      <c r="B71" t="s">
        <v>247</v>
      </c>
    </row>
    <row r="72" spans="1:2" x14ac:dyDescent="0.15">
      <c r="A72" t="s">
        <v>253</v>
      </c>
      <c r="B72" t="s">
        <v>247</v>
      </c>
    </row>
    <row r="73" spans="1:2" x14ac:dyDescent="0.15">
      <c r="A73" t="s">
        <v>254</v>
      </c>
      <c r="B73" t="s">
        <v>247</v>
      </c>
    </row>
    <row r="74" spans="1:2" x14ac:dyDescent="0.15">
      <c r="A74" t="s">
        <v>255</v>
      </c>
      <c r="B74" t="s">
        <v>247</v>
      </c>
    </row>
    <row r="75" spans="1:2" x14ac:dyDescent="0.15">
      <c r="A75" t="s">
        <v>256</v>
      </c>
      <c r="B75" t="s">
        <v>247</v>
      </c>
    </row>
    <row r="76" spans="1:2" x14ac:dyDescent="0.15">
      <c r="A76" t="s">
        <v>257</v>
      </c>
      <c r="B76" t="s">
        <v>247</v>
      </c>
    </row>
    <row r="77" spans="1:2" x14ac:dyDescent="0.15">
      <c r="A77" t="s">
        <v>258</v>
      </c>
      <c r="B77" t="s">
        <v>247</v>
      </c>
    </row>
    <row r="78" spans="1:2" x14ac:dyDescent="0.15">
      <c r="A78" t="s">
        <v>259</v>
      </c>
      <c r="B78" t="s">
        <v>247</v>
      </c>
    </row>
    <row r="79" spans="1:2" x14ac:dyDescent="0.15">
      <c r="A79" t="s">
        <v>260</v>
      </c>
      <c r="B79" t="s">
        <v>247</v>
      </c>
    </row>
    <row r="80" spans="1:2" x14ac:dyDescent="0.15">
      <c r="A80" t="s">
        <v>261</v>
      </c>
      <c r="B80" t="s">
        <v>247</v>
      </c>
    </row>
    <row r="81" spans="1:2" x14ac:dyDescent="0.15">
      <c r="A81" t="s">
        <v>262</v>
      </c>
      <c r="B81" t="s">
        <v>247</v>
      </c>
    </row>
    <row r="82" spans="1:2" x14ac:dyDescent="0.15">
      <c r="A82" t="s">
        <v>263</v>
      </c>
      <c r="B82" t="s">
        <v>247</v>
      </c>
    </row>
    <row r="83" spans="1:2" x14ac:dyDescent="0.15">
      <c r="A83" t="s">
        <v>264</v>
      </c>
      <c r="B83" t="s">
        <v>247</v>
      </c>
    </row>
    <row r="84" spans="1:2" x14ac:dyDescent="0.15">
      <c r="A84" t="s">
        <v>265</v>
      </c>
      <c r="B84" t="s">
        <v>247</v>
      </c>
    </row>
    <row r="85" spans="1:2" x14ac:dyDescent="0.15">
      <c r="A85" t="s">
        <v>266</v>
      </c>
      <c r="B85" t="s">
        <v>247</v>
      </c>
    </row>
    <row r="86" spans="1:2" x14ac:dyDescent="0.15">
      <c r="A86" t="s">
        <v>267</v>
      </c>
      <c r="B86" t="s">
        <v>268</v>
      </c>
    </row>
    <row r="87" spans="1:2" x14ac:dyDescent="0.15">
      <c r="A87" t="s">
        <v>269</v>
      </c>
      <c r="B87" t="s">
        <v>268</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2022-01-25T03:07:39Z</cp:lastPrinted>
  <dcterms:created xsi:type="dcterms:W3CDTF">2021-12-03T06:38:45Z</dcterms:created>
  <dcterms:modified xsi:type="dcterms:W3CDTF">2022-02-20T23:45:51Z</dcterms:modified>
  <cp:category/>
</cp:coreProperties>
</file>