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08_小田原市★\"/>
    </mc:Choice>
  </mc:AlternateContent>
  <workbookProtection workbookAlgorithmName="SHA-512" workbookHashValue="kCabbJyAk7rRe1Y6tXILdK6kyl9cEjEnsaMCk5AtlefTU8hdotkbBbx7tMIYPOxAVuelxajMOipXXlwyzQplfA==" workbookSaltValue="QZJIpn/HBFo/UewOuirWtA==" workbookSpinCount="100000" lockStructure="1"/>
  <bookViews>
    <workbookView xWindow="0" yWindow="0" windowWidth="15360" windowHeight="7635"/>
  </bookViews>
  <sheets>
    <sheet name="法適用_下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5"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G85" i="4" s="1"/>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BB8" i="4" s="1"/>
  <c r="T6" i="5"/>
  <c r="S6" i="5"/>
  <c r="R6" i="5"/>
  <c r="Q6" i="5"/>
  <c r="W10" i="4" s="1"/>
  <c r="P6" i="5"/>
  <c r="O6" i="5"/>
  <c r="N6" i="5"/>
  <c r="M6" i="5"/>
  <c r="AD8" i="4" s="1"/>
  <c r="L6" i="5"/>
  <c r="K6" i="5"/>
  <c r="J6" i="5"/>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J85" i="4"/>
  <c r="I85" i="4"/>
  <c r="H85" i="4"/>
  <c r="F85" i="4"/>
  <c r="E85" i="4"/>
  <c r="BB10" i="4"/>
  <c r="AT10" i="4"/>
  <c r="AL10" i="4"/>
  <c r="AD10" i="4"/>
  <c r="P10" i="4"/>
  <c r="I10" i="4"/>
  <c r="B10" i="4"/>
  <c r="AT8" i="4"/>
  <c r="AL8" i="4"/>
  <c r="W8" i="4"/>
  <c r="P8" i="4"/>
  <c r="I8" i="4"/>
  <c r="B6" i="4"/>
</calcChain>
</file>

<file path=xl/sharedStrings.xml><?xml version="1.0" encoding="utf-8"?>
<sst xmlns="http://schemas.openxmlformats.org/spreadsheetml/2006/main" count="236" uniqueCount="118">
  <si>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</si>
  <si>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</si>
  <si>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</si>
  <si>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</si>
  <si>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</si>
  <si>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</si>
  <si>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</si>
  <si>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</si>
  <si>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</si>
  <si>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</si>
  <si>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</si>
  <si>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</si>
  <si>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</si>
  <si>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</si>
  <si>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</si>
  <si>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</si>
  <si>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</si>
  <si>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</si>
  <si>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</si>
  <si>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</si>
  <si>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</si>
  <si>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</si>
  <si>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</si>
  <si>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</si>
  <si>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</si>
  <si>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</si>
  <si>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</si>
  <si>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</si>
  <si>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</si>
  <si>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</si>
  <si>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</si>
  <si>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</si>
  <si>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</si>
  <si>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</si>
  <si>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</si>
  <si>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</si>
  <si>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</si>
  <si>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</si>
  <si>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</si>
  <si>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</si>
  <si>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</si>
  <si>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</si>
  <si>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</si>
  <si>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</si>
  <si>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</si>
  <si>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</si>
  <si>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</si>
  <si>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</si>
  <si>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</si>
  <si>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</si>
  <si>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</si>
  <si>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</si>
  <si>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</si>
  <si>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</si>
  <si>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</si>
  <si>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</si>
  <si>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</si>
  <si>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</si>
  <si>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</si>
  <si>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</si>
  <si>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</si>
  <si>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</si>
  <si>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</si>
  <si>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</si>
  <si>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</si>
  <si>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</si>
  <si>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</si>
  <si>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</si>
  <si>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</si>
  <si>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</si>
  <si>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</si>
  <si>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</si>
  <si>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</si>
  <si>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</si>
  <si>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</si>
  <si>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</si>
  <si>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</si>
  <si>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</si>
  <si>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</si>
  <si>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</si>
  <si>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</si>
  <si>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</si>
  <si>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</si>
  <si>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</si>
  <si>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</si>
  <si>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</si>
  <si>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</si>
  <si>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</si>
  <si>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</si>
  <si>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</si>
  <si>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</si>
  <si>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</si>
  <si>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</si>
  <si>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</si>
  <si>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</si>
  <si>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</si>
  <si>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小田原市</t>
  </si>
  <si>
    <t>法適用</t>
  </si>
  <si>
    <t>下水道事業</t>
  </si>
  <si>
    <t>公共下水道</t>
  </si>
  <si>
    <t>Ac1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</si>
  <si>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</si>
  <si>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</si>
  <si>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</si>
  <si>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</si>
  <si>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</si>
  <si>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</si>
  <si>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</si>
  <si>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</si>
  <si>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</si>
  <si>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</si>
  <si>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</si>
  <si>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</si>
  <si>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</si>
  <si>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</si>
  <si>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「①経常収支比率」は100%を超えているものの、人口や水需要の減少に伴う使用料収入の減少などが見込まれることから、引き続き、民間活力の導入等経営の効率化に努めていきます。
　「③流動比率」は、年々上昇している状況にありますが、老朽管渠の維持管理に係る負担増や人口減少等の水需要の減など決して楽観視できる状況にないことから、引き続きバランスを保てるよう努めていきます。
　「④企業債残高対事業規模比率」は、計画的に整備・投資を行うことにより企業債の借入を企業債元金償還金とのバランスに常に配慮して行っていることなどから、類似団体平均等よりも低い状況です。
　「⑤経費回収率」は依然として100%を下回っていますが、今後、流域下水道維持管理費負担金の増など汚水処理経費の増も想定されうることから、引き続き効率的な事業運営を行っていきます。
　「⑥汚水処理原価」は類似団体平均及び全国平均よりも高い状況にありますが、これは不明水割合が高く年間有収水量が減少していることなどが要因であると考えられます。管路の更生工事等引き続き不明水対策等への取り組みを行っていきます。
　なお、汚水処理費用のうち、流域下水道事業に係る経費については今後も増額が見込まれており、当市単独での状況改善は難しいと考えられます。</t>
    <rPh sb="96" eb="98">
      <t>ネンネン</t>
    </rPh>
    <rPh sb="98" eb="100">
      <t>ジョウショウ</t>
    </rPh>
    <rPh sb="104" eb="106">
      <t>ジョウキョウ</t>
    </rPh>
    <rPh sb="113" eb="115">
      <t>ロウキュウ</t>
    </rPh>
    <rPh sb="115" eb="117">
      <t>カンキョ</t>
    </rPh>
    <rPh sb="118" eb="120">
      <t>イジ</t>
    </rPh>
    <rPh sb="120" eb="122">
      <t>カンリ</t>
    </rPh>
    <rPh sb="123" eb="124">
      <t>カカ</t>
    </rPh>
    <rPh sb="125" eb="128">
      <t>フタンゾウ</t>
    </rPh>
    <rPh sb="129" eb="131">
      <t>ジンコウ</t>
    </rPh>
    <rPh sb="131" eb="133">
      <t>ゲンショウ</t>
    </rPh>
    <rPh sb="133" eb="134">
      <t>トウ</t>
    </rPh>
    <rPh sb="135" eb="136">
      <t>ミズ</t>
    </rPh>
    <rPh sb="136" eb="138">
      <t>ジュヨウ</t>
    </rPh>
    <rPh sb="139" eb="140">
      <t>ゲン</t>
    </rPh>
    <rPh sb="142" eb="143">
      <t>ケッ</t>
    </rPh>
    <rPh sb="145" eb="147">
      <t>ラッカン</t>
    </rPh>
    <rPh sb="147" eb="148">
      <t>シ</t>
    </rPh>
    <rPh sb="151" eb="153">
      <t>ジョウキョウ</t>
    </rPh>
    <rPh sb="161" eb="162">
      <t>ヒ</t>
    </rPh>
    <rPh sb="163" eb="164">
      <t>ツヅ</t>
    </rPh>
    <rPh sb="170" eb="171">
      <t>タモ</t>
    </rPh>
    <rPh sb="175" eb="176">
      <t>ツト</t>
    </rPh>
    <rPh sb="309" eb="311">
      <t>リュウイキ</t>
    </rPh>
    <rPh sb="311" eb="314">
      <t>ゲスイドウ</t>
    </rPh>
    <rPh sb="314" eb="316">
      <t>イジ</t>
    </rPh>
    <rPh sb="316" eb="319">
      <t>カンリヒ</t>
    </rPh>
    <rPh sb="319" eb="322">
      <t>フタンキン</t>
    </rPh>
    <rPh sb="323" eb="324">
      <t>ゾウ</t>
    </rPh>
    <rPh sb="326" eb="328">
      <t>オスイ</t>
    </rPh>
    <rPh sb="328" eb="330">
      <t>ショリ</t>
    </rPh>
    <rPh sb="330" eb="332">
      <t>ケイヒ</t>
    </rPh>
    <rPh sb="333" eb="334">
      <t>ゾウ</t>
    </rPh>
    <rPh sb="335" eb="337">
      <t>ソウテイ</t>
    </rPh>
    <rPh sb="346" eb="347">
      <t>ヒ</t>
    </rPh>
    <rPh sb="348" eb="349">
      <t>ツヅ</t>
    </rPh>
    <rPh sb="359" eb="360">
      <t>オコナ</t>
    </rPh>
    <rPh sb="447" eb="449">
      <t>カンロ</t>
    </rPh>
    <rPh sb="450" eb="452">
      <t>コウセイ</t>
    </rPh>
    <rPh sb="452" eb="454">
      <t>コウジ</t>
    </rPh>
    <rPh sb="454" eb="455">
      <t>トウ</t>
    </rPh>
    <rPh sb="455" eb="456">
      <t>ヒ</t>
    </rPh>
    <rPh sb="457" eb="458">
      <t>ツヅ</t>
    </rPh>
    <rPh sb="472" eb="473">
      <t>オコナ</t>
    </rPh>
    <phoneticPr fontId="4"/>
  </si>
  <si>
    <r>
      <t>　老朽管渠の増加や人口減少の進展等下水道事業を取り巻く環境は厳しさを増す一方ですが、持続可能な下水道事業運営を行うため、民間のノウハウを活用した管路の維持管理を行うなど、経営効率化・健全化に努め、経営基盤の強化を一層、図ってまいります。また、令和２年度の経営戦略改定を機に、令和３年度以降、毎年多角的な経営シミュレートを行うとともに、中長期的に経営面に影響しそうな投資や事業を組織内で共有し、早期に情報を把握、その在り方を経営部門が深く入り込んで議論することにより、より効率的な投資・事業の在り方を模索することとしています。
　今後も投資の主軸となるストックマネジメント計画に基づき、下水道施設を計画的かつ効率的に管理し、事業費の平準化にも配慮しながら、施設全体の効率的・安定的な維持管理及び改築・更新に努めてまいります。
※平成28年</t>
    </r>
    <r>
      <rPr>
        <sz val="11"/>
        <color rgb="FFFF0000"/>
        <rFont val="ＭＳ ゴシック"/>
        <family val="3"/>
        <charset val="128"/>
      </rPr>
      <t>４</t>
    </r>
    <r>
      <rPr>
        <sz val="11"/>
        <color theme="1"/>
        <rFont val="ＭＳ ゴシック"/>
        <family val="3"/>
        <charset val="128"/>
      </rPr>
      <t>月から地方公営企業法を一部適用したため、平成27年度以前のデータはありません。</t>
    </r>
    <rPh sb="1" eb="3">
      <t>ロウキュウ</t>
    </rPh>
    <rPh sb="3" eb="5">
      <t>カンキョ</t>
    </rPh>
    <rPh sb="6" eb="8">
      <t>ゾウカ</t>
    </rPh>
    <rPh sb="9" eb="11">
      <t>ジンコウ</t>
    </rPh>
    <rPh sb="11" eb="13">
      <t>ゲンショウ</t>
    </rPh>
    <rPh sb="14" eb="16">
      <t>シンテン</t>
    </rPh>
    <rPh sb="16" eb="17">
      <t>トウ</t>
    </rPh>
    <rPh sb="17" eb="20">
      <t>ゲスイドウ</t>
    </rPh>
    <rPh sb="20" eb="22">
      <t>ジギョウ</t>
    </rPh>
    <rPh sb="23" eb="24">
      <t>ト</t>
    </rPh>
    <rPh sb="25" eb="26">
      <t>マ</t>
    </rPh>
    <rPh sb="27" eb="29">
      <t>カンキョウ</t>
    </rPh>
    <rPh sb="30" eb="31">
      <t>キビ</t>
    </rPh>
    <rPh sb="34" eb="35">
      <t>マ</t>
    </rPh>
    <rPh sb="36" eb="38">
      <t>イッポウ</t>
    </rPh>
    <rPh sb="68" eb="70">
      <t>カツヨウ</t>
    </rPh>
    <rPh sb="72" eb="74">
      <t>カンロ</t>
    </rPh>
    <rPh sb="75" eb="77">
      <t>イジ</t>
    </rPh>
    <rPh sb="77" eb="79">
      <t>カンリ</t>
    </rPh>
    <rPh sb="80" eb="81">
      <t>オコナ</t>
    </rPh>
    <rPh sb="106" eb="108">
      <t>イッソウ</t>
    </rPh>
    <rPh sb="121" eb="123">
      <t>レイワ</t>
    </rPh>
    <rPh sb="124" eb="126">
      <t>ネンド</t>
    </rPh>
    <rPh sb="127" eb="129">
      <t>ケイエイ</t>
    </rPh>
    <rPh sb="129" eb="131">
      <t>センリャク</t>
    </rPh>
    <rPh sb="131" eb="133">
      <t>カイテイ</t>
    </rPh>
    <rPh sb="134" eb="135">
      <t>キ</t>
    </rPh>
    <rPh sb="137" eb="139">
      <t>レイワ</t>
    </rPh>
    <rPh sb="140" eb="142">
      <t>ネンド</t>
    </rPh>
    <rPh sb="142" eb="144">
      <t>イコウ</t>
    </rPh>
    <rPh sb="145" eb="147">
      <t>マイネン</t>
    </rPh>
    <rPh sb="147" eb="150">
      <t>タカクテキ</t>
    </rPh>
    <rPh sb="151" eb="153">
      <t>ケイエイ</t>
    </rPh>
    <rPh sb="160" eb="161">
      <t>オコナ</t>
    </rPh>
    <rPh sb="167" eb="171">
      <t>チュウチョウキテキ</t>
    </rPh>
    <rPh sb="172" eb="174">
      <t>ケイエイ</t>
    </rPh>
    <rPh sb="174" eb="175">
      <t>メン</t>
    </rPh>
    <rPh sb="176" eb="178">
      <t>エイキョウ</t>
    </rPh>
    <rPh sb="182" eb="184">
      <t>トウシ</t>
    </rPh>
    <rPh sb="185" eb="187">
      <t>ジギョウ</t>
    </rPh>
    <rPh sb="188" eb="190">
      <t>ソシキ</t>
    </rPh>
    <rPh sb="190" eb="191">
      <t>ナイ</t>
    </rPh>
    <rPh sb="192" eb="194">
      <t>キョウユウ</t>
    </rPh>
    <rPh sb="196" eb="198">
      <t>ソウキ</t>
    </rPh>
    <rPh sb="199" eb="201">
      <t>ジョウホウ</t>
    </rPh>
    <rPh sb="202" eb="204">
      <t>ハアク</t>
    </rPh>
    <rPh sb="207" eb="208">
      <t>ア</t>
    </rPh>
    <rPh sb="209" eb="210">
      <t>カタ</t>
    </rPh>
    <rPh sb="211" eb="213">
      <t>ケイエイ</t>
    </rPh>
    <rPh sb="213" eb="215">
      <t>ブモン</t>
    </rPh>
    <rPh sb="216" eb="217">
      <t>フカ</t>
    </rPh>
    <rPh sb="218" eb="219">
      <t>ハイ</t>
    </rPh>
    <rPh sb="220" eb="221">
      <t>コ</t>
    </rPh>
    <rPh sb="223" eb="225">
      <t>ギロン</t>
    </rPh>
    <rPh sb="235" eb="238">
      <t>コウリツテキ</t>
    </rPh>
    <rPh sb="239" eb="241">
      <t>トウシ</t>
    </rPh>
    <rPh sb="242" eb="244">
      <t>ジギョウ</t>
    </rPh>
    <rPh sb="245" eb="246">
      <t>ア</t>
    </rPh>
    <rPh sb="247" eb="248">
      <t>カタ</t>
    </rPh>
    <rPh sb="249" eb="251">
      <t>モサク</t>
    </rPh>
    <rPh sb="264" eb="266">
      <t>コンゴ</t>
    </rPh>
    <rPh sb="267" eb="269">
      <t>トウシ</t>
    </rPh>
    <rPh sb="270" eb="272">
      <t>シュジク</t>
    </rPh>
    <phoneticPr fontId="4"/>
  </si>
  <si>
    <t>　「①有形固定資産減価償却率」について、当市は平成28年度が地方公営企業法の適用初年度（一部適用）であり、平成27年度末までの償却累計額相当分を資産価格から差し引いて法適用初年度当初の取得価格としたことにより、前年度末までの減価償却累計額がないため、非常に低いものとなっています。
　「②管渠老朽化率」は、類似団体平均値及び全国平均と比べ上回っており、今後も法定耐用年数を超える管渠の増加スピードに改築更新スピードが追い付かず、老朽管渠は増加し続けることが想定されます。こうした状況を踏まえ、本市では、管路建設投資から更新等の建設改良投資に投資をシフトしています。
　「③管渠改善率」は、類似団体平均値及び全国平均を上回っており、今後もストックマネジメント計画に基づき、計画的な改築・更新を進めます。</t>
    <rPh sb="159" eb="160">
      <t>チ</t>
    </rPh>
    <rPh sb="300" eb="301">
      <t>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</si>
</sst>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rgb="FFFF0000"/>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16" fillId="0" borderId="6"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0.13</c:v>
                </c:pt>
                <c:pt idx="1">
                  <c:v>0.27</c:v>
                </c:pt>
                <c:pt idx="2">
                  <c:v>0.14000000000000001</c:v>
                </c:pt>
                <c:pt idx="3">
                  <c:v>0.66</c:v>
                </c:pt>
                <c:pt idx="4">
                  <c:v>0.81</c:v>
                </c:pt>
              </c:numCache>
            </c:numRef>
          </c:val>
          <c:extLst xmlns:c16r2="http://schemas.microsoft.com/office/drawing/2015/06/chart">
            <c:ext xmlns:c16="http://schemas.microsoft.com/office/drawing/2014/chart" uri="{C3380CC4-5D6E-409C-BE32-E72D297353CC}">
              <c16:uniqueId val="{00000000-9E6D-49B2-8F03-FD382F98AC60}"/>
            </c:ext>
          </c:extLst>
        </c:ser>
        <c:dLbls>
          <c:showLegendKey val="0"/>
          <c:showVal val="0"/>
          <c:showCatName val="0"/>
          <c:showSerName val="0"/>
          <c:showPercent val="0"/>
          <c:showBubbleSize val="0"/>
        </c:dLbls>
        <c:gapWidth val="150"/>
        <c:axId val="457738600"/>
        <c:axId val="457733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0.13</c:v>
                </c:pt>
                <c:pt idx="1">
                  <c:v>0.17</c:v>
                </c:pt>
                <c:pt idx="2">
                  <c:v>0.21</c:v>
                </c:pt>
                <c:pt idx="3">
                  <c:v>0.19</c:v>
                </c:pt>
                <c:pt idx="4">
                  <c:v>0.19</c:v>
                </c:pt>
              </c:numCache>
            </c:numRef>
          </c:val>
          <c:smooth val="0"/>
          <c:extLst xmlns:c16r2="http://schemas.microsoft.com/office/drawing/2015/06/chart">
            <c:ext xmlns:c16="http://schemas.microsoft.com/office/drawing/2014/chart" uri="{C3380CC4-5D6E-409C-BE32-E72D297353CC}">
              <c16:uniqueId val="{00000001-9E6D-49B2-8F03-FD382F98AC60}"/>
            </c:ext>
          </c:extLst>
        </c:ser>
        <c:dLbls>
          <c:showLegendKey val="0"/>
          <c:showVal val="0"/>
          <c:showCatName val="0"/>
          <c:showSerName val="0"/>
          <c:showPercent val="0"/>
          <c:showBubbleSize val="0"/>
        </c:dLbls>
        <c:marker val="1"/>
        <c:smooth val="0"/>
        <c:axId val="457738600"/>
        <c:axId val="457733112"/>
      </c:lineChart>
      <c:dateAx>
        <c:axId val="457738600"/>
        <c:scaling>
          <c:orientation val="minMax"/>
        </c:scaling>
        <c:delete val="1"/>
        <c:axPos val="b"/>
        <c:numFmt formatCode="&quot;H&quot;yy" sourceLinked="1"/>
        <c:majorTickMark val="none"/>
        <c:minorTickMark val="none"/>
        <c:tickLblPos val="none"/>
        <c:crossAx val="457733112"/>
        <c:crosses val="autoZero"/>
        <c:auto val="1"/>
        <c:lblOffset val="100"/>
        <c:baseTimeUnit val="years"/>
      </c:dateAx>
      <c:valAx>
        <c:axId val="457733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7738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105.73</c:v>
                </c:pt>
                <c:pt idx="1">
                  <c:v>104.15</c:v>
                </c:pt>
                <c:pt idx="2">
                  <c:v>104.42</c:v>
                </c:pt>
                <c:pt idx="3">
                  <c:v>104.22</c:v>
                </c:pt>
                <c:pt idx="4">
                  <c:v>103.4</c:v>
                </c:pt>
              </c:numCache>
            </c:numRef>
          </c:val>
          <c:extLst xmlns:c16r2="http://schemas.microsoft.com/office/drawing/2015/06/chart">
            <c:ext xmlns:c16="http://schemas.microsoft.com/office/drawing/2014/chart" uri="{C3380CC4-5D6E-409C-BE32-E72D297353CC}">
              <c16:uniqueId val="{00000000-68C2-40D8-A31E-F1CA08219A04}"/>
            </c:ext>
          </c:extLst>
        </c:ser>
        <c:dLbls>
          <c:showLegendKey val="0"/>
          <c:showVal val="0"/>
          <c:showCatName val="0"/>
          <c:showSerName val="0"/>
          <c:showPercent val="0"/>
          <c:showBubbleSize val="0"/>
        </c:dLbls>
        <c:gapWidth val="150"/>
        <c:axId val="457739384"/>
        <c:axId val="457732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107.45</c:v>
                </c:pt>
                <c:pt idx="1">
                  <c:v>107.43</c:v>
                </c:pt>
                <c:pt idx="2">
                  <c:v>107.64</c:v>
                </c:pt>
                <c:pt idx="3">
                  <c:v>107.03</c:v>
                </c:pt>
                <c:pt idx="4">
                  <c:v>106.55</c:v>
                </c:pt>
              </c:numCache>
            </c:numRef>
          </c:val>
          <c:smooth val="0"/>
          <c:extLst xmlns:c16r2="http://schemas.microsoft.com/office/drawing/2015/06/chart">
            <c:ext xmlns:c16="http://schemas.microsoft.com/office/drawing/2014/chart" uri="{C3380CC4-5D6E-409C-BE32-E72D297353CC}">
              <c16:uniqueId val="{00000001-68C2-40D8-A31E-F1CA08219A04}"/>
            </c:ext>
          </c:extLst>
        </c:ser>
        <c:dLbls>
          <c:showLegendKey val="0"/>
          <c:showVal val="0"/>
          <c:showCatName val="0"/>
          <c:showSerName val="0"/>
          <c:showPercent val="0"/>
          <c:showBubbleSize val="0"/>
        </c:dLbls>
        <c:marker val="1"/>
        <c:smooth val="0"/>
        <c:axId val="457739384"/>
        <c:axId val="457732328"/>
      </c:lineChart>
      <c:dateAx>
        <c:axId val="457739384"/>
        <c:scaling>
          <c:orientation val="minMax"/>
        </c:scaling>
        <c:delete val="1"/>
        <c:axPos val="b"/>
        <c:numFmt formatCode="&quot;H&quot;yy" sourceLinked="1"/>
        <c:majorTickMark val="none"/>
        <c:minorTickMark val="none"/>
        <c:tickLblPos val="none"/>
        <c:crossAx val="457732328"/>
        <c:crosses val="autoZero"/>
        <c:auto val="1"/>
        <c:lblOffset val="100"/>
        <c:baseTimeUnit val="years"/>
      </c:dateAx>
      <c:valAx>
        <c:axId val="457732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7739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3.68</c:v>
                </c:pt>
                <c:pt idx="1">
                  <c:v>7.29</c:v>
                </c:pt>
                <c:pt idx="2">
                  <c:v>10.41</c:v>
                </c:pt>
                <c:pt idx="3">
                  <c:v>13.29</c:v>
                </c:pt>
                <c:pt idx="4">
                  <c:v>16.149999999999999</c:v>
                </c:pt>
              </c:numCache>
            </c:numRef>
          </c:val>
          <c:extLst xmlns:c16r2="http://schemas.microsoft.com/office/drawing/2015/06/chart">
            <c:ext xmlns:c16="http://schemas.microsoft.com/office/drawing/2014/chart" uri="{C3380CC4-5D6E-409C-BE32-E72D297353CC}">
              <c16:uniqueId val="{00000000-24DE-46DC-B878-EDC7D38A1514}"/>
            </c:ext>
          </c:extLst>
        </c:ser>
        <c:dLbls>
          <c:showLegendKey val="0"/>
          <c:showVal val="0"/>
          <c:showCatName val="0"/>
          <c:showSerName val="0"/>
          <c:showPercent val="0"/>
          <c:showBubbleSize val="0"/>
        </c:dLbls>
        <c:gapWidth val="150"/>
        <c:axId val="457739776"/>
        <c:axId val="457735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28.95</c:v>
                </c:pt>
                <c:pt idx="1">
                  <c:v>30.11</c:v>
                </c:pt>
                <c:pt idx="2">
                  <c:v>30.45</c:v>
                </c:pt>
                <c:pt idx="3">
                  <c:v>31.01</c:v>
                </c:pt>
                <c:pt idx="4">
                  <c:v>28.87</c:v>
                </c:pt>
              </c:numCache>
            </c:numRef>
          </c:val>
          <c:smooth val="0"/>
          <c:extLst xmlns:c16r2="http://schemas.microsoft.com/office/drawing/2015/06/chart">
            <c:ext xmlns:c16="http://schemas.microsoft.com/office/drawing/2014/chart" uri="{C3380CC4-5D6E-409C-BE32-E72D297353CC}">
              <c16:uniqueId val="{00000001-24DE-46DC-B878-EDC7D38A1514}"/>
            </c:ext>
          </c:extLst>
        </c:ser>
        <c:dLbls>
          <c:showLegendKey val="0"/>
          <c:showVal val="0"/>
          <c:showCatName val="0"/>
          <c:showSerName val="0"/>
          <c:showPercent val="0"/>
          <c:showBubbleSize val="0"/>
        </c:dLbls>
        <c:marker val="1"/>
        <c:smooth val="0"/>
        <c:axId val="457739776"/>
        <c:axId val="457735464"/>
      </c:lineChart>
      <c:dateAx>
        <c:axId val="457739776"/>
        <c:scaling>
          <c:orientation val="minMax"/>
        </c:scaling>
        <c:delete val="1"/>
        <c:axPos val="b"/>
        <c:numFmt formatCode="&quot;H&quot;yy" sourceLinked="1"/>
        <c:majorTickMark val="none"/>
        <c:minorTickMark val="none"/>
        <c:tickLblPos val="none"/>
        <c:crossAx val="457735464"/>
        <c:crosses val="autoZero"/>
        <c:auto val="1"/>
        <c:lblOffset val="100"/>
        <c:baseTimeUnit val="years"/>
      </c:dateAx>
      <c:valAx>
        <c:axId val="457735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7739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4.68</c:v>
                </c:pt>
                <c:pt idx="1">
                  <c:v>5.89</c:v>
                </c:pt>
                <c:pt idx="2">
                  <c:v>7.84</c:v>
                </c:pt>
                <c:pt idx="3">
                  <c:v>8.8800000000000008</c:v>
                </c:pt>
                <c:pt idx="4">
                  <c:v>9.9600000000000009</c:v>
                </c:pt>
              </c:numCache>
            </c:numRef>
          </c:val>
          <c:extLst xmlns:c16r2="http://schemas.microsoft.com/office/drawing/2015/06/chart">
            <c:ext xmlns:c16="http://schemas.microsoft.com/office/drawing/2014/chart" uri="{C3380CC4-5D6E-409C-BE32-E72D297353CC}">
              <c16:uniqueId val="{00000000-535E-4448-9246-5E03360015C4}"/>
            </c:ext>
          </c:extLst>
        </c:ser>
        <c:dLbls>
          <c:showLegendKey val="0"/>
          <c:showVal val="0"/>
          <c:showCatName val="0"/>
          <c:showSerName val="0"/>
          <c:showPercent val="0"/>
          <c:showBubbleSize val="0"/>
        </c:dLbls>
        <c:gapWidth val="150"/>
        <c:axId val="457736640"/>
        <c:axId val="457733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4.07</c:v>
                </c:pt>
                <c:pt idx="1">
                  <c:v>4.54</c:v>
                </c:pt>
                <c:pt idx="2">
                  <c:v>4.8499999999999996</c:v>
                </c:pt>
                <c:pt idx="3">
                  <c:v>4.95</c:v>
                </c:pt>
                <c:pt idx="4">
                  <c:v>5.64</c:v>
                </c:pt>
              </c:numCache>
            </c:numRef>
          </c:val>
          <c:smooth val="0"/>
          <c:extLst xmlns:c16r2="http://schemas.microsoft.com/office/drawing/2015/06/chart">
            <c:ext xmlns:c16="http://schemas.microsoft.com/office/drawing/2014/chart" uri="{C3380CC4-5D6E-409C-BE32-E72D297353CC}">
              <c16:uniqueId val="{00000001-535E-4448-9246-5E03360015C4}"/>
            </c:ext>
          </c:extLst>
        </c:ser>
        <c:dLbls>
          <c:showLegendKey val="0"/>
          <c:showVal val="0"/>
          <c:showCatName val="0"/>
          <c:showSerName val="0"/>
          <c:showPercent val="0"/>
          <c:showBubbleSize val="0"/>
        </c:dLbls>
        <c:marker val="1"/>
        <c:smooth val="0"/>
        <c:axId val="457736640"/>
        <c:axId val="457733896"/>
      </c:lineChart>
      <c:dateAx>
        <c:axId val="457736640"/>
        <c:scaling>
          <c:orientation val="minMax"/>
        </c:scaling>
        <c:delete val="1"/>
        <c:axPos val="b"/>
        <c:numFmt formatCode="&quot;H&quot;yy" sourceLinked="1"/>
        <c:majorTickMark val="none"/>
        <c:minorTickMark val="none"/>
        <c:tickLblPos val="none"/>
        <c:crossAx val="457733896"/>
        <c:crosses val="autoZero"/>
        <c:auto val="1"/>
        <c:lblOffset val="100"/>
        <c:baseTimeUnit val="years"/>
      </c:dateAx>
      <c:valAx>
        <c:axId val="457733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7736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0E2C-44DE-A391-FD3F60B712F2}"/>
            </c:ext>
          </c:extLst>
        </c:ser>
        <c:dLbls>
          <c:showLegendKey val="0"/>
          <c:showVal val="0"/>
          <c:showCatName val="0"/>
          <c:showSerName val="0"/>
          <c:showPercent val="0"/>
          <c:showBubbleSize val="0"/>
        </c:dLbls>
        <c:gapWidth val="150"/>
        <c:axId val="457729192"/>
        <c:axId val="457729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11.01</c:v>
                </c:pt>
                <c:pt idx="1">
                  <c:v>10.199999999999999</c:v>
                </c:pt>
                <c:pt idx="2">
                  <c:v>9.1999999999999993</c:v>
                </c:pt>
                <c:pt idx="3">
                  <c:v>7.69</c:v>
                </c:pt>
                <c:pt idx="4">
                  <c:v>5.95</c:v>
                </c:pt>
              </c:numCache>
            </c:numRef>
          </c:val>
          <c:smooth val="0"/>
          <c:extLst xmlns:c16r2="http://schemas.microsoft.com/office/drawing/2015/06/chart">
            <c:ext xmlns:c16="http://schemas.microsoft.com/office/drawing/2014/chart" uri="{C3380CC4-5D6E-409C-BE32-E72D297353CC}">
              <c16:uniqueId val="{00000001-0E2C-44DE-A391-FD3F60B712F2}"/>
            </c:ext>
          </c:extLst>
        </c:ser>
        <c:dLbls>
          <c:showLegendKey val="0"/>
          <c:showVal val="0"/>
          <c:showCatName val="0"/>
          <c:showSerName val="0"/>
          <c:showPercent val="0"/>
          <c:showBubbleSize val="0"/>
        </c:dLbls>
        <c:marker val="1"/>
        <c:smooth val="0"/>
        <c:axId val="457729192"/>
        <c:axId val="457729584"/>
      </c:lineChart>
      <c:dateAx>
        <c:axId val="457729192"/>
        <c:scaling>
          <c:orientation val="minMax"/>
        </c:scaling>
        <c:delete val="1"/>
        <c:axPos val="b"/>
        <c:numFmt formatCode="&quot;H&quot;yy" sourceLinked="1"/>
        <c:majorTickMark val="none"/>
        <c:minorTickMark val="none"/>
        <c:tickLblPos val="none"/>
        <c:crossAx val="457729584"/>
        <c:crosses val="autoZero"/>
        <c:auto val="1"/>
        <c:lblOffset val="100"/>
        <c:baseTimeUnit val="years"/>
      </c:dateAx>
      <c:valAx>
        <c:axId val="457729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7729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42.06</c:v>
                </c:pt>
                <c:pt idx="1">
                  <c:v>47.55</c:v>
                </c:pt>
                <c:pt idx="2">
                  <c:v>59.06</c:v>
                </c:pt>
                <c:pt idx="3">
                  <c:v>70.099999999999994</c:v>
                </c:pt>
                <c:pt idx="4">
                  <c:v>82.84</c:v>
                </c:pt>
              </c:numCache>
            </c:numRef>
          </c:val>
          <c:extLst xmlns:c16r2="http://schemas.microsoft.com/office/drawing/2015/06/chart">
            <c:ext xmlns:c16="http://schemas.microsoft.com/office/drawing/2014/chart" uri="{C3380CC4-5D6E-409C-BE32-E72D297353CC}">
              <c16:uniqueId val="{00000000-5EED-475B-85EE-CE1AAB995818}"/>
            </c:ext>
          </c:extLst>
        </c:ser>
        <c:dLbls>
          <c:showLegendKey val="0"/>
          <c:showVal val="0"/>
          <c:showCatName val="0"/>
          <c:showSerName val="0"/>
          <c:showPercent val="0"/>
          <c:showBubbleSize val="0"/>
        </c:dLbls>
        <c:gapWidth val="150"/>
        <c:axId val="457731544"/>
        <c:axId val="4577311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54.03</c:v>
                </c:pt>
                <c:pt idx="1">
                  <c:v>65.83</c:v>
                </c:pt>
                <c:pt idx="2">
                  <c:v>72.22</c:v>
                </c:pt>
                <c:pt idx="3">
                  <c:v>73.02</c:v>
                </c:pt>
                <c:pt idx="4">
                  <c:v>72.930000000000007</c:v>
                </c:pt>
              </c:numCache>
            </c:numRef>
          </c:val>
          <c:smooth val="0"/>
          <c:extLst xmlns:c16r2="http://schemas.microsoft.com/office/drawing/2015/06/chart">
            <c:ext xmlns:c16="http://schemas.microsoft.com/office/drawing/2014/chart" uri="{C3380CC4-5D6E-409C-BE32-E72D297353CC}">
              <c16:uniqueId val="{00000001-5EED-475B-85EE-CE1AAB995818}"/>
            </c:ext>
          </c:extLst>
        </c:ser>
        <c:dLbls>
          <c:showLegendKey val="0"/>
          <c:showVal val="0"/>
          <c:showCatName val="0"/>
          <c:showSerName val="0"/>
          <c:showPercent val="0"/>
          <c:showBubbleSize val="0"/>
        </c:dLbls>
        <c:marker val="1"/>
        <c:smooth val="0"/>
        <c:axId val="457731544"/>
        <c:axId val="457731152"/>
      </c:lineChart>
      <c:dateAx>
        <c:axId val="457731544"/>
        <c:scaling>
          <c:orientation val="minMax"/>
        </c:scaling>
        <c:delete val="1"/>
        <c:axPos val="b"/>
        <c:numFmt formatCode="&quot;H&quot;yy" sourceLinked="1"/>
        <c:majorTickMark val="none"/>
        <c:minorTickMark val="none"/>
        <c:tickLblPos val="none"/>
        <c:crossAx val="457731152"/>
        <c:crosses val="autoZero"/>
        <c:auto val="1"/>
        <c:lblOffset val="100"/>
        <c:baseTimeUnit val="years"/>
      </c:dateAx>
      <c:valAx>
        <c:axId val="457731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7731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581.20000000000005</c:v>
                </c:pt>
                <c:pt idx="1">
                  <c:v>551.49</c:v>
                </c:pt>
                <c:pt idx="2">
                  <c:v>514.82000000000005</c:v>
                </c:pt>
                <c:pt idx="3">
                  <c:v>463.77</c:v>
                </c:pt>
                <c:pt idx="4">
                  <c:v>476.68</c:v>
                </c:pt>
              </c:numCache>
            </c:numRef>
          </c:val>
          <c:extLst xmlns:c16r2="http://schemas.microsoft.com/office/drawing/2015/06/chart">
            <c:ext xmlns:c16="http://schemas.microsoft.com/office/drawing/2014/chart" uri="{C3380CC4-5D6E-409C-BE32-E72D297353CC}">
              <c16:uniqueId val="{00000000-5477-4080-A6C3-AFB8331F60D6}"/>
            </c:ext>
          </c:extLst>
        </c:ser>
        <c:dLbls>
          <c:showLegendKey val="0"/>
          <c:showVal val="0"/>
          <c:showCatName val="0"/>
          <c:showSerName val="0"/>
          <c:showPercent val="0"/>
          <c:showBubbleSize val="0"/>
        </c:dLbls>
        <c:gapWidth val="150"/>
        <c:axId val="457744480"/>
        <c:axId val="4577417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802.49</c:v>
                </c:pt>
                <c:pt idx="1">
                  <c:v>805.14</c:v>
                </c:pt>
                <c:pt idx="2">
                  <c:v>730.93</c:v>
                </c:pt>
                <c:pt idx="3">
                  <c:v>708.89</c:v>
                </c:pt>
                <c:pt idx="4">
                  <c:v>730.52</c:v>
                </c:pt>
              </c:numCache>
            </c:numRef>
          </c:val>
          <c:smooth val="0"/>
          <c:extLst xmlns:c16r2="http://schemas.microsoft.com/office/drawing/2015/06/chart">
            <c:ext xmlns:c16="http://schemas.microsoft.com/office/drawing/2014/chart" uri="{C3380CC4-5D6E-409C-BE32-E72D297353CC}">
              <c16:uniqueId val="{00000001-5477-4080-A6C3-AFB8331F60D6}"/>
            </c:ext>
          </c:extLst>
        </c:ser>
        <c:dLbls>
          <c:showLegendKey val="0"/>
          <c:showVal val="0"/>
          <c:showCatName val="0"/>
          <c:showSerName val="0"/>
          <c:showPercent val="0"/>
          <c:showBubbleSize val="0"/>
        </c:dLbls>
        <c:marker val="1"/>
        <c:smooth val="0"/>
        <c:axId val="457744480"/>
        <c:axId val="457741736"/>
      </c:lineChart>
      <c:dateAx>
        <c:axId val="457744480"/>
        <c:scaling>
          <c:orientation val="minMax"/>
        </c:scaling>
        <c:delete val="1"/>
        <c:axPos val="b"/>
        <c:numFmt formatCode="&quot;H&quot;yy" sourceLinked="1"/>
        <c:majorTickMark val="none"/>
        <c:minorTickMark val="none"/>
        <c:tickLblPos val="none"/>
        <c:crossAx val="457741736"/>
        <c:crosses val="autoZero"/>
        <c:auto val="1"/>
        <c:lblOffset val="100"/>
        <c:baseTimeUnit val="years"/>
      </c:dateAx>
      <c:valAx>
        <c:axId val="457741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7744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97.06</c:v>
                </c:pt>
                <c:pt idx="1">
                  <c:v>95.53</c:v>
                </c:pt>
                <c:pt idx="2">
                  <c:v>96.37</c:v>
                </c:pt>
                <c:pt idx="3">
                  <c:v>97</c:v>
                </c:pt>
                <c:pt idx="4">
                  <c:v>95.51</c:v>
                </c:pt>
              </c:numCache>
            </c:numRef>
          </c:val>
          <c:extLst xmlns:c16r2="http://schemas.microsoft.com/office/drawing/2015/06/chart">
            <c:ext xmlns:c16="http://schemas.microsoft.com/office/drawing/2014/chart" uri="{C3380CC4-5D6E-409C-BE32-E72D297353CC}">
              <c16:uniqueId val="{00000000-4F60-4EF7-BC6C-EECC3AEF686B}"/>
            </c:ext>
          </c:extLst>
        </c:ser>
        <c:dLbls>
          <c:showLegendKey val="0"/>
          <c:showVal val="0"/>
          <c:showCatName val="0"/>
          <c:showSerName val="0"/>
          <c:showPercent val="0"/>
          <c:showBubbleSize val="0"/>
        </c:dLbls>
        <c:gapWidth val="150"/>
        <c:axId val="354555416"/>
        <c:axId val="354553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103.18</c:v>
                </c:pt>
                <c:pt idx="1">
                  <c:v>100.22</c:v>
                </c:pt>
                <c:pt idx="2">
                  <c:v>98.09</c:v>
                </c:pt>
                <c:pt idx="3">
                  <c:v>97.91</c:v>
                </c:pt>
                <c:pt idx="4">
                  <c:v>98.61</c:v>
                </c:pt>
              </c:numCache>
            </c:numRef>
          </c:val>
          <c:smooth val="0"/>
          <c:extLst xmlns:c16r2="http://schemas.microsoft.com/office/drawing/2015/06/chart">
            <c:ext xmlns:c16="http://schemas.microsoft.com/office/drawing/2014/chart" uri="{C3380CC4-5D6E-409C-BE32-E72D297353CC}">
              <c16:uniqueId val="{00000001-4F60-4EF7-BC6C-EECC3AEF686B}"/>
            </c:ext>
          </c:extLst>
        </c:ser>
        <c:dLbls>
          <c:showLegendKey val="0"/>
          <c:showVal val="0"/>
          <c:showCatName val="0"/>
          <c:showSerName val="0"/>
          <c:showPercent val="0"/>
          <c:showBubbleSize val="0"/>
        </c:dLbls>
        <c:marker val="1"/>
        <c:smooth val="0"/>
        <c:axId val="354555416"/>
        <c:axId val="354553456"/>
      </c:lineChart>
      <c:dateAx>
        <c:axId val="354555416"/>
        <c:scaling>
          <c:orientation val="minMax"/>
        </c:scaling>
        <c:delete val="1"/>
        <c:axPos val="b"/>
        <c:numFmt formatCode="&quot;H&quot;yy" sourceLinked="1"/>
        <c:majorTickMark val="none"/>
        <c:minorTickMark val="none"/>
        <c:tickLblPos val="none"/>
        <c:crossAx val="354553456"/>
        <c:crosses val="autoZero"/>
        <c:auto val="1"/>
        <c:lblOffset val="100"/>
        <c:baseTimeUnit val="years"/>
      </c:dateAx>
      <c:valAx>
        <c:axId val="354553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4555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175.45</c:v>
                </c:pt>
                <c:pt idx="1">
                  <c:v>176.38</c:v>
                </c:pt>
                <c:pt idx="2">
                  <c:v>175.03</c:v>
                </c:pt>
                <c:pt idx="3">
                  <c:v>173.73</c:v>
                </c:pt>
                <c:pt idx="4">
                  <c:v>174.23</c:v>
                </c:pt>
              </c:numCache>
            </c:numRef>
          </c:val>
          <c:extLst xmlns:c16r2="http://schemas.microsoft.com/office/drawing/2015/06/chart">
            <c:ext xmlns:c16="http://schemas.microsoft.com/office/drawing/2014/chart" uri="{C3380CC4-5D6E-409C-BE32-E72D297353CC}">
              <c16:uniqueId val="{00000000-8353-4B4B-A780-6709C59F909A}"/>
            </c:ext>
          </c:extLst>
        </c:ser>
        <c:dLbls>
          <c:showLegendKey val="0"/>
          <c:showVal val="0"/>
          <c:showCatName val="0"/>
          <c:showSerName val="0"/>
          <c:showPercent val="0"/>
          <c:showBubbleSize val="0"/>
        </c:dLbls>
        <c:gapWidth val="150"/>
        <c:axId val="354554240"/>
        <c:axId val="354554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141.11000000000001</c:v>
                </c:pt>
                <c:pt idx="1">
                  <c:v>144.79</c:v>
                </c:pt>
                <c:pt idx="2">
                  <c:v>146.08000000000001</c:v>
                </c:pt>
                <c:pt idx="3">
                  <c:v>144.11000000000001</c:v>
                </c:pt>
                <c:pt idx="4">
                  <c:v>141.24</c:v>
                </c:pt>
              </c:numCache>
            </c:numRef>
          </c:val>
          <c:smooth val="0"/>
          <c:extLst xmlns:c16r2="http://schemas.microsoft.com/office/drawing/2015/06/chart">
            <c:ext xmlns:c16="http://schemas.microsoft.com/office/drawing/2014/chart" uri="{C3380CC4-5D6E-409C-BE32-E72D297353CC}">
              <c16:uniqueId val="{00000001-8353-4B4B-A780-6709C59F909A}"/>
            </c:ext>
          </c:extLst>
        </c:ser>
        <c:dLbls>
          <c:showLegendKey val="0"/>
          <c:showVal val="0"/>
          <c:showCatName val="0"/>
          <c:showSerName val="0"/>
          <c:showPercent val="0"/>
          <c:showBubbleSize val="0"/>
        </c:dLbls>
        <c:marker val="1"/>
        <c:smooth val="0"/>
        <c:axId val="354554240"/>
        <c:axId val="354554632"/>
      </c:lineChart>
      <c:dateAx>
        <c:axId val="354554240"/>
        <c:scaling>
          <c:orientation val="minMax"/>
        </c:scaling>
        <c:delete val="1"/>
        <c:axPos val="b"/>
        <c:numFmt formatCode="&quot;H&quot;yy" sourceLinked="1"/>
        <c:majorTickMark val="none"/>
        <c:minorTickMark val="none"/>
        <c:tickLblPos val="none"/>
        <c:crossAx val="354554632"/>
        <c:crosses val="autoZero"/>
        <c:auto val="1"/>
        <c:lblOffset val="100"/>
        <c:baseTimeUnit val="years"/>
      </c:dateAx>
      <c:valAx>
        <c:axId val="354554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4554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6D9C-4BBF-944C-371763AD95C7}"/>
            </c:ext>
          </c:extLst>
        </c:ser>
        <c:dLbls>
          <c:showLegendKey val="0"/>
          <c:showVal val="0"/>
          <c:showCatName val="0"/>
          <c:showSerName val="0"/>
          <c:showPercent val="0"/>
          <c:showBubbleSize val="0"/>
        </c:dLbls>
        <c:gapWidth val="150"/>
        <c:axId val="354556984"/>
        <c:axId val="354556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63.26</c:v>
                </c:pt>
                <c:pt idx="1">
                  <c:v>61.54</c:v>
                </c:pt>
                <c:pt idx="2">
                  <c:v>61.93</c:v>
                </c:pt>
                <c:pt idx="3">
                  <c:v>61.32</c:v>
                </c:pt>
                <c:pt idx="4">
                  <c:v>61.7</c:v>
                </c:pt>
              </c:numCache>
            </c:numRef>
          </c:val>
          <c:smooth val="0"/>
          <c:extLst xmlns:c16r2="http://schemas.microsoft.com/office/drawing/2015/06/chart">
            <c:ext xmlns:c16="http://schemas.microsoft.com/office/drawing/2014/chart" uri="{C3380CC4-5D6E-409C-BE32-E72D297353CC}">
              <c16:uniqueId val="{00000001-6D9C-4BBF-944C-371763AD95C7}"/>
            </c:ext>
          </c:extLst>
        </c:ser>
        <c:dLbls>
          <c:showLegendKey val="0"/>
          <c:showVal val="0"/>
          <c:showCatName val="0"/>
          <c:showSerName val="0"/>
          <c:showPercent val="0"/>
          <c:showBubbleSize val="0"/>
        </c:dLbls>
        <c:marker val="1"/>
        <c:smooth val="0"/>
        <c:axId val="354556984"/>
        <c:axId val="354556592"/>
      </c:lineChart>
      <c:dateAx>
        <c:axId val="354556984"/>
        <c:scaling>
          <c:orientation val="minMax"/>
        </c:scaling>
        <c:delete val="1"/>
        <c:axPos val="b"/>
        <c:numFmt formatCode="&quot;H&quot;yy" sourceLinked="1"/>
        <c:majorTickMark val="none"/>
        <c:minorTickMark val="none"/>
        <c:tickLblPos val="none"/>
        <c:crossAx val="354556592"/>
        <c:crosses val="autoZero"/>
        <c:auto val="1"/>
        <c:lblOffset val="100"/>
        <c:baseTimeUnit val="years"/>
      </c:dateAx>
      <c:valAx>
        <c:axId val="354556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4556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93.24</c:v>
                </c:pt>
                <c:pt idx="1">
                  <c:v>92.75</c:v>
                </c:pt>
                <c:pt idx="2">
                  <c:v>93.55</c:v>
                </c:pt>
                <c:pt idx="3">
                  <c:v>93.72</c:v>
                </c:pt>
                <c:pt idx="4">
                  <c:v>93.83</c:v>
                </c:pt>
              </c:numCache>
            </c:numRef>
          </c:val>
          <c:extLst xmlns:c16r2="http://schemas.microsoft.com/office/drawing/2015/06/chart">
            <c:ext xmlns:c16="http://schemas.microsoft.com/office/drawing/2014/chart" uri="{C3380CC4-5D6E-409C-BE32-E72D297353CC}">
              <c16:uniqueId val="{00000000-F088-4D51-9E99-752EC90287A5}"/>
            </c:ext>
          </c:extLst>
        </c:ser>
        <c:dLbls>
          <c:showLegendKey val="0"/>
          <c:showVal val="0"/>
          <c:showCatName val="0"/>
          <c:showSerName val="0"/>
          <c:showPercent val="0"/>
          <c:showBubbleSize val="0"/>
        </c:dLbls>
        <c:gapWidth val="150"/>
        <c:axId val="354558160"/>
        <c:axId val="354557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94.07</c:v>
                </c:pt>
                <c:pt idx="1">
                  <c:v>94.13</c:v>
                </c:pt>
                <c:pt idx="2">
                  <c:v>94.45</c:v>
                </c:pt>
                <c:pt idx="3">
                  <c:v>94.58</c:v>
                </c:pt>
                <c:pt idx="4">
                  <c:v>94.56</c:v>
                </c:pt>
              </c:numCache>
            </c:numRef>
          </c:val>
          <c:smooth val="0"/>
          <c:extLst xmlns:c16r2="http://schemas.microsoft.com/office/drawing/2015/06/chart">
            <c:ext xmlns:c16="http://schemas.microsoft.com/office/drawing/2014/chart" uri="{C3380CC4-5D6E-409C-BE32-E72D297353CC}">
              <c16:uniqueId val="{00000001-F088-4D51-9E99-752EC90287A5}"/>
            </c:ext>
          </c:extLst>
        </c:ser>
        <c:dLbls>
          <c:showLegendKey val="0"/>
          <c:showVal val="0"/>
          <c:showCatName val="0"/>
          <c:showSerName val="0"/>
          <c:showPercent val="0"/>
          <c:showBubbleSize val="0"/>
        </c:dLbls>
        <c:marker val="1"/>
        <c:smooth val="0"/>
        <c:axId val="354558160"/>
        <c:axId val="354557376"/>
      </c:lineChart>
      <c:dateAx>
        <c:axId val="354558160"/>
        <c:scaling>
          <c:orientation val="minMax"/>
        </c:scaling>
        <c:delete val="1"/>
        <c:axPos val="b"/>
        <c:numFmt formatCode="&quot;H&quot;yy" sourceLinked="1"/>
        <c:majorTickMark val="none"/>
        <c:minorTickMark val="none"/>
        <c:tickLblPos val="none"/>
        <c:crossAx val="354557376"/>
        <c:crosses val="autoZero"/>
        <c:auto val="1"/>
        <c:lblOffset val="100"/>
        <c:baseTimeUnit val="years"/>
      </c:dateAx>
      <c:valAx>
        <c:axId val="354557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4558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【106.67】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【67.52】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【705.21】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【98.96】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【36.52】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Z1" sqref="BL1:BZ1048576"/>
    </sheetView>
  </sheetViews>
  <sheetFormatPr defaultColWidth="2.625" defaultRowHeight="13.5" x14ac:dyDescent="0.15"/>
  <cols>
    <col min="1" max="1" width="2.625" customWidth="1"/>
    <col min="2" max="62" width="3.75" customWidth="1"/>
    <col min="64" max="78" width="3.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神奈川県　小田原市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Ac1</v>
      </c>
      <c r="X8" s="49"/>
      <c r="Y8" s="49"/>
      <c r="Z8" s="49"/>
      <c r="AA8" s="49"/>
      <c r="AB8" s="49"/>
      <c r="AC8" s="49"/>
      <c r="AD8" s="50" t="str">
        <f>データ!$M$6</f>
        <v>非設置</v>
      </c>
      <c r="AE8" s="50"/>
      <c r="AF8" s="50"/>
      <c r="AG8" s="50"/>
      <c r="AH8" s="50"/>
      <c r="AI8" s="50"/>
      <c r="AJ8" s="50"/>
      <c r="AK8" s="3"/>
      <c r="AL8" s="51">
        <f>データ!S6</f>
        <v>189425</v>
      </c>
      <c r="AM8" s="51"/>
      <c r="AN8" s="51"/>
      <c r="AO8" s="51"/>
      <c r="AP8" s="51"/>
      <c r="AQ8" s="51"/>
      <c r="AR8" s="51"/>
      <c r="AS8" s="51"/>
      <c r="AT8" s="46">
        <f>データ!T6</f>
        <v>113.6</v>
      </c>
      <c r="AU8" s="46"/>
      <c r="AV8" s="46"/>
      <c r="AW8" s="46"/>
      <c r="AX8" s="46"/>
      <c r="AY8" s="46"/>
      <c r="AZ8" s="46"/>
      <c r="BA8" s="46"/>
      <c r="BB8" s="46">
        <f>データ!U6</f>
        <v>1667.47</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f>データ!O6</f>
        <v>55.73</v>
      </c>
      <c r="J10" s="46"/>
      <c r="K10" s="46"/>
      <c r="L10" s="46"/>
      <c r="M10" s="46"/>
      <c r="N10" s="46"/>
      <c r="O10" s="46"/>
      <c r="P10" s="46">
        <f>データ!P6</f>
        <v>83.08</v>
      </c>
      <c r="Q10" s="46"/>
      <c r="R10" s="46"/>
      <c r="S10" s="46"/>
      <c r="T10" s="46"/>
      <c r="U10" s="46"/>
      <c r="V10" s="46"/>
      <c r="W10" s="46">
        <f>データ!Q6</f>
        <v>70.34</v>
      </c>
      <c r="X10" s="46"/>
      <c r="Y10" s="46"/>
      <c r="Z10" s="46"/>
      <c r="AA10" s="46"/>
      <c r="AB10" s="46"/>
      <c r="AC10" s="46"/>
      <c r="AD10" s="51">
        <f>データ!R6</f>
        <v>2636</v>
      </c>
      <c r="AE10" s="51"/>
      <c r="AF10" s="51"/>
      <c r="AG10" s="51"/>
      <c r="AH10" s="51"/>
      <c r="AI10" s="51"/>
      <c r="AJ10" s="51"/>
      <c r="AK10" s="2"/>
      <c r="AL10" s="51">
        <f>データ!V6</f>
        <v>157100</v>
      </c>
      <c r="AM10" s="51"/>
      <c r="AN10" s="51"/>
      <c r="AO10" s="51"/>
      <c r="AP10" s="51"/>
      <c r="AQ10" s="51"/>
      <c r="AR10" s="51"/>
      <c r="AS10" s="51"/>
      <c r="AT10" s="46">
        <f>データ!W6</f>
        <v>25.47</v>
      </c>
      <c r="AU10" s="46"/>
      <c r="AV10" s="46"/>
      <c r="AW10" s="46"/>
      <c r="AX10" s="46"/>
      <c r="AY10" s="46"/>
      <c r="AZ10" s="46"/>
      <c r="BA10" s="46"/>
      <c r="BB10" s="46">
        <f>データ!X6</f>
        <v>6168.04</v>
      </c>
      <c r="BC10" s="46"/>
      <c r="BD10" s="46"/>
      <c r="BE10" s="46"/>
      <c r="BF10" s="46"/>
      <c r="BG10" s="46"/>
      <c r="BH10" s="46"/>
      <c r="BI10" s="46"/>
      <c r="BJ10" s="2"/>
      <c r="BK10" s="2"/>
      <c r="BL10" s="75" t="s">
        <v>22</v>
      </c>
      <c r="BM10" s="76"/>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7" t="s">
        <v>24</v>
      </c>
      <c r="BM11" s="77"/>
      <c r="BN11" s="77"/>
      <c r="BO11" s="77"/>
      <c r="BP11" s="77"/>
      <c r="BQ11" s="77"/>
      <c r="BR11" s="77"/>
      <c r="BS11" s="77"/>
      <c r="BT11" s="77"/>
      <c r="BU11" s="77"/>
      <c r="BV11" s="77"/>
      <c r="BW11" s="77"/>
      <c r="BX11" s="77"/>
      <c r="BY11" s="77"/>
      <c r="BZ11" s="7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7"/>
      <c r="BM12" s="77"/>
      <c r="BN12" s="77"/>
      <c r="BO12" s="77"/>
      <c r="BP12" s="77"/>
      <c r="BQ12" s="77"/>
      <c r="BR12" s="77"/>
      <c r="BS12" s="77"/>
      <c r="BT12" s="77"/>
      <c r="BU12" s="77"/>
      <c r="BV12" s="77"/>
      <c r="BW12" s="77"/>
      <c r="BX12" s="77"/>
      <c r="BY12" s="77"/>
      <c r="BZ12" s="7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8"/>
      <c r="BM13" s="78"/>
      <c r="BN13" s="78"/>
      <c r="BO13" s="78"/>
      <c r="BP13" s="78"/>
      <c r="BQ13" s="78"/>
      <c r="BR13" s="78"/>
      <c r="BS13" s="78"/>
      <c r="BT13" s="78"/>
      <c r="BU13" s="78"/>
      <c r="BV13" s="78"/>
      <c r="BW13" s="78"/>
      <c r="BX13" s="78"/>
      <c r="BY13" s="78"/>
      <c r="BZ13" s="78"/>
    </row>
    <row r="14" spans="1:78" ht="13.5" customHeight="1" x14ac:dyDescent="0.15">
      <c r="A14" s="2"/>
      <c r="B14" s="79" t="s">
        <v>25</v>
      </c>
      <c r="C14" s="80"/>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1"/>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9" t="s">
        <v>115</v>
      </c>
      <c r="BM16" s="70"/>
      <c r="BN16" s="70"/>
      <c r="BO16" s="70"/>
      <c r="BP16" s="70"/>
      <c r="BQ16" s="70"/>
      <c r="BR16" s="70"/>
      <c r="BS16" s="70"/>
      <c r="BT16" s="70"/>
      <c r="BU16" s="70"/>
      <c r="BV16" s="70"/>
      <c r="BW16" s="70"/>
      <c r="BX16" s="70"/>
      <c r="BY16" s="70"/>
      <c r="BZ16" s="71"/>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9"/>
      <c r="BM17" s="70"/>
      <c r="BN17" s="70"/>
      <c r="BO17" s="70"/>
      <c r="BP17" s="70"/>
      <c r="BQ17" s="70"/>
      <c r="BR17" s="70"/>
      <c r="BS17" s="70"/>
      <c r="BT17" s="70"/>
      <c r="BU17" s="70"/>
      <c r="BV17" s="70"/>
      <c r="BW17" s="70"/>
      <c r="BX17" s="70"/>
      <c r="BY17" s="70"/>
      <c r="BZ17" s="71"/>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9"/>
      <c r="BM18" s="70"/>
      <c r="BN18" s="70"/>
      <c r="BO18" s="70"/>
      <c r="BP18" s="70"/>
      <c r="BQ18" s="70"/>
      <c r="BR18" s="70"/>
      <c r="BS18" s="70"/>
      <c r="BT18" s="70"/>
      <c r="BU18" s="70"/>
      <c r="BV18" s="70"/>
      <c r="BW18" s="70"/>
      <c r="BX18" s="70"/>
      <c r="BY18" s="70"/>
      <c r="BZ18" s="71"/>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9"/>
      <c r="BM19" s="70"/>
      <c r="BN19" s="70"/>
      <c r="BO19" s="70"/>
      <c r="BP19" s="70"/>
      <c r="BQ19" s="70"/>
      <c r="BR19" s="70"/>
      <c r="BS19" s="70"/>
      <c r="BT19" s="70"/>
      <c r="BU19" s="70"/>
      <c r="BV19" s="70"/>
      <c r="BW19" s="70"/>
      <c r="BX19" s="70"/>
      <c r="BY19" s="70"/>
      <c r="BZ19" s="71"/>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9"/>
      <c r="BM20" s="70"/>
      <c r="BN20" s="70"/>
      <c r="BO20" s="70"/>
      <c r="BP20" s="70"/>
      <c r="BQ20" s="70"/>
      <c r="BR20" s="70"/>
      <c r="BS20" s="70"/>
      <c r="BT20" s="70"/>
      <c r="BU20" s="70"/>
      <c r="BV20" s="70"/>
      <c r="BW20" s="70"/>
      <c r="BX20" s="70"/>
      <c r="BY20" s="70"/>
      <c r="BZ20" s="71"/>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9"/>
      <c r="BM21" s="70"/>
      <c r="BN21" s="70"/>
      <c r="BO21" s="70"/>
      <c r="BP21" s="70"/>
      <c r="BQ21" s="70"/>
      <c r="BR21" s="70"/>
      <c r="BS21" s="70"/>
      <c r="BT21" s="70"/>
      <c r="BU21" s="70"/>
      <c r="BV21" s="70"/>
      <c r="BW21" s="70"/>
      <c r="BX21" s="70"/>
      <c r="BY21" s="70"/>
      <c r="BZ21" s="71"/>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9"/>
      <c r="BM22" s="70"/>
      <c r="BN22" s="70"/>
      <c r="BO22" s="70"/>
      <c r="BP22" s="70"/>
      <c r="BQ22" s="70"/>
      <c r="BR22" s="70"/>
      <c r="BS22" s="70"/>
      <c r="BT22" s="70"/>
      <c r="BU22" s="70"/>
      <c r="BV22" s="70"/>
      <c r="BW22" s="70"/>
      <c r="BX22" s="70"/>
      <c r="BY22" s="70"/>
      <c r="BZ22" s="71"/>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9"/>
      <c r="BM23" s="70"/>
      <c r="BN23" s="70"/>
      <c r="BO23" s="70"/>
      <c r="BP23" s="70"/>
      <c r="BQ23" s="70"/>
      <c r="BR23" s="70"/>
      <c r="BS23" s="70"/>
      <c r="BT23" s="70"/>
      <c r="BU23" s="70"/>
      <c r="BV23" s="70"/>
      <c r="BW23" s="70"/>
      <c r="BX23" s="70"/>
      <c r="BY23" s="70"/>
      <c r="BZ23" s="71"/>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9"/>
      <c r="BM24" s="70"/>
      <c r="BN24" s="70"/>
      <c r="BO24" s="70"/>
      <c r="BP24" s="70"/>
      <c r="BQ24" s="70"/>
      <c r="BR24" s="70"/>
      <c r="BS24" s="70"/>
      <c r="BT24" s="70"/>
      <c r="BU24" s="70"/>
      <c r="BV24" s="70"/>
      <c r="BW24" s="70"/>
      <c r="BX24" s="70"/>
      <c r="BY24" s="70"/>
      <c r="BZ24" s="71"/>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9"/>
      <c r="BM25" s="70"/>
      <c r="BN25" s="70"/>
      <c r="BO25" s="70"/>
      <c r="BP25" s="70"/>
      <c r="BQ25" s="70"/>
      <c r="BR25" s="70"/>
      <c r="BS25" s="70"/>
      <c r="BT25" s="70"/>
      <c r="BU25" s="70"/>
      <c r="BV25" s="70"/>
      <c r="BW25" s="70"/>
      <c r="BX25" s="70"/>
      <c r="BY25" s="70"/>
      <c r="BZ25" s="71"/>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9"/>
      <c r="BM26" s="70"/>
      <c r="BN26" s="70"/>
      <c r="BO26" s="70"/>
      <c r="BP26" s="70"/>
      <c r="BQ26" s="70"/>
      <c r="BR26" s="70"/>
      <c r="BS26" s="70"/>
      <c r="BT26" s="70"/>
      <c r="BU26" s="70"/>
      <c r="BV26" s="70"/>
      <c r="BW26" s="70"/>
      <c r="BX26" s="70"/>
      <c r="BY26" s="70"/>
      <c r="BZ26" s="71"/>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9"/>
      <c r="BM27" s="70"/>
      <c r="BN27" s="70"/>
      <c r="BO27" s="70"/>
      <c r="BP27" s="70"/>
      <c r="BQ27" s="70"/>
      <c r="BR27" s="70"/>
      <c r="BS27" s="70"/>
      <c r="BT27" s="70"/>
      <c r="BU27" s="70"/>
      <c r="BV27" s="70"/>
      <c r="BW27" s="70"/>
      <c r="BX27" s="70"/>
      <c r="BY27" s="70"/>
      <c r="BZ27" s="71"/>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9"/>
      <c r="BM28" s="70"/>
      <c r="BN28" s="70"/>
      <c r="BO28" s="70"/>
      <c r="BP28" s="70"/>
      <c r="BQ28" s="70"/>
      <c r="BR28" s="70"/>
      <c r="BS28" s="70"/>
      <c r="BT28" s="70"/>
      <c r="BU28" s="70"/>
      <c r="BV28" s="70"/>
      <c r="BW28" s="70"/>
      <c r="BX28" s="70"/>
      <c r="BY28" s="70"/>
      <c r="BZ28" s="71"/>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9"/>
      <c r="BM29" s="70"/>
      <c r="BN29" s="70"/>
      <c r="BO29" s="70"/>
      <c r="BP29" s="70"/>
      <c r="BQ29" s="70"/>
      <c r="BR29" s="70"/>
      <c r="BS29" s="70"/>
      <c r="BT29" s="70"/>
      <c r="BU29" s="70"/>
      <c r="BV29" s="70"/>
      <c r="BW29" s="70"/>
      <c r="BX29" s="70"/>
      <c r="BY29" s="70"/>
      <c r="BZ29" s="71"/>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9"/>
      <c r="BM30" s="70"/>
      <c r="BN30" s="70"/>
      <c r="BO30" s="70"/>
      <c r="BP30" s="70"/>
      <c r="BQ30" s="70"/>
      <c r="BR30" s="70"/>
      <c r="BS30" s="70"/>
      <c r="BT30" s="70"/>
      <c r="BU30" s="70"/>
      <c r="BV30" s="70"/>
      <c r="BW30" s="70"/>
      <c r="BX30" s="70"/>
      <c r="BY30" s="70"/>
      <c r="BZ30" s="71"/>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9"/>
      <c r="BM31" s="70"/>
      <c r="BN31" s="70"/>
      <c r="BO31" s="70"/>
      <c r="BP31" s="70"/>
      <c r="BQ31" s="70"/>
      <c r="BR31" s="70"/>
      <c r="BS31" s="70"/>
      <c r="BT31" s="70"/>
      <c r="BU31" s="70"/>
      <c r="BV31" s="70"/>
      <c r="BW31" s="70"/>
      <c r="BX31" s="70"/>
      <c r="BY31" s="70"/>
      <c r="BZ31" s="71"/>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9"/>
      <c r="BM32" s="70"/>
      <c r="BN32" s="70"/>
      <c r="BO32" s="70"/>
      <c r="BP32" s="70"/>
      <c r="BQ32" s="70"/>
      <c r="BR32" s="70"/>
      <c r="BS32" s="70"/>
      <c r="BT32" s="70"/>
      <c r="BU32" s="70"/>
      <c r="BV32" s="70"/>
      <c r="BW32" s="70"/>
      <c r="BX32" s="70"/>
      <c r="BY32" s="70"/>
      <c r="BZ32" s="71"/>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9"/>
      <c r="BM33" s="70"/>
      <c r="BN33" s="70"/>
      <c r="BO33" s="70"/>
      <c r="BP33" s="70"/>
      <c r="BQ33" s="70"/>
      <c r="BR33" s="70"/>
      <c r="BS33" s="70"/>
      <c r="BT33" s="70"/>
      <c r="BU33" s="70"/>
      <c r="BV33" s="70"/>
      <c r="BW33" s="70"/>
      <c r="BX33" s="70"/>
      <c r="BY33" s="70"/>
      <c r="BZ33" s="71"/>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9"/>
      <c r="BM34" s="70"/>
      <c r="BN34" s="70"/>
      <c r="BO34" s="70"/>
      <c r="BP34" s="70"/>
      <c r="BQ34" s="70"/>
      <c r="BR34" s="70"/>
      <c r="BS34" s="70"/>
      <c r="BT34" s="70"/>
      <c r="BU34" s="70"/>
      <c r="BV34" s="70"/>
      <c r="BW34" s="70"/>
      <c r="BX34" s="70"/>
      <c r="BY34" s="70"/>
      <c r="BZ34" s="71"/>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9"/>
      <c r="BM35" s="70"/>
      <c r="BN35" s="70"/>
      <c r="BO35" s="70"/>
      <c r="BP35" s="70"/>
      <c r="BQ35" s="70"/>
      <c r="BR35" s="70"/>
      <c r="BS35" s="70"/>
      <c r="BT35" s="70"/>
      <c r="BU35" s="70"/>
      <c r="BV35" s="70"/>
      <c r="BW35" s="70"/>
      <c r="BX35" s="70"/>
      <c r="BY35" s="70"/>
      <c r="BZ35" s="71"/>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9"/>
      <c r="BM36" s="70"/>
      <c r="BN36" s="70"/>
      <c r="BO36" s="70"/>
      <c r="BP36" s="70"/>
      <c r="BQ36" s="70"/>
      <c r="BR36" s="70"/>
      <c r="BS36" s="70"/>
      <c r="BT36" s="70"/>
      <c r="BU36" s="70"/>
      <c r="BV36" s="70"/>
      <c r="BW36" s="70"/>
      <c r="BX36" s="70"/>
      <c r="BY36" s="70"/>
      <c r="BZ36" s="71"/>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9"/>
      <c r="BM37" s="70"/>
      <c r="BN37" s="70"/>
      <c r="BO37" s="70"/>
      <c r="BP37" s="70"/>
      <c r="BQ37" s="70"/>
      <c r="BR37" s="70"/>
      <c r="BS37" s="70"/>
      <c r="BT37" s="70"/>
      <c r="BU37" s="70"/>
      <c r="BV37" s="70"/>
      <c r="BW37" s="70"/>
      <c r="BX37" s="70"/>
      <c r="BY37" s="70"/>
      <c r="BZ37" s="71"/>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9"/>
      <c r="BM38" s="70"/>
      <c r="BN38" s="70"/>
      <c r="BO38" s="70"/>
      <c r="BP38" s="70"/>
      <c r="BQ38" s="70"/>
      <c r="BR38" s="70"/>
      <c r="BS38" s="70"/>
      <c r="BT38" s="70"/>
      <c r="BU38" s="70"/>
      <c r="BV38" s="70"/>
      <c r="BW38" s="70"/>
      <c r="BX38" s="70"/>
      <c r="BY38" s="70"/>
      <c r="BZ38" s="71"/>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9"/>
      <c r="BM39" s="70"/>
      <c r="BN39" s="70"/>
      <c r="BO39" s="70"/>
      <c r="BP39" s="70"/>
      <c r="BQ39" s="70"/>
      <c r="BR39" s="70"/>
      <c r="BS39" s="70"/>
      <c r="BT39" s="70"/>
      <c r="BU39" s="70"/>
      <c r="BV39" s="70"/>
      <c r="BW39" s="70"/>
      <c r="BX39" s="70"/>
      <c r="BY39" s="70"/>
      <c r="BZ39" s="71"/>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9"/>
      <c r="BM40" s="70"/>
      <c r="BN40" s="70"/>
      <c r="BO40" s="70"/>
      <c r="BP40" s="70"/>
      <c r="BQ40" s="70"/>
      <c r="BR40" s="70"/>
      <c r="BS40" s="70"/>
      <c r="BT40" s="70"/>
      <c r="BU40" s="70"/>
      <c r="BV40" s="70"/>
      <c r="BW40" s="70"/>
      <c r="BX40" s="70"/>
      <c r="BY40" s="70"/>
      <c r="BZ40" s="71"/>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9"/>
      <c r="BM41" s="70"/>
      <c r="BN41" s="70"/>
      <c r="BO41" s="70"/>
      <c r="BP41" s="70"/>
      <c r="BQ41" s="70"/>
      <c r="BR41" s="70"/>
      <c r="BS41" s="70"/>
      <c r="BT41" s="70"/>
      <c r="BU41" s="70"/>
      <c r="BV41" s="70"/>
      <c r="BW41" s="70"/>
      <c r="BX41" s="70"/>
      <c r="BY41" s="70"/>
      <c r="BZ41" s="71"/>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9"/>
      <c r="BM42" s="70"/>
      <c r="BN42" s="70"/>
      <c r="BO42" s="70"/>
      <c r="BP42" s="70"/>
      <c r="BQ42" s="70"/>
      <c r="BR42" s="70"/>
      <c r="BS42" s="70"/>
      <c r="BT42" s="70"/>
      <c r="BU42" s="70"/>
      <c r="BV42" s="70"/>
      <c r="BW42" s="70"/>
      <c r="BX42" s="70"/>
      <c r="BY42" s="70"/>
      <c r="BZ42" s="71"/>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9"/>
      <c r="BM43" s="70"/>
      <c r="BN43" s="70"/>
      <c r="BO43" s="70"/>
      <c r="BP43" s="70"/>
      <c r="BQ43" s="70"/>
      <c r="BR43" s="70"/>
      <c r="BS43" s="70"/>
      <c r="BT43" s="70"/>
      <c r="BU43" s="70"/>
      <c r="BV43" s="70"/>
      <c r="BW43" s="70"/>
      <c r="BX43" s="70"/>
      <c r="BY43" s="70"/>
      <c r="BZ43" s="71"/>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117</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9" t="s">
        <v>116</v>
      </c>
      <c r="BM66" s="70"/>
      <c r="BN66" s="70"/>
      <c r="BO66" s="70"/>
      <c r="BP66" s="70"/>
      <c r="BQ66" s="70"/>
      <c r="BR66" s="70"/>
      <c r="BS66" s="70"/>
      <c r="BT66" s="70"/>
      <c r="BU66" s="70"/>
      <c r="BV66" s="70"/>
      <c r="BW66" s="70"/>
      <c r="BX66" s="70"/>
      <c r="BY66" s="70"/>
      <c r="BZ66" s="71"/>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9"/>
      <c r="BM67" s="70"/>
      <c r="BN67" s="70"/>
      <c r="BO67" s="70"/>
      <c r="BP67" s="70"/>
      <c r="BQ67" s="70"/>
      <c r="BR67" s="70"/>
      <c r="BS67" s="70"/>
      <c r="BT67" s="70"/>
      <c r="BU67" s="70"/>
      <c r="BV67" s="70"/>
      <c r="BW67" s="70"/>
      <c r="BX67" s="70"/>
      <c r="BY67" s="70"/>
      <c r="BZ67" s="71"/>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9"/>
      <c r="BM68" s="70"/>
      <c r="BN68" s="70"/>
      <c r="BO68" s="70"/>
      <c r="BP68" s="70"/>
      <c r="BQ68" s="70"/>
      <c r="BR68" s="70"/>
      <c r="BS68" s="70"/>
      <c r="BT68" s="70"/>
      <c r="BU68" s="70"/>
      <c r="BV68" s="70"/>
      <c r="BW68" s="70"/>
      <c r="BX68" s="70"/>
      <c r="BY68" s="70"/>
      <c r="BZ68" s="71"/>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9"/>
      <c r="BM69" s="70"/>
      <c r="BN69" s="70"/>
      <c r="BO69" s="70"/>
      <c r="BP69" s="70"/>
      <c r="BQ69" s="70"/>
      <c r="BR69" s="70"/>
      <c r="BS69" s="70"/>
      <c r="BT69" s="70"/>
      <c r="BU69" s="70"/>
      <c r="BV69" s="70"/>
      <c r="BW69" s="70"/>
      <c r="BX69" s="70"/>
      <c r="BY69" s="70"/>
      <c r="BZ69" s="71"/>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9"/>
      <c r="BM70" s="70"/>
      <c r="BN70" s="70"/>
      <c r="BO70" s="70"/>
      <c r="BP70" s="70"/>
      <c r="BQ70" s="70"/>
      <c r="BR70" s="70"/>
      <c r="BS70" s="70"/>
      <c r="BT70" s="70"/>
      <c r="BU70" s="70"/>
      <c r="BV70" s="70"/>
      <c r="BW70" s="70"/>
      <c r="BX70" s="70"/>
      <c r="BY70" s="70"/>
      <c r="BZ70" s="71"/>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9"/>
      <c r="BM71" s="70"/>
      <c r="BN71" s="70"/>
      <c r="BO71" s="70"/>
      <c r="BP71" s="70"/>
      <c r="BQ71" s="70"/>
      <c r="BR71" s="70"/>
      <c r="BS71" s="70"/>
      <c r="BT71" s="70"/>
      <c r="BU71" s="70"/>
      <c r="BV71" s="70"/>
      <c r="BW71" s="70"/>
      <c r="BX71" s="70"/>
      <c r="BY71" s="70"/>
      <c r="BZ71" s="71"/>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9"/>
      <c r="BM72" s="70"/>
      <c r="BN72" s="70"/>
      <c r="BO72" s="70"/>
      <c r="BP72" s="70"/>
      <c r="BQ72" s="70"/>
      <c r="BR72" s="70"/>
      <c r="BS72" s="70"/>
      <c r="BT72" s="70"/>
      <c r="BU72" s="70"/>
      <c r="BV72" s="70"/>
      <c r="BW72" s="70"/>
      <c r="BX72" s="70"/>
      <c r="BY72" s="70"/>
      <c r="BZ72" s="71"/>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9"/>
      <c r="BM73" s="70"/>
      <c r="BN73" s="70"/>
      <c r="BO73" s="70"/>
      <c r="BP73" s="70"/>
      <c r="BQ73" s="70"/>
      <c r="BR73" s="70"/>
      <c r="BS73" s="70"/>
      <c r="BT73" s="70"/>
      <c r="BU73" s="70"/>
      <c r="BV73" s="70"/>
      <c r="BW73" s="70"/>
      <c r="BX73" s="70"/>
      <c r="BY73" s="70"/>
      <c r="BZ73" s="71"/>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9"/>
      <c r="BM74" s="70"/>
      <c r="BN74" s="70"/>
      <c r="BO74" s="70"/>
      <c r="BP74" s="70"/>
      <c r="BQ74" s="70"/>
      <c r="BR74" s="70"/>
      <c r="BS74" s="70"/>
      <c r="BT74" s="70"/>
      <c r="BU74" s="70"/>
      <c r="BV74" s="70"/>
      <c r="BW74" s="70"/>
      <c r="BX74" s="70"/>
      <c r="BY74" s="70"/>
      <c r="BZ74" s="71"/>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9"/>
      <c r="BM75" s="70"/>
      <c r="BN75" s="70"/>
      <c r="BO75" s="70"/>
      <c r="BP75" s="70"/>
      <c r="BQ75" s="70"/>
      <c r="BR75" s="70"/>
      <c r="BS75" s="70"/>
      <c r="BT75" s="70"/>
      <c r="BU75" s="70"/>
      <c r="BV75" s="70"/>
      <c r="BW75" s="70"/>
      <c r="BX75" s="70"/>
      <c r="BY75" s="70"/>
      <c r="BZ75" s="71"/>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9"/>
      <c r="BM76" s="70"/>
      <c r="BN76" s="70"/>
      <c r="BO76" s="70"/>
      <c r="BP76" s="70"/>
      <c r="BQ76" s="70"/>
      <c r="BR76" s="70"/>
      <c r="BS76" s="70"/>
      <c r="BT76" s="70"/>
      <c r="BU76" s="70"/>
      <c r="BV76" s="70"/>
      <c r="BW76" s="70"/>
      <c r="BX76" s="70"/>
      <c r="BY76" s="70"/>
      <c r="BZ76" s="71"/>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9"/>
      <c r="BM77" s="70"/>
      <c r="BN77" s="70"/>
      <c r="BO77" s="70"/>
      <c r="BP77" s="70"/>
      <c r="BQ77" s="70"/>
      <c r="BR77" s="70"/>
      <c r="BS77" s="70"/>
      <c r="BT77" s="70"/>
      <c r="BU77" s="70"/>
      <c r="BV77" s="70"/>
      <c r="BW77" s="70"/>
      <c r="BX77" s="70"/>
      <c r="BY77" s="70"/>
      <c r="BZ77" s="71"/>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9"/>
      <c r="BM78" s="70"/>
      <c r="BN78" s="70"/>
      <c r="BO78" s="70"/>
      <c r="BP78" s="70"/>
      <c r="BQ78" s="70"/>
      <c r="BR78" s="70"/>
      <c r="BS78" s="70"/>
      <c r="BT78" s="70"/>
      <c r="BU78" s="70"/>
      <c r="BV78" s="70"/>
      <c r="BW78" s="70"/>
      <c r="BX78" s="70"/>
      <c r="BY78" s="70"/>
      <c r="BZ78" s="71"/>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69"/>
      <c r="BM79" s="70"/>
      <c r="BN79" s="70"/>
      <c r="BO79" s="70"/>
      <c r="BP79" s="70"/>
      <c r="BQ79" s="70"/>
      <c r="BR79" s="70"/>
      <c r="BS79" s="70"/>
      <c r="BT79" s="70"/>
      <c r="BU79" s="70"/>
      <c r="BV79" s="70"/>
      <c r="BW79" s="70"/>
      <c r="BX79" s="70"/>
      <c r="BY79" s="70"/>
      <c r="BZ79" s="71"/>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69"/>
      <c r="BM80" s="70"/>
      <c r="BN80" s="70"/>
      <c r="BO80" s="70"/>
      <c r="BP80" s="70"/>
      <c r="BQ80" s="70"/>
      <c r="BR80" s="70"/>
      <c r="BS80" s="70"/>
      <c r="BT80" s="70"/>
      <c r="BU80" s="70"/>
      <c r="BV80" s="70"/>
      <c r="BW80" s="70"/>
      <c r="BX80" s="70"/>
      <c r="BY80" s="70"/>
      <c r="BZ80" s="71"/>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【106.67】</v>
      </c>
      <c r="F85" s="26" t="str">
        <f>データ!AT6</f>
        <v>【3.64】</v>
      </c>
      <c r="G85" s="26" t="str">
        <f>データ!BE6</f>
        <v>【67.52】</v>
      </c>
      <c r="H85" s="26" t="str">
        <f>データ!BP6</f>
        <v>【705.21】</v>
      </c>
      <c r="I85" s="26" t="str">
        <f>データ!CA6</f>
        <v>【98.96】</v>
      </c>
      <c r="J85" s="26" t="str">
        <f>データ!CL6</f>
        <v>【134.52】</v>
      </c>
      <c r="K85" s="26" t="str">
        <f>データ!CW6</f>
        <v>【59.57】</v>
      </c>
      <c r="L85" s="26" t="str">
        <f>データ!DH6</f>
        <v>【95.57】</v>
      </c>
      <c r="M85" s="26" t="str">
        <f>データ!DS6</f>
        <v>【36.52】</v>
      </c>
      <c r="N85" s="26" t="str">
        <f>データ!ED6</f>
        <v>【5.72】</v>
      </c>
      <c r="O85" s="26" t="str">
        <f>データ!EO6</f>
        <v>【0.30】</v>
      </c>
    </row>
  </sheetData>
  <sheetProtection algorithmName="SHA-512" hashValue="MzxwVUN1MRCoVcfiKzWZ3u/K5lT4Q/cs3IfZs2fDTEkBRE6jYQVydXXXdhhmxvGwHeLKifaRNy28TPPJ2zA3GA==" saltValue="bwPZInPuRimFx9f/cnlEMA=="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25" right="0.25" top="0.75" bottom="0.75" header="0.3" footer="0.3"/>
  <pageSetup paperSize="9" scale="47"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83" t="s">
        <v>52</v>
      </c>
      <c r="I3" s="84"/>
      <c r="J3" s="84"/>
      <c r="K3" s="84"/>
      <c r="L3" s="84"/>
      <c r="M3" s="84"/>
      <c r="N3" s="84"/>
      <c r="O3" s="84"/>
      <c r="P3" s="84"/>
      <c r="Q3" s="84"/>
      <c r="R3" s="84"/>
      <c r="S3" s="84"/>
      <c r="T3" s="84"/>
      <c r="U3" s="84"/>
      <c r="V3" s="84"/>
      <c r="W3" s="84"/>
      <c r="X3" s="85"/>
      <c r="Y3" s="89" t="s">
        <v>53</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54</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8" x14ac:dyDescent="0.15">
      <c r="A4" s="28" t="s">
        <v>55</v>
      </c>
      <c r="B4" s="30"/>
      <c r="C4" s="30"/>
      <c r="D4" s="30"/>
      <c r="E4" s="30"/>
      <c r="F4" s="30"/>
      <c r="G4" s="30"/>
      <c r="H4" s="86"/>
      <c r="I4" s="87"/>
      <c r="J4" s="87"/>
      <c r="K4" s="87"/>
      <c r="L4" s="87"/>
      <c r="M4" s="87"/>
      <c r="N4" s="87"/>
      <c r="O4" s="87"/>
      <c r="P4" s="87"/>
      <c r="Q4" s="87"/>
      <c r="R4" s="87"/>
      <c r="S4" s="87"/>
      <c r="T4" s="87"/>
      <c r="U4" s="87"/>
      <c r="V4" s="87"/>
      <c r="W4" s="87"/>
      <c r="X4" s="88"/>
      <c r="Y4" s="82" t="s">
        <v>56</v>
      </c>
      <c r="Z4" s="82"/>
      <c r="AA4" s="82"/>
      <c r="AB4" s="82"/>
      <c r="AC4" s="82"/>
      <c r="AD4" s="82"/>
      <c r="AE4" s="82"/>
      <c r="AF4" s="82"/>
      <c r="AG4" s="82"/>
      <c r="AH4" s="82"/>
      <c r="AI4" s="82"/>
      <c r="AJ4" s="82" t="s">
        <v>57</v>
      </c>
      <c r="AK4" s="82"/>
      <c r="AL4" s="82"/>
      <c r="AM4" s="82"/>
      <c r="AN4" s="82"/>
      <c r="AO4" s="82"/>
      <c r="AP4" s="82"/>
      <c r="AQ4" s="82"/>
      <c r="AR4" s="82"/>
      <c r="AS4" s="82"/>
      <c r="AT4" s="82"/>
      <c r="AU4" s="82" t="s">
        <v>58</v>
      </c>
      <c r="AV4" s="82"/>
      <c r="AW4" s="82"/>
      <c r="AX4" s="82"/>
      <c r="AY4" s="82"/>
      <c r="AZ4" s="82"/>
      <c r="BA4" s="82"/>
      <c r="BB4" s="82"/>
      <c r="BC4" s="82"/>
      <c r="BD4" s="82"/>
      <c r="BE4" s="82"/>
      <c r="BF4" s="82" t="s">
        <v>59</v>
      </c>
      <c r="BG4" s="82"/>
      <c r="BH4" s="82"/>
      <c r="BI4" s="82"/>
      <c r="BJ4" s="82"/>
      <c r="BK4" s="82"/>
      <c r="BL4" s="82"/>
      <c r="BM4" s="82"/>
      <c r="BN4" s="82"/>
      <c r="BO4" s="82"/>
      <c r="BP4" s="82"/>
      <c r="BQ4" s="82" t="s">
        <v>60</v>
      </c>
      <c r="BR4" s="82"/>
      <c r="BS4" s="82"/>
      <c r="BT4" s="82"/>
      <c r="BU4" s="82"/>
      <c r="BV4" s="82"/>
      <c r="BW4" s="82"/>
      <c r="BX4" s="82"/>
      <c r="BY4" s="82"/>
      <c r="BZ4" s="82"/>
      <c r="CA4" s="82"/>
      <c r="CB4" s="82" t="s">
        <v>61</v>
      </c>
      <c r="CC4" s="82"/>
      <c r="CD4" s="82"/>
      <c r="CE4" s="82"/>
      <c r="CF4" s="82"/>
      <c r="CG4" s="82"/>
      <c r="CH4" s="82"/>
      <c r="CI4" s="82"/>
      <c r="CJ4" s="82"/>
      <c r="CK4" s="82"/>
      <c r="CL4" s="82"/>
      <c r="CM4" s="82" t="s">
        <v>62</v>
      </c>
      <c r="CN4" s="82"/>
      <c r="CO4" s="82"/>
      <c r="CP4" s="82"/>
      <c r="CQ4" s="82"/>
      <c r="CR4" s="82"/>
      <c r="CS4" s="82"/>
      <c r="CT4" s="82"/>
      <c r="CU4" s="82"/>
      <c r="CV4" s="82"/>
      <c r="CW4" s="82"/>
      <c r="CX4" s="82" t="s">
        <v>63</v>
      </c>
      <c r="CY4" s="82"/>
      <c r="CZ4" s="82"/>
      <c r="DA4" s="82"/>
      <c r="DB4" s="82"/>
      <c r="DC4" s="82"/>
      <c r="DD4" s="82"/>
      <c r="DE4" s="82"/>
      <c r="DF4" s="82"/>
      <c r="DG4" s="82"/>
      <c r="DH4" s="82"/>
      <c r="DI4" s="82" t="s">
        <v>64</v>
      </c>
      <c r="DJ4" s="82"/>
      <c r="DK4" s="82"/>
      <c r="DL4" s="82"/>
      <c r="DM4" s="82"/>
      <c r="DN4" s="82"/>
      <c r="DO4" s="82"/>
      <c r="DP4" s="82"/>
      <c r="DQ4" s="82"/>
      <c r="DR4" s="82"/>
      <c r="DS4" s="82"/>
      <c r="DT4" s="82" t="s">
        <v>65</v>
      </c>
      <c r="DU4" s="82"/>
      <c r="DV4" s="82"/>
      <c r="DW4" s="82"/>
      <c r="DX4" s="82"/>
      <c r="DY4" s="82"/>
      <c r="DZ4" s="82"/>
      <c r="EA4" s="82"/>
      <c r="EB4" s="82"/>
      <c r="EC4" s="82"/>
      <c r="ED4" s="82"/>
      <c r="EE4" s="82" t="s">
        <v>66</v>
      </c>
      <c r="EF4" s="82"/>
      <c r="EG4" s="82"/>
      <c r="EH4" s="82"/>
      <c r="EI4" s="82"/>
      <c r="EJ4" s="82"/>
      <c r="EK4" s="82"/>
      <c r="EL4" s="82"/>
      <c r="EM4" s="82"/>
      <c r="EN4" s="82"/>
      <c r="EO4" s="82"/>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2020</v>
      </c>
      <c r="C6" s="33">
        <f t="shared" ref="C6:X6" si="3">C7</f>
        <v>142069</v>
      </c>
      <c r="D6" s="33">
        <f t="shared" si="3"/>
        <v>46</v>
      </c>
      <c r="E6" s="33">
        <f t="shared" si="3"/>
        <v>17</v>
      </c>
      <c r="F6" s="33">
        <f t="shared" si="3"/>
        <v>1</v>
      </c>
      <c r="G6" s="33">
        <f t="shared" si="3"/>
        <v>0</v>
      </c>
      <c r="H6" s="33" t="str">
        <f t="shared" si="3"/>
        <v>神奈川県　小田原市</v>
      </c>
      <c r="I6" s="33" t="str">
        <f t="shared" si="3"/>
        <v>法適用</v>
      </c>
      <c r="J6" s="33" t="str">
        <f t="shared" si="3"/>
        <v>下水道事業</v>
      </c>
      <c r="K6" s="33" t="str">
        <f t="shared" si="3"/>
        <v>公共下水道</v>
      </c>
      <c r="L6" s="33" t="str">
        <f t="shared" si="3"/>
        <v>Ac1</v>
      </c>
      <c r="M6" s="33" t="str">
        <f t="shared" si="3"/>
        <v>非設置</v>
      </c>
      <c r="N6" s="34" t="str">
        <f t="shared" si="3"/>
        <v>-</v>
      </c>
      <c r="O6" s="34">
        <f t="shared" si="3"/>
        <v>55.73</v>
      </c>
      <c r="P6" s="34">
        <f t="shared" si="3"/>
        <v>83.08</v>
      </c>
      <c r="Q6" s="34">
        <f t="shared" si="3"/>
        <v>70.34</v>
      </c>
      <c r="R6" s="34">
        <f t="shared" si="3"/>
        <v>2636</v>
      </c>
      <c r="S6" s="34">
        <f t="shared" si="3"/>
        <v>189425</v>
      </c>
      <c r="T6" s="34">
        <f t="shared" si="3"/>
        <v>113.6</v>
      </c>
      <c r="U6" s="34">
        <f t="shared" si="3"/>
        <v>1667.47</v>
      </c>
      <c r="V6" s="34">
        <f t="shared" si="3"/>
        <v>157100</v>
      </c>
      <c r="W6" s="34">
        <f t="shared" si="3"/>
        <v>25.47</v>
      </c>
      <c r="X6" s="34">
        <f t="shared" si="3"/>
        <v>6168.04</v>
      </c>
      <c r="Y6" s="35">
        <f>IF(Y7="",NA(),Y7)</f>
        <v>105.73</v>
      </c>
      <c r="Z6" s="35">
        <f t="shared" ref="Z6:AH6" si="4">IF(Z7="",NA(),Z7)</f>
        <v>104.15</v>
      </c>
      <c r="AA6" s="35">
        <f t="shared" si="4"/>
        <v>104.42</v>
      </c>
      <c r="AB6" s="35">
        <f t="shared" si="4"/>
        <v>104.22</v>
      </c>
      <c r="AC6" s="35">
        <f t="shared" si="4"/>
        <v>103.4</v>
      </c>
      <c r="AD6" s="35">
        <f t="shared" si="4"/>
        <v>107.45</v>
      </c>
      <c r="AE6" s="35">
        <f t="shared" si="4"/>
        <v>107.43</v>
      </c>
      <c r="AF6" s="35">
        <f t="shared" si="4"/>
        <v>107.64</v>
      </c>
      <c r="AG6" s="35">
        <f t="shared" si="4"/>
        <v>107.03</v>
      </c>
      <c r="AH6" s="35">
        <f t="shared" si="4"/>
        <v>106.55</v>
      </c>
      <c r="AI6" s="34" t="str">
        <f>IF(AI7="","",IF(AI7="-","【-】","【"&amp;SUBSTITUTE(TEXT(AI7,"#,##0.00"),"-","△")&amp;"】"))</f>
        <v>【106.67】</v>
      </c>
      <c r="AJ6" s="34">
        <f>IF(AJ7="",NA(),AJ7)</f>
        <v>0</v>
      </c>
      <c r="AK6" s="34">
        <f t="shared" ref="AK6:AS6" si="5">IF(AK7="",NA(),AK7)</f>
        <v>0</v>
      </c>
      <c r="AL6" s="34">
        <f t="shared" si="5"/>
        <v>0</v>
      </c>
      <c r="AM6" s="34">
        <f t="shared" si="5"/>
        <v>0</v>
      </c>
      <c r="AN6" s="34">
        <f t="shared" si="5"/>
        <v>0</v>
      </c>
      <c r="AO6" s="35">
        <f t="shared" si="5"/>
        <v>11.01</v>
      </c>
      <c r="AP6" s="35">
        <f t="shared" si="5"/>
        <v>10.199999999999999</v>
      </c>
      <c r="AQ6" s="35">
        <f t="shared" si="5"/>
        <v>9.1999999999999993</v>
      </c>
      <c r="AR6" s="35">
        <f t="shared" si="5"/>
        <v>7.69</v>
      </c>
      <c r="AS6" s="35">
        <f t="shared" si="5"/>
        <v>5.95</v>
      </c>
      <c r="AT6" s="34" t="str">
        <f>IF(AT7="","",IF(AT7="-","【-】","【"&amp;SUBSTITUTE(TEXT(AT7,"#,##0.00"),"-","△")&amp;"】"))</f>
        <v>【3.64】</v>
      </c>
      <c r="AU6" s="35">
        <f>IF(AU7="",NA(),AU7)</f>
        <v>42.06</v>
      </c>
      <c r="AV6" s="35">
        <f t="shared" ref="AV6:BD6" si="6">IF(AV7="",NA(),AV7)</f>
        <v>47.55</v>
      </c>
      <c r="AW6" s="35">
        <f t="shared" si="6"/>
        <v>59.06</v>
      </c>
      <c r="AX6" s="35">
        <f t="shared" si="6"/>
        <v>70.099999999999994</v>
      </c>
      <c r="AY6" s="35">
        <f t="shared" si="6"/>
        <v>82.84</v>
      </c>
      <c r="AZ6" s="35">
        <f t="shared" si="6"/>
        <v>54.03</v>
      </c>
      <c r="BA6" s="35">
        <f t="shared" si="6"/>
        <v>65.83</v>
      </c>
      <c r="BB6" s="35">
        <f t="shared" si="6"/>
        <v>72.22</v>
      </c>
      <c r="BC6" s="35">
        <f t="shared" si="6"/>
        <v>73.02</v>
      </c>
      <c r="BD6" s="35">
        <f t="shared" si="6"/>
        <v>72.930000000000007</v>
      </c>
      <c r="BE6" s="34" t="str">
        <f>IF(BE7="","",IF(BE7="-","【-】","【"&amp;SUBSTITUTE(TEXT(BE7,"#,##0.00"),"-","△")&amp;"】"))</f>
        <v>【67.52】</v>
      </c>
      <c r="BF6" s="35">
        <f>IF(BF7="",NA(),BF7)</f>
        <v>581.20000000000005</v>
      </c>
      <c r="BG6" s="35">
        <f t="shared" ref="BG6:BO6" si="7">IF(BG7="",NA(),BG7)</f>
        <v>551.49</v>
      </c>
      <c r="BH6" s="35">
        <f t="shared" si="7"/>
        <v>514.82000000000005</v>
      </c>
      <c r="BI6" s="35">
        <f t="shared" si="7"/>
        <v>463.77</v>
      </c>
      <c r="BJ6" s="35">
        <f t="shared" si="7"/>
        <v>476.68</v>
      </c>
      <c r="BK6" s="35">
        <f t="shared" si="7"/>
        <v>802.49</v>
      </c>
      <c r="BL6" s="35">
        <f t="shared" si="7"/>
        <v>805.14</v>
      </c>
      <c r="BM6" s="35">
        <f t="shared" si="7"/>
        <v>730.93</v>
      </c>
      <c r="BN6" s="35">
        <f t="shared" si="7"/>
        <v>708.89</v>
      </c>
      <c r="BO6" s="35">
        <f t="shared" si="7"/>
        <v>730.52</v>
      </c>
      <c r="BP6" s="34" t="str">
        <f>IF(BP7="","",IF(BP7="-","【-】","【"&amp;SUBSTITUTE(TEXT(BP7,"#,##0.00"),"-","△")&amp;"】"))</f>
        <v>【705.21】</v>
      </c>
      <c r="BQ6" s="35">
        <f>IF(BQ7="",NA(),BQ7)</f>
        <v>97.06</v>
      </c>
      <c r="BR6" s="35">
        <f t="shared" ref="BR6:BZ6" si="8">IF(BR7="",NA(),BR7)</f>
        <v>95.53</v>
      </c>
      <c r="BS6" s="35">
        <f t="shared" si="8"/>
        <v>96.37</v>
      </c>
      <c r="BT6" s="35">
        <f t="shared" si="8"/>
        <v>97</v>
      </c>
      <c r="BU6" s="35">
        <f t="shared" si="8"/>
        <v>95.51</v>
      </c>
      <c r="BV6" s="35">
        <f t="shared" si="8"/>
        <v>103.18</v>
      </c>
      <c r="BW6" s="35">
        <f t="shared" si="8"/>
        <v>100.22</v>
      </c>
      <c r="BX6" s="35">
        <f t="shared" si="8"/>
        <v>98.09</v>
      </c>
      <c r="BY6" s="35">
        <f t="shared" si="8"/>
        <v>97.91</v>
      </c>
      <c r="BZ6" s="35">
        <f t="shared" si="8"/>
        <v>98.61</v>
      </c>
      <c r="CA6" s="34" t="str">
        <f>IF(CA7="","",IF(CA7="-","【-】","【"&amp;SUBSTITUTE(TEXT(CA7,"#,##0.00"),"-","△")&amp;"】"))</f>
        <v>【98.96】</v>
      </c>
      <c r="CB6" s="35">
        <f>IF(CB7="",NA(),CB7)</f>
        <v>175.45</v>
      </c>
      <c r="CC6" s="35">
        <f t="shared" ref="CC6:CK6" si="9">IF(CC7="",NA(),CC7)</f>
        <v>176.38</v>
      </c>
      <c r="CD6" s="35">
        <f t="shared" si="9"/>
        <v>175.03</v>
      </c>
      <c r="CE6" s="35">
        <f t="shared" si="9"/>
        <v>173.73</v>
      </c>
      <c r="CF6" s="35">
        <f t="shared" si="9"/>
        <v>174.23</v>
      </c>
      <c r="CG6" s="35">
        <f t="shared" si="9"/>
        <v>141.11000000000001</v>
      </c>
      <c r="CH6" s="35">
        <f t="shared" si="9"/>
        <v>144.79</v>
      </c>
      <c r="CI6" s="35">
        <f t="shared" si="9"/>
        <v>146.08000000000001</v>
      </c>
      <c r="CJ6" s="35">
        <f t="shared" si="9"/>
        <v>144.11000000000001</v>
      </c>
      <c r="CK6" s="35">
        <f t="shared" si="9"/>
        <v>141.24</v>
      </c>
      <c r="CL6" s="34" t="str">
        <f>IF(CL7="","",IF(CL7="-","【-】","【"&amp;SUBSTITUTE(TEXT(CL7,"#,##0.00"),"-","△")&amp;"】"))</f>
        <v>【134.52】</v>
      </c>
      <c r="CM6" s="35" t="str">
        <f>IF(CM7="",NA(),CM7)</f>
        <v>-</v>
      </c>
      <c r="CN6" s="35" t="str">
        <f t="shared" ref="CN6:CV6" si="10">IF(CN7="",NA(),CN7)</f>
        <v>-</v>
      </c>
      <c r="CO6" s="35" t="str">
        <f t="shared" si="10"/>
        <v>-</v>
      </c>
      <c r="CP6" s="35" t="str">
        <f t="shared" si="10"/>
        <v>-</v>
      </c>
      <c r="CQ6" s="35" t="str">
        <f t="shared" si="10"/>
        <v>-</v>
      </c>
      <c r="CR6" s="35">
        <f t="shared" si="10"/>
        <v>63.26</v>
      </c>
      <c r="CS6" s="35">
        <f t="shared" si="10"/>
        <v>61.54</v>
      </c>
      <c r="CT6" s="35">
        <f t="shared" si="10"/>
        <v>61.93</v>
      </c>
      <c r="CU6" s="35">
        <f t="shared" si="10"/>
        <v>61.32</v>
      </c>
      <c r="CV6" s="35">
        <f t="shared" si="10"/>
        <v>61.7</v>
      </c>
      <c r="CW6" s="34" t="str">
        <f>IF(CW7="","",IF(CW7="-","【-】","【"&amp;SUBSTITUTE(TEXT(CW7,"#,##0.00"),"-","△")&amp;"】"))</f>
        <v>【59.57】</v>
      </c>
      <c r="CX6" s="35">
        <f>IF(CX7="",NA(),CX7)</f>
        <v>93.24</v>
      </c>
      <c r="CY6" s="35">
        <f t="shared" ref="CY6:DG6" si="11">IF(CY7="",NA(),CY7)</f>
        <v>92.75</v>
      </c>
      <c r="CZ6" s="35">
        <f t="shared" si="11"/>
        <v>93.55</v>
      </c>
      <c r="DA6" s="35">
        <f t="shared" si="11"/>
        <v>93.72</v>
      </c>
      <c r="DB6" s="35">
        <f t="shared" si="11"/>
        <v>93.83</v>
      </c>
      <c r="DC6" s="35">
        <f t="shared" si="11"/>
        <v>94.07</v>
      </c>
      <c r="DD6" s="35">
        <f t="shared" si="11"/>
        <v>94.13</v>
      </c>
      <c r="DE6" s="35">
        <f t="shared" si="11"/>
        <v>94.45</v>
      </c>
      <c r="DF6" s="35">
        <f t="shared" si="11"/>
        <v>94.58</v>
      </c>
      <c r="DG6" s="35">
        <f t="shared" si="11"/>
        <v>94.56</v>
      </c>
      <c r="DH6" s="34" t="str">
        <f>IF(DH7="","",IF(DH7="-","【-】","【"&amp;SUBSTITUTE(TEXT(DH7,"#,##0.00"),"-","△")&amp;"】"))</f>
        <v>【95.57】</v>
      </c>
      <c r="DI6" s="35">
        <f>IF(DI7="",NA(),DI7)</f>
        <v>3.68</v>
      </c>
      <c r="DJ6" s="35">
        <f t="shared" ref="DJ6:DR6" si="12">IF(DJ7="",NA(),DJ7)</f>
        <v>7.29</v>
      </c>
      <c r="DK6" s="35">
        <f t="shared" si="12"/>
        <v>10.41</v>
      </c>
      <c r="DL6" s="35">
        <f t="shared" si="12"/>
        <v>13.29</v>
      </c>
      <c r="DM6" s="35">
        <f t="shared" si="12"/>
        <v>16.149999999999999</v>
      </c>
      <c r="DN6" s="35">
        <f t="shared" si="12"/>
        <v>28.95</v>
      </c>
      <c r="DO6" s="35">
        <f t="shared" si="12"/>
        <v>30.11</v>
      </c>
      <c r="DP6" s="35">
        <f t="shared" si="12"/>
        <v>30.45</v>
      </c>
      <c r="DQ6" s="35">
        <f t="shared" si="12"/>
        <v>31.01</v>
      </c>
      <c r="DR6" s="35">
        <f t="shared" si="12"/>
        <v>28.87</v>
      </c>
      <c r="DS6" s="34" t="str">
        <f>IF(DS7="","",IF(DS7="-","【-】","【"&amp;SUBSTITUTE(TEXT(DS7,"#,##0.00"),"-","△")&amp;"】"))</f>
        <v>【36.52】</v>
      </c>
      <c r="DT6" s="35">
        <f>IF(DT7="",NA(),DT7)</f>
        <v>4.68</v>
      </c>
      <c r="DU6" s="35">
        <f t="shared" ref="DU6:EC6" si="13">IF(DU7="",NA(),DU7)</f>
        <v>5.89</v>
      </c>
      <c r="DV6" s="35">
        <f t="shared" si="13"/>
        <v>7.84</v>
      </c>
      <c r="DW6" s="35">
        <f t="shared" si="13"/>
        <v>8.8800000000000008</v>
      </c>
      <c r="DX6" s="35">
        <f t="shared" si="13"/>
        <v>9.9600000000000009</v>
      </c>
      <c r="DY6" s="35">
        <f t="shared" si="13"/>
        <v>4.07</v>
      </c>
      <c r="DZ6" s="35">
        <f t="shared" si="13"/>
        <v>4.54</v>
      </c>
      <c r="EA6" s="35">
        <f t="shared" si="13"/>
        <v>4.8499999999999996</v>
      </c>
      <c r="EB6" s="35">
        <f t="shared" si="13"/>
        <v>4.95</v>
      </c>
      <c r="EC6" s="35">
        <f t="shared" si="13"/>
        <v>5.64</v>
      </c>
      <c r="ED6" s="34" t="str">
        <f>IF(ED7="","",IF(ED7="-","【-】","【"&amp;SUBSTITUTE(TEXT(ED7,"#,##0.00"),"-","△")&amp;"】"))</f>
        <v>【5.72】</v>
      </c>
      <c r="EE6" s="35">
        <f>IF(EE7="",NA(),EE7)</f>
        <v>0.13</v>
      </c>
      <c r="EF6" s="35">
        <f t="shared" ref="EF6:EN6" si="14">IF(EF7="",NA(),EF7)</f>
        <v>0.27</v>
      </c>
      <c r="EG6" s="35">
        <f t="shared" si="14"/>
        <v>0.14000000000000001</v>
      </c>
      <c r="EH6" s="35">
        <f t="shared" si="14"/>
        <v>0.66</v>
      </c>
      <c r="EI6" s="35">
        <f t="shared" si="14"/>
        <v>0.81</v>
      </c>
      <c r="EJ6" s="35">
        <f t="shared" si="14"/>
        <v>0.13</v>
      </c>
      <c r="EK6" s="35">
        <f t="shared" si="14"/>
        <v>0.17</v>
      </c>
      <c r="EL6" s="35">
        <f t="shared" si="14"/>
        <v>0.21</v>
      </c>
      <c r="EM6" s="35">
        <f t="shared" si="14"/>
        <v>0.19</v>
      </c>
      <c r="EN6" s="35">
        <f t="shared" si="14"/>
        <v>0.19</v>
      </c>
      <c r="EO6" s="34" t="str">
        <f>IF(EO7="","",IF(EO7="-","【-】","【"&amp;SUBSTITUTE(TEXT(EO7,"#,##0.00"),"-","△")&amp;"】"))</f>
        <v>【0.30】</v>
      </c>
    </row>
    <row r="7" spans="1:148" s="36" customFormat="1" x14ac:dyDescent="0.15">
      <c r="A7" s="28"/>
      <c r="B7" s="37">
        <v>2020</v>
      </c>
      <c r="C7" s="37">
        <v>142069</v>
      </c>
      <c r="D7" s="37">
        <v>46</v>
      </c>
      <c r="E7" s="37">
        <v>17</v>
      </c>
      <c r="F7" s="37">
        <v>1</v>
      </c>
      <c r="G7" s="37">
        <v>0</v>
      </c>
      <c r="H7" s="37" t="s">
        <v>96</v>
      </c>
      <c r="I7" s="37" t="s">
        <v>97</v>
      </c>
      <c r="J7" s="37" t="s">
        <v>98</v>
      </c>
      <c r="K7" s="37" t="s">
        <v>99</v>
      </c>
      <c r="L7" s="37" t="s">
        <v>100</v>
      </c>
      <c r="M7" s="37" t="s">
        <v>101</v>
      </c>
      <c r="N7" s="38" t="s">
        <v>102</v>
      </c>
      <c r="O7" s="38">
        <v>55.73</v>
      </c>
      <c r="P7" s="38">
        <v>83.08</v>
      </c>
      <c r="Q7" s="38">
        <v>70.34</v>
      </c>
      <c r="R7" s="38">
        <v>2636</v>
      </c>
      <c r="S7" s="38">
        <v>189425</v>
      </c>
      <c r="T7" s="38">
        <v>113.6</v>
      </c>
      <c r="U7" s="38">
        <v>1667.47</v>
      </c>
      <c r="V7" s="38">
        <v>157100</v>
      </c>
      <c r="W7" s="38">
        <v>25.47</v>
      </c>
      <c r="X7" s="38">
        <v>6168.04</v>
      </c>
      <c r="Y7" s="38">
        <v>105.73</v>
      </c>
      <c r="Z7" s="38">
        <v>104.15</v>
      </c>
      <c r="AA7" s="38">
        <v>104.42</v>
      </c>
      <c r="AB7" s="38">
        <v>104.22</v>
      </c>
      <c r="AC7" s="38">
        <v>103.4</v>
      </c>
      <c r="AD7" s="38">
        <v>107.45</v>
      </c>
      <c r="AE7" s="38">
        <v>107.43</v>
      </c>
      <c r="AF7" s="38">
        <v>107.64</v>
      </c>
      <c r="AG7" s="38">
        <v>107.03</v>
      </c>
      <c r="AH7" s="38">
        <v>106.55</v>
      </c>
      <c r="AI7" s="38">
        <v>106.67</v>
      </c>
      <c r="AJ7" s="38">
        <v>0</v>
      </c>
      <c r="AK7" s="38">
        <v>0</v>
      </c>
      <c r="AL7" s="38">
        <v>0</v>
      </c>
      <c r="AM7" s="38">
        <v>0</v>
      </c>
      <c r="AN7" s="38">
        <v>0</v>
      </c>
      <c r="AO7" s="38">
        <v>11.01</v>
      </c>
      <c r="AP7" s="38">
        <v>10.199999999999999</v>
      </c>
      <c r="AQ7" s="38">
        <v>9.1999999999999993</v>
      </c>
      <c r="AR7" s="38">
        <v>7.69</v>
      </c>
      <c r="AS7" s="38">
        <v>5.95</v>
      </c>
      <c r="AT7" s="38">
        <v>3.64</v>
      </c>
      <c r="AU7" s="38">
        <v>42.06</v>
      </c>
      <c r="AV7" s="38">
        <v>47.55</v>
      </c>
      <c r="AW7" s="38">
        <v>59.06</v>
      </c>
      <c r="AX7" s="38">
        <v>70.099999999999994</v>
      </c>
      <c r="AY7" s="38">
        <v>82.84</v>
      </c>
      <c r="AZ7" s="38">
        <v>54.03</v>
      </c>
      <c r="BA7" s="38">
        <v>65.83</v>
      </c>
      <c r="BB7" s="38">
        <v>72.22</v>
      </c>
      <c r="BC7" s="38">
        <v>73.02</v>
      </c>
      <c r="BD7" s="38">
        <v>72.930000000000007</v>
      </c>
      <c r="BE7" s="38">
        <v>67.52</v>
      </c>
      <c r="BF7" s="38">
        <v>581.20000000000005</v>
      </c>
      <c r="BG7" s="38">
        <v>551.49</v>
      </c>
      <c r="BH7" s="38">
        <v>514.82000000000005</v>
      </c>
      <c r="BI7" s="38">
        <v>463.77</v>
      </c>
      <c r="BJ7" s="38">
        <v>476.68</v>
      </c>
      <c r="BK7" s="38">
        <v>802.49</v>
      </c>
      <c r="BL7" s="38">
        <v>805.14</v>
      </c>
      <c r="BM7" s="38">
        <v>730.93</v>
      </c>
      <c r="BN7" s="38">
        <v>708.89</v>
      </c>
      <c r="BO7" s="38">
        <v>730.52</v>
      </c>
      <c r="BP7" s="38">
        <v>705.21</v>
      </c>
      <c r="BQ7" s="38">
        <v>97.06</v>
      </c>
      <c r="BR7" s="38">
        <v>95.53</v>
      </c>
      <c r="BS7" s="38">
        <v>96.37</v>
      </c>
      <c r="BT7" s="38">
        <v>97</v>
      </c>
      <c r="BU7" s="38">
        <v>95.51</v>
      </c>
      <c r="BV7" s="38">
        <v>103.18</v>
      </c>
      <c r="BW7" s="38">
        <v>100.22</v>
      </c>
      <c r="BX7" s="38">
        <v>98.09</v>
      </c>
      <c r="BY7" s="38">
        <v>97.91</v>
      </c>
      <c r="BZ7" s="38">
        <v>98.61</v>
      </c>
      <c r="CA7" s="38">
        <v>98.96</v>
      </c>
      <c r="CB7" s="38">
        <v>175.45</v>
      </c>
      <c r="CC7" s="38">
        <v>176.38</v>
      </c>
      <c r="CD7" s="38">
        <v>175.03</v>
      </c>
      <c r="CE7" s="38">
        <v>173.73</v>
      </c>
      <c r="CF7" s="38">
        <v>174.23</v>
      </c>
      <c r="CG7" s="38">
        <v>141.11000000000001</v>
      </c>
      <c r="CH7" s="38">
        <v>144.79</v>
      </c>
      <c r="CI7" s="38">
        <v>146.08000000000001</v>
      </c>
      <c r="CJ7" s="38">
        <v>144.11000000000001</v>
      </c>
      <c r="CK7" s="38">
        <v>141.24</v>
      </c>
      <c r="CL7" s="38">
        <v>134.52000000000001</v>
      </c>
      <c r="CM7" s="38" t="s">
        <v>102</v>
      </c>
      <c r="CN7" s="38" t="s">
        <v>102</v>
      </c>
      <c r="CO7" s="38" t="s">
        <v>102</v>
      </c>
      <c r="CP7" s="38" t="s">
        <v>102</v>
      </c>
      <c r="CQ7" s="38" t="s">
        <v>102</v>
      </c>
      <c r="CR7" s="38">
        <v>63.26</v>
      </c>
      <c r="CS7" s="38">
        <v>61.54</v>
      </c>
      <c r="CT7" s="38">
        <v>61.93</v>
      </c>
      <c r="CU7" s="38">
        <v>61.32</v>
      </c>
      <c r="CV7" s="38">
        <v>61.7</v>
      </c>
      <c r="CW7" s="38">
        <v>59.57</v>
      </c>
      <c r="CX7" s="38">
        <v>93.24</v>
      </c>
      <c r="CY7" s="38">
        <v>92.75</v>
      </c>
      <c r="CZ7" s="38">
        <v>93.55</v>
      </c>
      <c r="DA7" s="38">
        <v>93.72</v>
      </c>
      <c r="DB7" s="38">
        <v>93.83</v>
      </c>
      <c r="DC7" s="38">
        <v>94.07</v>
      </c>
      <c r="DD7" s="38">
        <v>94.13</v>
      </c>
      <c r="DE7" s="38">
        <v>94.45</v>
      </c>
      <c r="DF7" s="38">
        <v>94.58</v>
      </c>
      <c r="DG7" s="38">
        <v>94.56</v>
      </c>
      <c r="DH7" s="38">
        <v>95.57</v>
      </c>
      <c r="DI7" s="38">
        <v>3.68</v>
      </c>
      <c r="DJ7" s="38">
        <v>7.29</v>
      </c>
      <c r="DK7" s="38">
        <v>10.41</v>
      </c>
      <c r="DL7" s="38">
        <v>13.29</v>
      </c>
      <c r="DM7" s="38">
        <v>16.149999999999999</v>
      </c>
      <c r="DN7" s="38">
        <v>28.95</v>
      </c>
      <c r="DO7" s="38">
        <v>30.11</v>
      </c>
      <c r="DP7" s="38">
        <v>30.45</v>
      </c>
      <c r="DQ7" s="38">
        <v>31.01</v>
      </c>
      <c r="DR7" s="38">
        <v>28.87</v>
      </c>
      <c r="DS7" s="38">
        <v>36.520000000000003</v>
      </c>
      <c r="DT7" s="38">
        <v>4.68</v>
      </c>
      <c r="DU7" s="38">
        <v>5.89</v>
      </c>
      <c r="DV7" s="38">
        <v>7.84</v>
      </c>
      <c r="DW7" s="38">
        <v>8.8800000000000008</v>
      </c>
      <c r="DX7" s="38">
        <v>9.9600000000000009</v>
      </c>
      <c r="DY7" s="38">
        <v>4.07</v>
      </c>
      <c r="DZ7" s="38">
        <v>4.54</v>
      </c>
      <c r="EA7" s="38">
        <v>4.8499999999999996</v>
      </c>
      <c r="EB7" s="38">
        <v>4.95</v>
      </c>
      <c r="EC7" s="38">
        <v>5.64</v>
      </c>
      <c r="ED7" s="38">
        <v>5.72</v>
      </c>
      <c r="EE7" s="38">
        <v>0.13</v>
      </c>
      <c r="EF7" s="38">
        <v>0.27</v>
      </c>
      <c r="EG7" s="38">
        <v>0.14000000000000001</v>
      </c>
      <c r="EH7" s="38">
        <v>0.66</v>
      </c>
      <c r="EI7" s="38">
        <v>0.81</v>
      </c>
      <c r="EJ7" s="38">
        <v>0.13</v>
      </c>
      <c r="EK7" s="38">
        <v>0.17</v>
      </c>
      <c r="EL7" s="38">
        <v>0.21</v>
      </c>
      <c r="EM7" s="38">
        <v>0.19</v>
      </c>
      <c r="EN7" s="38">
        <v>0.19</v>
      </c>
      <c r="EO7" s="38">
        <v>0.3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D10" si="15">DATEVALUE($B7+12-B11&amp;"/1/"&amp;B12)</f>
        <v>46753</v>
      </c>
      <c r="C10" s="41">
        <f t="shared" si="15"/>
        <v>47119</v>
      </c>
      <c r="D10" s="41">
        <f t="shared" si="15"/>
        <v>47484</v>
      </c>
      <c r="E10" s="42">
        <f>DATEVALUE($B7+12-E11&amp;"/1/"&amp;E12)</f>
        <v>47849</v>
      </c>
      <c r="F10" s="42">
        <f>DATEVALUE($B7+12-F11&amp;"/1/"&amp;F12)</f>
        <v>48215</v>
      </c>
    </row>
    <row r="11" spans="1:148" x14ac:dyDescent="0.15">
      <c r="B11">
        <v>4</v>
      </c>
      <c r="C11">
        <v>3</v>
      </c>
      <c r="D11">
        <v>2</v>
      </c>
      <c r="E11">
        <v>1</v>
      </c>
      <c r="F11">
        <v>0</v>
      </c>
      <c r="G11" t="s">
        <v>108</v>
      </c>
    </row>
    <row r="12" spans="1:148" x14ac:dyDescent="0.15">
      <c r="B12">
        <v>1</v>
      </c>
      <c r="C12">
        <v>1</v>
      </c>
      <c r="D12">
        <v>1</v>
      </c>
      <c r="E12">
        <v>1</v>
      </c>
      <c r="F12">
        <v>2</v>
      </c>
      <c r="G12" t="s">
        <v>109</v>
      </c>
    </row>
    <row r="13" spans="1:148" x14ac:dyDescent="0.15">
      <c r="B13" t="s">
        <v>110</v>
      </c>
      <c r="C13" t="s">
        <v>110</v>
      </c>
      <c r="D13" t="s">
        <v>111</v>
      </c>
      <c r="E13" t="s">
        <v>112</v>
      </c>
      <c r="F13" t="s">
        <v>113</v>
      </c>
      <c r="G13" t="s">
        <v>114</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2022-02-21T05:17:36Z</cp:lastPrinted>
  <dcterms:created xsi:type="dcterms:W3CDTF">2021-12-03T07:11:04Z</dcterms:created>
  <dcterms:modified xsi:type="dcterms:W3CDTF">2022-02-21T05:19:52Z</dcterms:modified>
  <cp:category/>
</cp:coreProperties>
</file>