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11_公表\03_公表データ\08_小田原市〇　病院、水道、下水道\"/>
    </mc:Choice>
  </mc:AlternateContent>
  <workbookProtection workbookAlgorithmName="SHA-512" workbookHashValue="iazeWFQ7FBhWvPelQZ79oIRuUbDVrifPFLBNSi8OHY9KEGRH5yfM9O4vhLwv9QTgrN2k+pQSnKfEu02R5157kw==" workbookSaltValue="0fw7rvuTz3gaI3dJPODsdg==" workbookSpinCount="100000" lockStructure="1"/>
  <bookViews>
    <workbookView xWindow="0" yWindow="0" windowWidth="21924" windowHeight="8412"/>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U6" i="5"/>
  <c r="BB8" i="4" s="1"/>
  <c r="T6" i="5"/>
  <c r="AT8" i="4" s="1"/>
  <c r="S6" i="5"/>
  <c r="AL8" i="4" s="1"/>
  <c r="R6" i="5"/>
  <c r="AD10" i="4" s="1"/>
  <c r="Q6" i="5"/>
  <c r="P6" i="5"/>
  <c r="O6" i="5"/>
  <c r="N6" i="5"/>
  <c r="B10" i="4" s="1"/>
  <c r="M6" i="5"/>
  <c r="AD8" i="4" s="1"/>
  <c r="L6" i="5"/>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I85" i="4"/>
  <c r="H85" i="4"/>
  <c r="G85" i="4"/>
  <c r="BB10" i="4"/>
  <c r="AT10" i="4"/>
  <c r="AL10" i="4"/>
  <c r="W10" i="4"/>
  <c r="P10" i="4"/>
  <c r="I10" i="4"/>
  <c r="W8" i="4"/>
  <c r="P8" i="4"/>
  <c r="B6" i="4"/>
</calcChain>
</file>

<file path=xl/sharedStrings.xml><?xml version="1.0" encoding="utf-8"?>
<sst xmlns="http://schemas.openxmlformats.org/spreadsheetml/2006/main" count="236" uniqueCount="117">
  <si>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</si>
  <si>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</si>
  <si>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</si>
  <si>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</si>
  <si>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</si>
  <si>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</si>
  <si>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</si>
  <si>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</si>
  <si>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</si>
  <si>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</si>
  <si>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</si>
  <si>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</si>
  <si>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</si>
  <si>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</si>
  <si>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</si>
  <si>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</si>
  <si>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</si>
  <si>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</si>
  <si>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</si>
  <si>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</si>
  <si>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</si>
  <si>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</si>
  <si>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</si>
  <si>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</si>
  <si>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</si>
  <si>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</si>
  <si>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</si>
  <si>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</si>
  <si>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</si>
  <si>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</si>
  <si>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</si>
  <si>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</si>
  <si>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</si>
  <si>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</si>
  <si>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</si>
  <si>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</si>
  <si>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</si>
  <si>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</si>
  <si>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</si>
  <si>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</si>
  <si>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</si>
  <si>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</si>
  <si>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</si>
  <si>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</si>
  <si>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</si>
  <si>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</si>
  <si>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</si>
  <si>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</si>
  <si>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</si>
  <si>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</si>
  <si>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</si>
  <si>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</si>
  <si>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</si>
  <si>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</si>
  <si>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</si>
  <si>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</si>
  <si>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</si>
  <si>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</si>
  <si>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</si>
  <si>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</si>
  <si>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</si>
  <si>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</si>
  <si>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</si>
  <si>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</si>
  <si>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</si>
  <si>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</si>
  <si>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</si>
  <si>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</si>
  <si>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</si>
  <si>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</si>
  <si>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</si>
  <si>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</si>
  <si>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</si>
  <si>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</si>
  <si>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</si>
  <si>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</si>
  <si>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</si>
  <si>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</si>
  <si>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</si>
  <si>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</si>
  <si>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</si>
  <si>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</si>
  <si>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</si>
  <si>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</si>
  <si>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</si>
  <si>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</si>
  <si>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</si>
  <si>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</si>
  <si>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</si>
  <si>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</si>
  <si>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</si>
  <si>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</si>
  <si>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</si>
  <si>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</si>
  <si>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</si>
  <si>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</si>
  <si>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小田原市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</si>
  <si>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</si>
  <si>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</si>
  <si>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</si>
  <si>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</si>
  <si>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</si>
  <si>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</si>
  <si>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</si>
  <si>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</si>
  <si>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</si>
  <si>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</si>
  <si>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</si>
  <si>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</si>
  <si>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</si>
  <si>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</si>
  <si>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</si>
  <si>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</si>
  <si>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</si>
  <si>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r>
      <t>　「①有形固定資産減価償却率」について、当市は平成28年度が地方公営企業法の適用初年度（一部適用）であり、平成27年度末までの償却累計額相当分を資産価格から差し引いて法適用初年度当初の取得価格としたことにより、前年度末までの減価償却累計額がないため、非常に低いものとなっています。
　「②管渠老朽化率」は、類似団体平</t>
    </r>
    <r>
      <rPr>
        <sz val="11"/>
        <rFont val="ＭＳ ゴシック"/>
        <family val="3"/>
        <charset val="128"/>
      </rPr>
      <t>均値及び全国平均と比べ上回っており、今後も法定耐用年数を超える管渠の増加に改築更新が追い付かず、老朽管渠は増加し続けることが想定されます。こうした状況を踏まえ、本市では、管路建設投資から更新等の建設改良投資に投資をシフトしています。
　「③管渠改善率」は、類似団体平均値及び全国平均を上回っており、今後もストックマネジメント計画に</t>
    </r>
    <r>
      <rPr>
        <sz val="11"/>
        <color theme="1"/>
        <rFont val="ＭＳ ゴシック"/>
        <family val="3"/>
        <charset val="128"/>
      </rPr>
      <t>基づき、計画的な改築・更新を進めます。</t>
    </r>
    <rPh sb="159" eb="160">
      <t>チ</t>
    </rPh>
    <rPh sb="292" eb="293">
      <t>チ</t>
    </rPh>
    <phoneticPr fontId="4"/>
  </si>
  <si>
    <t>　「①経常収支比率」は下水道管理センター焼却炉撤去工事に伴う一時的な支出の増加により100%を下回りました。今後、人口減少に伴う使用料収入の減少や物価高騰に伴う支出の増加が見込まれることから、引き続き、民間活力の導入等経営の効率化に努めていきます。
　「③流動比率」は、上昇傾向にありますが、老朽管渠の維持管理に係る負担増や人口減少等の水需要の減など決して楽観視できる状況にないことから、引き続きバランスを保てるよう努めていきます。
　「④企業債残高対事業規模比率」は、計画的に整備・投資を行うことにより企業債の借入を企業債元金償還金とのバランスに常に配慮して行っていることなどから、類似団体平均等よりも低い状況です。
　「⑤経費回収率」は前年度比大きく下落しましたが、これは、下水道管理センター焼却炉撤去工事に伴う一時的な支出の増加によるものです。今後は、流域下水道維持管理費負担金の増など支出の増加が想定されうることから、引き続き効率的な事業運営を行っていきます。
　「⑥汚水処理原価」は類似団体平均及び全国平均よりも高い状況にありますが、これは年間有収水量が減少していることに加え、不明水割合が高いことなどが要因です。管路の更生工事等引き続き不明水対策等への取り組みを行っていきます。
　なお、汚水処理費用のうち、流域下水道事業に係る経費については今後も増額が見込まれており、当市単独での状況改善は難しいと考えられます。</t>
    <rPh sb="47" eb="49">
      <t>シタマワ</t>
    </rPh>
    <rPh sb="54" eb="56">
      <t>コンゴ</t>
    </rPh>
    <rPh sb="57" eb="61">
      <t>ジンコウゲンショウ</t>
    </rPh>
    <rPh sb="62" eb="63">
      <t>トモナ</t>
    </rPh>
    <rPh sb="73" eb="77">
      <t>ブッカコウトウ</t>
    </rPh>
    <rPh sb="78" eb="79">
      <t>トモナ</t>
    </rPh>
    <rPh sb="80" eb="82">
      <t>シシュツ</t>
    </rPh>
    <rPh sb="83" eb="85">
      <t>ゾウカ</t>
    </rPh>
    <rPh sb="135" eb="137">
      <t>ジョウショウ</t>
    </rPh>
    <rPh sb="137" eb="139">
      <t>ケイコウ</t>
    </rPh>
    <rPh sb="146" eb="148">
      <t>ロウキュウ</t>
    </rPh>
    <rPh sb="148" eb="150">
      <t>カンキョ</t>
    </rPh>
    <rPh sb="151" eb="153">
      <t>イジ</t>
    </rPh>
    <rPh sb="153" eb="155">
      <t>カンリ</t>
    </rPh>
    <rPh sb="156" eb="157">
      <t>カカ</t>
    </rPh>
    <rPh sb="158" eb="161">
      <t>フタンゾウ</t>
    </rPh>
    <rPh sb="162" eb="164">
      <t>ジンコウ</t>
    </rPh>
    <rPh sb="164" eb="166">
      <t>ゲンショウ</t>
    </rPh>
    <rPh sb="166" eb="167">
      <t>トウ</t>
    </rPh>
    <rPh sb="168" eb="169">
      <t>ミズ</t>
    </rPh>
    <rPh sb="169" eb="171">
      <t>ジュヨウ</t>
    </rPh>
    <rPh sb="172" eb="173">
      <t>ゲン</t>
    </rPh>
    <rPh sb="175" eb="176">
      <t>ケッ</t>
    </rPh>
    <rPh sb="178" eb="180">
      <t>ラッカン</t>
    </rPh>
    <rPh sb="180" eb="181">
      <t>シ</t>
    </rPh>
    <rPh sb="184" eb="186">
      <t>ジョウキョウ</t>
    </rPh>
    <rPh sb="194" eb="195">
      <t>ヒ</t>
    </rPh>
    <rPh sb="196" eb="197">
      <t>ツヅ</t>
    </rPh>
    <rPh sb="203" eb="204">
      <t>タモ</t>
    </rPh>
    <rPh sb="208" eb="209">
      <t>ツト</t>
    </rPh>
    <rPh sb="395" eb="399">
      <t>ゼンネンドヒ</t>
    </rPh>
    <rPh sb="399" eb="400">
      <t>オオ</t>
    </rPh>
    <rPh sb="402" eb="404">
      <t>ゲラク</t>
    </rPh>
    <rPh sb="414" eb="416">
      <t>リュウイキ</t>
    </rPh>
    <rPh sb="416" eb="419">
      <t>ゲスイドウ</t>
    </rPh>
    <rPh sb="419" eb="421">
      <t>イジ</t>
    </rPh>
    <rPh sb="421" eb="424">
      <t>カンリヒ</t>
    </rPh>
    <rPh sb="424" eb="427">
      <t>フタンキン</t>
    </rPh>
    <rPh sb="428" eb="429">
      <t>ゾウ</t>
    </rPh>
    <rPh sb="431" eb="433">
      <t>シシュツ</t>
    </rPh>
    <rPh sb="434" eb="436">
      <t>ゾウカ</t>
    </rPh>
    <rPh sb="437" eb="439">
      <t>ソウテイ</t>
    </rPh>
    <rPh sb="448" eb="449">
      <t>ヒ</t>
    </rPh>
    <rPh sb="450" eb="451">
      <t>ツヅ</t>
    </rPh>
    <rPh sb="461" eb="462">
      <t>オコナ</t>
    </rPh>
    <rPh sb="491" eb="492">
      <t>クワ</t>
    </rPh>
    <rPh sb="494" eb="499">
      <t>フメイスイワリアイ</t>
    </rPh>
    <rPh sb="500" eb="501">
      <t>タカ</t>
    </rPh>
    <rPh sb="547" eb="549">
      <t>カンロ</t>
    </rPh>
    <rPh sb="550" eb="552">
      <t>コウセイ</t>
    </rPh>
    <rPh sb="552" eb="554">
      <t>コウジ</t>
    </rPh>
    <rPh sb="554" eb="555">
      <t>トウ</t>
    </rPh>
    <rPh sb="555" eb="556">
      <t>ヒ</t>
    </rPh>
    <rPh sb="557" eb="558">
      <t>ツヅ</t>
    </rPh>
    <rPh sb="572" eb="573">
      <t>オコナ</t>
    </rPh>
    <phoneticPr fontId="4"/>
  </si>
  <si>
    <t>　老朽管渠の増加や人口減少の進展等下水道事業を取り巻く環境は厳しさを増す一方ですが、持続可能な下水道事業運営を行うため、民間のノウハウを活用した管路の維持管理を行うなど、経営効率化・健全化に努め、経営基盤の強化を一層、図ってまいります。また、令和２年度の経営戦略改定を機に、毎年多角的な経営シミュレーションを行うとともに、中長期的に経営面に影響しそうな投資や事業を組織内で共有し、早期に情報を把握、その在り方を経営部門が深く入り込んで議論することにより、より効率的な投資・事業の在り方を模索することとしています。
　今後も投資の主軸となるストックマネジメント計画に基づき、下水道施設を計画的かつ効率的に管理し、事業費の平準化にも配慮しながら、施設全体の効率的・安定的な維持管理及び改築・更新に努めてまいります。</t>
    <rPh sb="1" eb="3">
      <t>ロウキュウ</t>
    </rPh>
    <rPh sb="3" eb="5">
      <t>カンキョ</t>
    </rPh>
    <rPh sb="6" eb="8">
      <t>ゾウカ</t>
    </rPh>
    <rPh sb="9" eb="11">
      <t>ジンコウ</t>
    </rPh>
    <rPh sb="11" eb="13">
      <t>ゲンショウ</t>
    </rPh>
    <rPh sb="14" eb="16">
      <t>シンテン</t>
    </rPh>
    <rPh sb="16" eb="17">
      <t>トウ</t>
    </rPh>
    <rPh sb="17" eb="20">
      <t>ゲスイドウ</t>
    </rPh>
    <rPh sb="20" eb="22">
      <t>ジギョウ</t>
    </rPh>
    <rPh sb="23" eb="24">
      <t>ト</t>
    </rPh>
    <rPh sb="25" eb="26">
      <t>マ</t>
    </rPh>
    <rPh sb="27" eb="29">
      <t>カンキョウ</t>
    </rPh>
    <rPh sb="30" eb="31">
      <t>キビ</t>
    </rPh>
    <rPh sb="34" eb="35">
      <t>マ</t>
    </rPh>
    <rPh sb="36" eb="38">
      <t>イッポウ</t>
    </rPh>
    <rPh sb="68" eb="70">
      <t>カツヨウ</t>
    </rPh>
    <rPh sb="72" eb="74">
      <t>カンロ</t>
    </rPh>
    <rPh sb="75" eb="77">
      <t>イジ</t>
    </rPh>
    <rPh sb="77" eb="79">
      <t>カンリ</t>
    </rPh>
    <rPh sb="80" eb="81">
      <t>オコナ</t>
    </rPh>
    <rPh sb="106" eb="108">
      <t>イッソウ</t>
    </rPh>
    <rPh sb="121" eb="123">
      <t>レイワ</t>
    </rPh>
    <rPh sb="124" eb="126">
      <t>ネンド</t>
    </rPh>
    <rPh sb="127" eb="129">
      <t>ケイエイ</t>
    </rPh>
    <rPh sb="129" eb="131">
      <t>センリャク</t>
    </rPh>
    <rPh sb="131" eb="133">
      <t>カイテイ</t>
    </rPh>
    <rPh sb="134" eb="135">
      <t>キ</t>
    </rPh>
    <rPh sb="137" eb="139">
      <t>マイネン</t>
    </rPh>
    <rPh sb="139" eb="142">
      <t>タカクテキ</t>
    </rPh>
    <rPh sb="143" eb="145">
      <t>ケイエイ</t>
    </rPh>
    <rPh sb="154" eb="155">
      <t>オコナ</t>
    </rPh>
    <rPh sb="161" eb="165">
      <t>チュウチョウキテキ</t>
    </rPh>
    <rPh sb="166" eb="168">
      <t>ケイエイ</t>
    </rPh>
    <rPh sb="168" eb="169">
      <t>メン</t>
    </rPh>
    <rPh sb="170" eb="172">
      <t>エイキョウ</t>
    </rPh>
    <rPh sb="176" eb="178">
      <t>トウシ</t>
    </rPh>
    <rPh sb="179" eb="181">
      <t>ジギョウ</t>
    </rPh>
    <rPh sb="182" eb="184">
      <t>ソシキ</t>
    </rPh>
    <rPh sb="184" eb="185">
      <t>ナイ</t>
    </rPh>
    <rPh sb="186" eb="188">
      <t>キョウユウ</t>
    </rPh>
    <rPh sb="190" eb="192">
      <t>ソウキ</t>
    </rPh>
    <rPh sb="193" eb="195">
      <t>ジョウホウ</t>
    </rPh>
    <rPh sb="196" eb="198">
      <t>ハアク</t>
    </rPh>
    <rPh sb="201" eb="202">
      <t>ア</t>
    </rPh>
    <rPh sb="203" eb="204">
      <t>カタ</t>
    </rPh>
    <rPh sb="205" eb="207">
      <t>ケイエイ</t>
    </rPh>
    <rPh sb="207" eb="209">
      <t>ブモン</t>
    </rPh>
    <rPh sb="210" eb="211">
      <t>フカ</t>
    </rPh>
    <rPh sb="212" eb="213">
      <t>ハイ</t>
    </rPh>
    <rPh sb="214" eb="215">
      <t>コ</t>
    </rPh>
    <rPh sb="217" eb="219">
      <t>ギロン</t>
    </rPh>
    <rPh sb="229" eb="232">
      <t>コウリツテキ</t>
    </rPh>
    <rPh sb="233" eb="235">
      <t>トウシ</t>
    </rPh>
    <rPh sb="236" eb="238">
      <t>ジギョウ</t>
    </rPh>
    <rPh sb="239" eb="240">
      <t>ア</t>
    </rPh>
    <rPh sb="241" eb="242">
      <t>カタ</t>
    </rPh>
    <rPh sb="243" eb="245">
      <t>モサク</t>
    </rPh>
    <rPh sb="258" eb="260">
      <t>コンゴ</t>
    </rPh>
    <rPh sb="261" eb="263">
      <t>トウシ</t>
    </rPh>
    <rPh sb="264" eb="266">
      <t>シュジク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</si>
</sst>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9"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
      <sz val="9.8000000000000007"/>
      <name val="ＭＳ ゴシック"/>
      <family val="3"/>
      <charset val="128"/>
    </font>
    <font>
      <sz val="9.5"/>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6" fillId="0" borderId="6"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17" fillId="0" borderId="6" xfId="0" applyFont="1" applyBorder="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6"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0.27</c:v>
                </c:pt>
                <c:pt idx="1">
                  <c:v>0.14000000000000001</c:v>
                </c:pt>
                <c:pt idx="2">
                  <c:v>0.66</c:v>
                </c:pt>
                <c:pt idx="3">
                  <c:v>0.81</c:v>
                </c:pt>
                <c:pt idx="4">
                  <c:v>0.77</c:v>
                </c:pt>
              </c:numCache>
            </c:numRef>
          </c:val>
          <c:extLst>
            <c:ext xmlns:c16="http://schemas.microsoft.com/office/drawing/2014/chart" uri="{C3380CC4-5D6E-409C-BE32-E72D297353CC}">
              <c16:uniqueId val="{00000000-9EC3-44BD-96A8-E05C9BDCDE86}"/>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0.17</c:v>
                </c:pt>
                <c:pt idx="1">
                  <c:v>0.21</c:v>
                </c:pt>
                <c:pt idx="2">
                  <c:v>0.19</c:v>
                </c:pt>
                <c:pt idx="3">
                  <c:v>0.19</c:v>
                </c:pt>
                <c:pt idx="4">
                  <c:v>0.19</c:v>
                </c:pt>
              </c:numCache>
            </c:numRef>
          </c:val>
          <c:smooth val="0"/>
          <c:extLst>
            <c:ext xmlns:c16="http://schemas.microsoft.com/office/drawing/2014/chart" uri="{C3380CC4-5D6E-409C-BE32-E72D297353CC}">
              <c16:uniqueId val="{00000001-9EC3-44BD-96A8-E05C9BDCDE86}"/>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104.15</c:v>
                </c:pt>
                <c:pt idx="1">
                  <c:v>104.42</c:v>
                </c:pt>
                <c:pt idx="2">
                  <c:v>104.22</c:v>
                </c:pt>
                <c:pt idx="3">
                  <c:v>103.4</c:v>
                </c:pt>
                <c:pt idx="4">
                  <c:v>96.92</c:v>
                </c:pt>
              </c:numCache>
            </c:numRef>
          </c:val>
          <c:extLst>
            <c:ext xmlns:c16="http://schemas.microsoft.com/office/drawing/2014/chart" uri="{C3380CC4-5D6E-409C-BE32-E72D297353CC}">
              <c16:uniqueId val="{00000000-86EC-4736-AC52-B7E858F9B269}"/>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107.43</c:v>
                </c:pt>
                <c:pt idx="1">
                  <c:v>107.64</c:v>
                </c:pt>
                <c:pt idx="2">
                  <c:v>107.03</c:v>
                </c:pt>
                <c:pt idx="3">
                  <c:v>106.55</c:v>
                </c:pt>
                <c:pt idx="4">
                  <c:v>106.01</c:v>
                </c:pt>
              </c:numCache>
            </c:numRef>
          </c:val>
          <c:smooth val="0"/>
          <c:extLst>
            <c:ext xmlns:c16="http://schemas.microsoft.com/office/drawing/2014/chart" uri="{C3380CC4-5D6E-409C-BE32-E72D297353CC}">
              <c16:uniqueId val="{00000001-86EC-4736-AC52-B7E858F9B269}"/>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7.29</c:v>
                </c:pt>
                <c:pt idx="1">
                  <c:v>10.41</c:v>
                </c:pt>
                <c:pt idx="2">
                  <c:v>13.29</c:v>
                </c:pt>
                <c:pt idx="3">
                  <c:v>16.149999999999999</c:v>
                </c:pt>
                <c:pt idx="4">
                  <c:v>18.84</c:v>
                </c:pt>
              </c:numCache>
            </c:numRef>
          </c:val>
          <c:extLst>
            <c:ext xmlns:c16="http://schemas.microsoft.com/office/drawing/2014/chart" uri="{C3380CC4-5D6E-409C-BE32-E72D297353CC}">
              <c16:uniqueId val="{00000000-65A1-4E2E-8C3A-1E9447B08292}"/>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30.11</c:v>
                </c:pt>
                <c:pt idx="1">
                  <c:v>30.45</c:v>
                </c:pt>
                <c:pt idx="2">
                  <c:v>31.01</c:v>
                </c:pt>
                <c:pt idx="3">
                  <c:v>28.87</c:v>
                </c:pt>
                <c:pt idx="4">
                  <c:v>31.34</c:v>
                </c:pt>
              </c:numCache>
            </c:numRef>
          </c:val>
          <c:smooth val="0"/>
          <c:extLst>
            <c:ext xmlns:c16="http://schemas.microsoft.com/office/drawing/2014/chart" uri="{C3380CC4-5D6E-409C-BE32-E72D297353CC}">
              <c16:uniqueId val="{00000001-65A1-4E2E-8C3A-1E9447B08292}"/>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5.89</c:v>
                </c:pt>
                <c:pt idx="1">
                  <c:v>7.84</c:v>
                </c:pt>
                <c:pt idx="2">
                  <c:v>8.8800000000000008</c:v>
                </c:pt>
                <c:pt idx="3">
                  <c:v>9.9600000000000009</c:v>
                </c:pt>
                <c:pt idx="4">
                  <c:v>9.07</c:v>
                </c:pt>
              </c:numCache>
            </c:numRef>
          </c:val>
          <c:extLst>
            <c:ext xmlns:c16="http://schemas.microsoft.com/office/drawing/2014/chart" uri="{C3380CC4-5D6E-409C-BE32-E72D297353CC}">
              <c16:uniqueId val="{00000000-7F0E-44D5-820C-2992D910D317}"/>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4.54</c:v>
                </c:pt>
                <c:pt idx="1">
                  <c:v>4.8499999999999996</c:v>
                </c:pt>
                <c:pt idx="2">
                  <c:v>4.95</c:v>
                </c:pt>
                <c:pt idx="3">
                  <c:v>5.64</c:v>
                </c:pt>
                <c:pt idx="4">
                  <c:v>6.43</c:v>
                </c:pt>
              </c:numCache>
            </c:numRef>
          </c:val>
          <c:smooth val="0"/>
          <c:extLst>
            <c:ext xmlns:c16="http://schemas.microsoft.com/office/drawing/2014/chart" uri="{C3380CC4-5D6E-409C-BE32-E72D297353CC}">
              <c16:uniqueId val="{00000001-7F0E-44D5-820C-2992D910D317}"/>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c:v>0</c:v>
                </c:pt>
                <c:pt idx="4" formatCode="#,##0.00;&quot;△&quot;#,##0.00;&quot;-&quot;">
                  <c:v>5</c:v>
                </c:pt>
              </c:numCache>
            </c:numRef>
          </c:val>
          <c:extLst>
            <c:ext xmlns:c16="http://schemas.microsoft.com/office/drawing/2014/chart" uri="{C3380CC4-5D6E-409C-BE32-E72D297353CC}">
              <c16:uniqueId val="{00000000-D016-42C8-8B50-7FABC765A2E9}"/>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10.199999999999999</c:v>
                </c:pt>
                <c:pt idx="1">
                  <c:v>9.1999999999999993</c:v>
                </c:pt>
                <c:pt idx="2">
                  <c:v>7.69</c:v>
                </c:pt>
                <c:pt idx="3">
                  <c:v>5.95</c:v>
                </c:pt>
                <c:pt idx="4">
                  <c:v>5.27</c:v>
                </c:pt>
              </c:numCache>
            </c:numRef>
          </c:val>
          <c:smooth val="0"/>
          <c:extLst>
            <c:ext xmlns:c16="http://schemas.microsoft.com/office/drawing/2014/chart" uri="{C3380CC4-5D6E-409C-BE32-E72D297353CC}">
              <c16:uniqueId val="{00000001-D016-42C8-8B50-7FABC765A2E9}"/>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47.55</c:v>
                </c:pt>
                <c:pt idx="1">
                  <c:v>59.06</c:v>
                </c:pt>
                <c:pt idx="2">
                  <c:v>70.099999999999994</c:v>
                </c:pt>
                <c:pt idx="3">
                  <c:v>82.84</c:v>
                </c:pt>
                <c:pt idx="4">
                  <c:v>79.010000000000005</c:v>
                </c:pt>
              </c:numCache>
            </c:numRef>
          </c:val>
          <c:extLst>
            <c:ext xmlns:c16="http://schemas.microsoft.com/office/drawing/2014/chart" uri="{C3380CC4-5D6E-409C-BE32-E72D297353CC}">
              <c16:uniqueId val="{00000000-6376-4125-9829-A58EC4FADEAA}"/>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65.83</c:v>
                </c:pt>
                <c:pt idx="1">
                  <c:v>72.22</c:v>
                </c:pt>
                <c:pt idx="2">
                  <c:v>73.02</c:v>
                </c:pt>
                <c:pt idx="3">
                  <c:v>72.930000000000007</c:v>
                </c:pt>
                <c:pt idx="4">
                  <c:v>80.08</c:v>
                </c:pt>
              </c:numCache>
            </c:numRef>
          </c:val>
          <c:smooth val="0"/>
          <c:extLst>
            <c:ext xmlns:c16="http://schemas.microsoft.com/office/drawing/2014/chart" uri="{C3380CC4-5D6E-409C-BE32-E72D297353CC}">
              <c16:uniqueId val="{00000001-6376-4125-9829-A58EC4FADEAA}"/>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551.49</c:v>
                </c:pt>
                <c:pt idx="1">
                  <c:v>514.82000000000005</c:v>
                </c:pt>
                <c:pt idx="2">
                  <c:v>463.77</c:v>
                </c:pt>
                <c:pt idx="3">
                  <c:v>476.68</c:v>
                </c:pt>
                <c:pt idx="4">
                  <c:v>454.49</c:v>
                </c:pt>
              </c:numCache>
            </c:numRef>
          </c:val>
          <c:extLst>
            <c:ext xmlns:c16="http://schemas.microsoft.com/office/drawing/2014/chart" uri="{C3380CC4-5D6E-409C-BE32-E72D297353CC}">
              <c16:uniqueId val="{00000000-8255-4D89-975A-E33A1C8920D9}"/>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805.14</c:v>
                </c:pt>
                <c:pt idx="1">
                  <c:v>730.93</c:v>
                </c:pt>
                <c:pt idx="2">
                  <c:v>708.89</c:v>
                </c:pt>
                <c:pt idx="3">
                  <c:v>730.52</c:v>
                </c:pt>
                <c:pt idx="4">
                  <c:v>672.33</c:v>
                </c:pt>
              </c:numCache>
            </c:numRef>
          </c:val>
          <c:smooth val="0"/>
          <c:extLst>
            <c:ext xmlns:c16="http://schemas.microsoft.com/office/drawing/2014/chart" uri="{C3380CC4-5D6E-409C-BE32-E72D297353CC}">
              <c16:uniqueId val="{00000001-8255-4D89-975A-E33A1C8920D9}"/>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95.53</c:v>
                </c:pt>
                <c:pt idx="1">
                  <c:v>96.37</c:v>
                </c:pt>
                <c:pt idx="2">
                  <c:v>97</c:v>
                </c:pt>
                <c:pt idx="3">
                  <c:v>95.51</c:v>
                </c:pt>
                <c:pt idx="4">
                  <c:v>85.39</c:v>
                </c:pt>
              </c:numCache>
            </c:numRef>
          </c:val>
          <c:extLst>
            <c:ext xmlns:c16="http://schemas.microsoft.com/office/drawing/2014/chart" uri="{C3380CC4-5D6E-409C-BE32-E72D297353CC}">
              <c16:uniqueId val="{00000000-5991-4EDB-A597-E0FA1C53D318}"/>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100.22</c:v>
                </c:pt>
                <c:pt idx="1">
                  <c:v>98.09</c:v>
                </c:pt>
                <c:pt idx="2">
                  <c:v>97.91</c:v>
                </c:pt>
                <c:pt idx="3">
                  <c:v>98.61</c:v>
                </c:pt>
                <c:pt idx="4">
                  <c:v>98.75</c:v>
                </c:pt>
              </c:numCache>
            </c:numRef>
          </c:val>
          <c:smooth val="0"/>
          <c:extLst>
            <c:ext xmlns:c16="http://schemas.microsoft.com/office/drawing/2014/chart" uri="{C3380CC4-5D6E-409C-BE32-E72D297353CC}">
              <c16:uniqueId val="{00000001-5991-4EDB-A597-E0FA1C53D318}"/>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176.38</c:v>
                </c:pt>
                <c:pt idx="1">
                  <c:v>175.03</c:v>
                </c:pt>
                <c:pt idx="2">
                  <c:v>173.73</c:v>
                </c:pt>
                <c:pt idx="3">
                  <c:v>174.23</c:v>
                </c:pt>
                <c:pt idx="4">
                  <c:v>195.61</c:v>
                </c:pt>
              </c:numCache>
            </c:numRef>
          </c:val>
          <c:extLst>
            <c:ext xmlns:c16="http://schemas.microsoft.com/office/drawing/2014/chart" uri="{C3380CC4-5D6E-409C-BE32-E72D297353CC}">
              <c16:uniqueId val="{00000000-5834-4CE3-ABFF-A386E6BBB724}"/>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144.79</c:v>
                </c:pt>
                <c:pt idx="1">
                  <c:v>146.08000000000001</c:v>
                </c:pt>
                <c:pt idx="2">
                  <c:v>144.11000000000001</c:v>
                </c:pt>
                <c:pt idx="3">
                  <c:v>141.24</c:v>
                </c:pt>
                <c:pt idx="4">
                  <c:v>142.03</c:v>
                </c:pt>
              </c:numCache>
            </c:numRef>
          </c:val>
          <c:smooth val="0"/>
          <c:extLst>
            <c:ext xmlns:c16="http://schemas.microsoft.com/office/drawing/2014/chart" uri="{C3380CC4-5D6E-409C-BE32-E72D297353CC}">
              <c16:uniqueId val="{00000001-5834-4CE3-ABFF-A386E6BBB724}"/>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5B4-4BC7-94A0-C479865E205A}"/>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61.54</c:v>
                </c:pt>
                <c:pt idx="1">
                  <c:v>61.93</c:v>
                </c:pt>
                <c:pt idx="2">
                  <c:v>61.32</c:v>
                </c:pt>
                <c:pt idx="3">
                  <c:v>61.7</c:v>
                </c:pt>
                <c:pt idx="4">
                  <c:v>63.04</c:v>
                </c:pt>
              </c:numCache>
            </c:numRef>
          </c:val>
          <c:smooth val="0"/>
          <c:extLst>
            <c:ext xmlns:c16="http://schemas.microsoft.com/office/drawing/2014/chart" uri="{C3380CC4-5D6E-409C-BE32-E72D297353CC}">
              <c16:uniqueId val="{00000001-F5B4-4BC7-94A0-C479865E205A}"/>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92.75</c:v>
                </c:pt>
                <c:pt idx="1">
                  <c:v>93.55</c:v>
                </c:pt>
                <c:pt idx="2">
                  <c:v>93.72</c:v>
                </c:pt>
                <c:pt idx="3">
                  <c:v>93.83</c:v>
                </c:pt>
                <c:pt idx="4">
                  <c:v>94</c:v>
                </c:pt>
              </c:numCache>
            </c:numRef>
          </c:val>
          <c:extLst>
            <c:ext xmlns:c16="http://schemas.microsoft.com/office/drawing/2014/chart" uri="{C3380CC4-5D6E-409C-BE32-E72D297353CC}">
              <c16:uniqueId val="{00000000-71CE-4AC1-81C4-E25DE163CA67}"/>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94.13</c:v>
                </c:pt>
                <c:pt idx="1">
                  <c:v>94.45</c:v>
                </c:pt>
                <c:pt idx="2">
                  <c:v>94.58</c:v>
                </c:pt>
                <c:pt idx="3">
                  <c:v>94.56</c:v>
                </c:pt>
                <c:pt idx="4">
                  <c:v>94.75</c:v>
                </c:pt>
              </c:numCache>
            </c:numRef>
          </c:val>
          <c:smooth val="0"/>
          <c:extLst>
            <c:ext xmlns:c16="http://schemas.microsoft.com/office/drawing/2014/chart" uri="{C3380CC4-5D6E-409C-BE32-E72D297353CC}">
              <c16:uniqueId val="{00000001-71CE-4AC1-81C4-E25DE163CA67}"/>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55" zoomScaleNormal="10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2">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2">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0" t="str">
        <f>データ!H6</f>
        <v>神奈川県　小田原市</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2">
      <c r="A8" s="2"/>
      <c r="B8" s="40" t="str">
        <f>データ!I6</f>
        <v>法適用</v>
      </c>
      <c r="C8" s="40"/>
      <c r="D8" s="40"/>
      <c r="E8" s="40"/>
      <c r="F8" s="40"/>
      <c r="G8" s="40"/>
      <c r="H8" s="40"/>
      <c r="I8" s="40" t="str">
        <f>データ!J6</f>
        <v>下水道事業</v>
      </c>
      <c r="J8" s="40"/>
      <c r="K8" s="40"/>
      <c r="L8" s="40"/>
      <c r="M8" s="40"/>
      <c r="N8" s="40"/>
      <c r="O8" s="40"/>
      <c r="P8" s="40" t="str">
        <f>データ!K6</f>
        <v>公共下水道</v>
      </c>
      <c r="Q8" s="40"/>
      <c r="R8" s="40"/>
      <c r="S8" s="40"/>
      <c r="T8" s="40"/>
      <c r="U8" s="40"/>
      <c r="V8" s="40"/>
      <c r="W8" s="40" t="str">
        <f>データ!L6</f>
        <v>Ac1</v>
      </c>
      <c r="X8" s="40"/>
      <c r="Y8" s="40"/>
      <c r="Z8" s="40"/>
      <c r="AA8" s="40"/>
      <c r="AB8" s="40"/>
      <c r="AC8" s="40"/>
      <c r="AD8" s="41" t="str">
        <f>データ!$M$6</f>
        <v>非設置</v>
      </c>
      <c r="AE8" s="41"/>
      <c r="AF8" s="41"/>
      <c r="AG8" s="41"/>
      <c r="AH8" s="41"/>
      <c r="AI8" s="41"/>
      <c r="AJ8" s="41"/>
      <c r="AK8" s="3"/>
      <c r="AL8" s="42">
        <f>データ!S6</f>
        <v>188739</v>
      </c>
      <c r="AM8" s="42"/>
      <c r="AN8" s="42"/>
      <c r="AO8" s="42"/>
      <c r="AP8" s="42"/>
      <c r="AQ8" s="42"/>
      <c r="AR8" s="42"/>
      <c r="AS8" s="42"/>
      <c r="AT8" s="35">
        <f>データ!T6</f>
        <v>113.6</v>
      </c>
      <c r="AU8" s="35"/>
      <c r="AV8" s="35"/>
      <c r="AW8" s="35"/>
      <c r="AX8" s="35"/>
      <c r="AY8" s="35"/>
      <c r="AZ8" s="35"/>
      <c r="BA8" s="35"/>
      <c r="BB8" s="35">
        <f>データ!U6</f>
        <v>1661.43</v>
      </c>
      <c r="BC8" s="35"/>
      <c r="BD8" s="35"/>
      <c r="BE8" s="35"/>
      <c r="BF8" s="35"/>
      <c r="BG8" s="35"/>
      <c r="BH8" s="35"/>
      <c r="BI8" s="35"/>
      <c r="BJ8" s="3"/>
      <c r="BK8" s="3"/>
      <c r="BL8" s="36" t="s">
        <v>10</v>
      </c>
      <c r="BM8" s="37"/>
      <c r="BN8" s="38" t="s">
        <v>11</v>
      </c>
      <c r="BO8" s="38"/>
      <c r="BP8" s="38"/>
      <c r="BQ8" s="38"/>
      <c r="BR8" s="38"/>
      <c r="BS8" s="38"/>
      <c r="BT8" s="38"/>
      <c r="BU8" s="38"/>
      <c r="BV8" s="38"/>
      <c r="BW8" s="38"/>
      <c r="BX8" s="38"/>
      <c r="BY8" s="39"/>
    </row>
    <row r="9" spans="1:78" ht="18.75" customHeight="1" x14ac:dyDescent="0.2">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2">
      <c r="A10" s="2"/>
      <c r="B10" s="35" t="str">
        <f>データ!N6</f>
        <v>-</v>
      </c>
      <c r="C10" s="35"/>
      <c r="D10" s="35"/>
      <c r="E10" s="35"/>
      <c r="F10" s="35"/>
      <c r="G10" s="35"/>
      <c r="H10" s="35"/>
      <c r="I10" s="35">
        <f>データ!O6</f>
        <v>56.37</v>
      </c>
      <c r="J10" s="35"/>
      <c r="K10" s="35"/>
      <c r="L10" s="35"/>
      <c r="M10" s="35"/>
      <c r="N10" s="35"/>
      <c r="O10" s="35"/>
      <c r="P10" s="35">
        <f>データ!P6</f>
        <v>83.25</v>
      </c>
      <c r="Q10" s="35"/>
      <c r="R10" s="35"/>
      <c r="S10" s="35"/>
      <c r="T10" s="35"/>
      <c r="U10" s="35"/>
      <c r="V10" s="35"/>
      <c r="W10" s="35">
        <f>データ!Q6</f>
        <v>71.55</v>
      </c>
      <c r="X10" s="35"/>
      <c r="Y10" s="35"/>
      <c r="Z10" s="35"/>
      <c r="AA10" s="35"/>
      <c r="AB10" s="35"/>
      <c r="AC10" s="35"/>
      <c r="AD10" s="42">
        <f>データ!R6</f>
        <v>2636</v>
      </c>
      <c r="AE10" s="42"/>
      <c r="AF10" s="42"/>
      <c r="AG10" s="42"/>
      <c r="AH10" s="42"/>
      <c r="AI10" s="42"/>
      <c r="AJ10" s="42"/>
      <c r="AK10" s="2"/>
      <c r="AL10" s="42">
        <f>データ!V6</f>
        <v>156700</v>
      </c>
      <c r="AM10" s="42"/>
      <c r="AN10" s="42"/>
      <c r="AO10" s="42"/>
      <c r="AP10" s="42"/>
      <c r="AQ10" s="42"/>
      <c r="AR10" s="42"/>
      <c r="AS10" s="42"/>
      <c r="AT10" s="35">
        <f>データ!W6</f>
        <v>25.5</v>
      </c>
      <c r="AU10" s="35"/>
      <c r="AV10" s="35"/>
      <c r="AW10" s="35"/>
      <c r="AX10" s="35"/>
      <c r="AY10" s="35"/>
      <c r="AZ10" s="35"/>
      <c r="BA10" s="35"/>
      <c r="BB10" s="35">
        <f>データ!X6</f>
        <v>6145.1</v>
      </c>
      <c r="BC10" s="35"/>
      <c r="BD10" s="35"/>
      <c r="BE10" s="35"/>
      <c r="BF10" s="35"/>
      <c r="BG10" s="35"/>
      <c r="BH10" s="35"/>
      <c r="BI10" s="35"/>
      <c r="BJ10" s="2"/>
      <c r="BK10" s="2"/>
      <c r="BL10" s="53" t="s">
        <v>22</v>
      </c>
      <c r="BM10" s="54"/>
      <c r="BN10" s="55" t="s">
        <v>23</v>
      </c>
      <c r="BO10" s="55"/>
      <c r="BP10" s="55"/>
      <c r="BQ10" s="55"/>
      <c r="BR10" s="55"/>
      <c r="BS10" s="55"/>
      <c r="BT10" s="55"/>
      <c r="BU10" s="55"/>
      <c r="BV10" s="55"/>
      <c r="BW10" s="55"/>
      <c r="BX10" s="55"/>
      <c r="BY10" s="5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2">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115</v>
      </c>
      <c r="BM16" s="66"/>
      <c r="BN16" s="66"/>
      <c r="BO16" s="66"/>
      <c r="BP16" s="66"/>
      <c r="BQ16" s="66"/>
      <c r="BR16" s="66"/>
      <c r="BS16" s="66"/>
      <c r="BT16" s="66"/>
      <c r="BU16" s="66"/>
      <c r="BV16" s="66"/>
      <c r="BW16" s="66"/>
      <c r="BX16" s="66"/>
      <c r="BY16" s="66"/>
      <c r="BZ16" s="67"/>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1" t="s">
        <v>114</v>
      </c>
      <c r="BM47" s="72"/>
      <c r="BN47" s="72"/>
      <c r="BO47" s="72"/>
      <c r="BP47" s="72"/>
      <c r="BQ47" s="72"/>
      <c r="BR47" s="72"/>
      <c r="BS47" s="72"/>
      <c r="BT47" s="72"/>
      <c r="BU47" s="72"/>
      <c r="BV47" s="72"/>
      <c r="BW47" s="72"/>
      <c r="BX47" s="72"/>
      <c r="BY47" s="72"/>
      <c r="BZ47" s="73"/>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1"/>
      <c r="BM48" s="72"/>
      <c r="BN48" s="72"/>
      <c r="BO48" s="72"/>
      <c r="BP48" s="72"/>
      <c r="BQ48" s="72"/>
      <c r="BR48" s="72"/>
      <c r="BS48" s="72"/>
      <c r="BT48" s="72"/>
      <c r="BU48" s="72"/>
      <c r="BV48" s="72"/>
      <c r="BW48" s="72"/>
      <c r="BX48" s="72"/>
      <c r="BY48" s="72"/>
      <c r="BZ48" s="73"/>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1"/>
      <c r="BM49" s="72"/>
      <c r="BN49" s="72"/>
      <c r="BO49" s="72"/>
      <c r="BP49" s="72"/>
      <c r="BQ49" s="72"/>
      <c r="BR49" s="72"/>
      <c r="BS49" s="72"/>
      <c r="BT49" s="72"/>
      <c r="BU49" s="72"/>
      <c r="BV49" s="72"/>
      <c r="BW49" s="72"/>
      <c r="BX49" s="72"/>
      <c r="BY49" s="72"/>
      <c r="BZ49" s="73"/>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1"/>
      <c r="BM50" s="72"/>
      <c r="BN50" s="72"/>
      <c r="BO50" s="72"/>
      <c r="BP50" s="72"/>
      <c r="BQ50" s="72"/>
      <c r="BR50" s="72"/>
      <c r="BS50" s="72"/>
      <c r="BT50" s="72"/>
      <c r="BU50" s="72"/>
      <c r="BV50" s="72"/>
      <c r="BW50" s="72"/>
      <c r="BX50" s="72"/>
      <c r="BY50" s="72"/>
      <c r="BZ50" s="73"/>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1"/>
      <c r="BM51" s="72"/>
      <c r="BN51" s="72"/>
      <c r="BO51" s="72"/>
      <c r="BP51" s="72"/>
      <c r="BQ51" s="72"/>
      <c r="BR51" s="72"/>
      <c r="BS51" s="72"/>
      <c r="BT51" s="72"/>
      <c r="BU51" s="72"/>
      <c r="BV51" s="72"/>
      <c r="BW51" s="72"/>
      <c r="BX51" s="72"/>
      <c r="BY51" s="72"/>
      <c r="BZ51" s="73"/>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1"/>
      <c r="BM52" s="72"/>
      <c r="BN52" s="72"/>
      <c r="BO52" s="72"/>
      <c r="BP52" s="72"/>
      <c r="BQ52" s="72"/>
      <c r="BR52" s="72"/>
      <c r="BS52" s="72"/>
      <c r="BT52" s="72"/>
      <c r="BU52" s="72"/>
      <c r="BV52" s="72"/>
      <c r="BW52" s="72"/>
      <c r="BX52" s="72"/>
      <c r="BY52" s="72"/>
      <c r="BZ52" s="73"/>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1"/>
      <c r="BM53" s="72"/>
      <c r="BN53" s="72"/>
      <c r="BO53" s="72"/>
      <c r="BP53" s="72"/>
      <c r="BQ53" s="72"/>
      <c r="BR53" s="72"/>
      <c r="BS53" s="72"/>
      <c r="BT53" s="72"/>
      <c r="BU53" s="72"/>
      <c r="BV53" s="72"/>
      <c r="BW53" s="72"/>
      <c r="BX53" s="72"/>
      <c r="BY53" s="72"/>
      <c r="BZ53" s="73"/>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1"/>
      <c r="BM54" s="72"/>
      <c r="BN54" s="72"/>
      <c r="BO54" s="72"/>
      <c r="BP54" s="72"/>
      <c r="BQ54" s="72"/>
      <c r="BR54" s="72"/>
      <c r="BS54" s="72"/>
      <c r="BT54" s="72"/>
      <c r="BU54" s="72"/>
      <c r="BV54" s="72"/>
      <c r="BW54" s="72"/>
      <c r="BX54" s="72"/>
      <c r="BY54" s="72"/>
      <c r="BZ54" s="73"/>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1"/>
      <c r="BM55" s="72"/>
      <c r="BN55" s="72"/>
      <c r="BO55" s="72"/>
      <c r="BP55" s="72"/>
      <c r="BQ55" s="72"/>
      <c r="BR55" s="72"/>
      <c r="BS55" s="72"/>
      <c r="BT55" s="72"/>
      <c r="BU55" s="72"/>
      <c r="BV55" s="72"/>
      <c r="BW55" s="72"/>
      <c r="BX55" s="72"/>
      <c r="BY55" s="72"/>
      <c r="BZ55" s="73"/>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1"/>
      <c r="BM56" s="72"/>
      <c r="BN56" s="72"/>
      <c r="BO56" s="72"/>
      <c r="BP56" s="72"/>
      <c r="BQ56" s="72"/>
      <c r="BR56" s="72"/>
      <c r="BS56" s="72"/>
      <c r="BT56" s="72"/>
      <c r="BU56" s="72"/>
      <c r="BV56" s="72"/>
      <c r="BW56" s="72"/>
      <c r="BX56" s="72"/>
      <c r="BY56" s="72"/>
      <c r="BZ56" s="73"/>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1"/>
      <c r="BM57" s="72"/>
      <c r="BN57" s="72"/>
      <c r="BO57" s="72"/>
      <c r="BP57" s="72"/>
      <c r="BQ57" s="72"/>
      <c r="BR57" s="72"/>
      <c r="BS57" s="72"/>
      <c r="BT57" s="72"/>
      <c r="BU57" s="72"/>
      <c r="BV57" s="72"/>
      <c r="BW57" s="72"/>
      <c r="BX57" s="72"/>
      <c r="BY57" s="72"/>
      <c r="BZ57" s="73"/>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1"/>
      <c r="BM58" s="72"/>
      <c r="BN58" s="72"/>
      <c r="BO58" s="72"/>
      <c r="BP58" s="72"/>
      <c r="BQ58" s="72"/>
      <c r="BR58" s="72"/>
      <c r="BS58" s="72"/>
      <c r="BT58" s="72"/>
      <c r="BU58" s="72"/>
      <c r="BV58" s="72"/>
      <c r="BW58" s="72"/>
      <c r="BX58" s="72"/>
      <c r="BY58" s="72"/>
      <c r="BZ58" s="73"/>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1"/>
      <c r="BM59" s="72"/>
      <c r="BN59" s="72"/>
      <c r="BO59" s="72"/>
      <c r="BP59" s="72"/>
      <c r="BQ59" s="72"/>
      <c r="BR59" s="72"/>
      <c r="BS59" s="72"/>
      <c r="BT59" s="72"/>
      <c r="BU59" s="72"/>
      <c r="BV59" s="72"/>
      <c r="BW59" s="72"/>
      <c r="BX59" s="72"/>
      <c r="BY59" s="72"/>
      <c r="BZ59" s="73"/>
    </row>
    <row r="60" spans="1:78" ht="13.5" customHeight="1" x14ac:dyDescent="0.2">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71"/>
      <c r="BM60" s="72"/>
      <c r="BN60" s="72"/>
      <c r="BO60" s="72"/>
      <c r="BP60" s="72"/>
      <c r="BQ60" s="72"/>
      <c r="BR60" s="72"/>
      <c r="BS60" s="72"/>
      <c r="BT60" s="72"/>
      <c r="BU60" s="72"/>
      <c r="BV60" s="72"/>
      <c r="BW60" s="72"/>
      <c r="BX60" s="72"/>
      <c r="BY60" s="72"/>
      <c r="BZ60" s="73"/>
    </row>
    <row r="61" spans="1:78" ht="13.5" customHeight="1" x14ac:dyDescent="0.2">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71"/>
      <c r="BM61" s="72"/>
      <c r="BN61" s="72"/>
      <c r="BO61" s="72"/>
      <c r="BP61" s="72"/>
      <c r="BQ61" s="72"/>
      <c r="BR61" s="72"/>
      <c r="BS61" s="72"/>
      <c r="BT61" s="72"/>
      <c r="BU61" s="72"/>
      <c r="BV61" s="72"/>
      <c r="BW61" s="72"/>
      <c r="BX61" s="72"/>
      <c r="BY61" s="72"/>
      <c r="BZ61" s="73"/>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1"/>
      <c r="BM62" s="72"/>
      <c r="BN62" s="72"/>
      <c r="BO62" s="72"/>
      <c r="BP62" s="72"/>
      <c r="BQ62" s="72"/>
      <c r="BR62" s="72"/>
      <c r="BS62" s="72"/>
      <c r="BT62" s="72"/>
      <c r="BU62" s="72"/>
      <c r="BV62" s="72"/>
      <c r="BW62" s="72"/>
      <c r="BX62" s="72"/>
      <c r="BY62" s="72"/>
      <c r="BZ62" s="73"/>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4"/>
      <c r="BM63" s="75"/>
      <c r="BN63" s="75"/>
      <c r="BO63" s="75"/>
      <c r="BP63" s="75"/>
      <c r="BQ63" s="75"/>
      <c r="BR63" s="75"/>
      <c r="BS63" s="75"/>
      <c r="BT63" s="75"/>
      <c r="BU63" s="75"/>
      <c r="BV63" s="75"/>
      <c r="BW63" s="75"/>
      <c r="BX63" s="75"/>
      <c r="BY63" s="75"/>
      <c r="BZ63" s="76"/>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7" t="s">
        <v>116</v>
      </c>
      <c r="BM66" s="78"/>
      <c r="BN66" s="78"/>
      <c r="BO66" s="78"/>
      <c r="BP66" s="78"/>
      <c r="BQ66" s="78"/>
      <c r="BR66" s="78"/>
      <c r="BS66" s="78"/>
      <c r="BT66" s="78"/>
      <c r="BU66" s="78"/>
      <c r="BV66" s="78"/>
      <c r="BW66" s="78"/>
      <c r="BX66" s="78"/>
      <c r="BY66" s="78"/>
      <c r="BZ66" s="79"/>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80"/>
      <c r="BM67" s="78"/>
      <c r="BN67" s="78"/>
      <c r="BO67" s="78"/>
      <c r="BP67" s="78"/>
      <c r="BQ67" s="78"/>
      <c r="BR67" s="78"/>
      <c r="BS67" s="78"/>
      <c r="BT67" s="78"/>
      <c r="BU67" s="78"/>
      <c r="BV67" s="78"/>
      <c r="BW67" s="78"/>
      <c r="BX67" s="78"/>
      <c r="BY67" s="78"/>
      <c r="BZ67" s="79"/>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80"/>
      <c r="BM68" s="78"/>
      <c r="BN68" s="78"/>
      <c r="BO68" s="78"/>
      <c r="BP68" s="78"/>
      <c r="BQ68" s="78"/>
      <c r="BR68" s="78"/>
      <c r="BS68" s="78"/>
      <c r="BT68" s="78"/>
      <c r="BU68" s="78"/>
      <c r="BV68" s="78"/>
      <c r="BW68" s="78"/>
      <c r="BX68" s="78"/>
      <c r="BY68" s="78"/>
      <c r="BZ68" s="79"/>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80"/>
      <c r="BM69" s="78"/>
      <c r="BN69" s="78"/>
      <c r="BO69" s="78"/>
      <c r="BP69" s="78"/>
      <c r="BQ69" s="78"/>
      <c r="BR69" s="78"/>
      <c r="BS69" s="78"/>
      <c r="BT69" s="78"/>
      <c r="BU69" s="78"/>
      <c r="BV69" s="78"/>
      <c r="BW69" s="78"/>
      <c r="BX69" s="78"/>
      <c r="BY69" s="78"/>
      <c r="BZ69" s="79"/>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80"/>
      <c r="BM70" s="78"/>
      <c r="BN70" s="78"/>
      <c r="BO70" s="78"/>
      <c r="BP70" s="78"/>
      <c r="BQ70" s="78"/>
      <c r="BR70" s="78"/>
      <c r="BS70" s="78"/>
      <c r="BT70" s="78"/>
      <c r="BU70" s="78"/>
      <c r="BV70" s="78"/>
      <c r="BW70" s="78"/>
      <c r="BX70" s="78"/>
      <c r="BY70" s="78"/>
      <c r="BZ70" s="79"/>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80"/>
      <c r="BM71" s="78"/>
      <c r="BN71" s="78"/>
      <c r="BO71" s="78"/>
      <c r="BP71" s="78"/>
      <c r="BQ71" s="78"/>
      <c r="BR71" s="78"/>
      <c r="BS71" s="78"/>
      <c r="BT71" s="78"/>
      <c r="BU71" s="78"/>
      <c r="BV71" s="78"/>
      <c r="BW71" s="78"/>
      <c r="BX71" s="78"/>
      <c r="BY71" s="78"/>
      <c r="BZ71" s="79"/>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80"/>
      <c r="BM72" s="78"/>
      <c r="BN72" s="78"/>
      <c r="BO72" s="78"/>
      <c r="BP72" s="78"/>
      <c r="BQ72" s="78"/>
      <c r="BR72" s="78"/>
      <c r="BS72" s="78"/>
      <c r="BT72" s="78"/>
      <c r="BU72" s="78"/>
      <c r="BV72" s="78"/>
      <c r="BW72" s="78"/>
      <c r="BX72" s="78"/>
      <c r="BY72" s="78"/>
      <c r="BZ72" s="79"/>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80"/>
      <c r="BM73" s="78"/>
      <c r="BN73" s="78"/>
      <c r="BO73" s="78"/>
      <c r="BP73" s="78"/>
      <c r="BQ73" s="78"/>
      <c r="BR73" s="78"/>
      <c r="BS73" s="78"/>
      <c r="BT73" s="78"/>
      <c r="BU73" s="78"/>
      <c r="BV73" s="78"/>
      <c r="BW73" s="78"/>
      <c r="BX73" s="78"/>
      <c r="BY73" s="78"/>
      <c r="BZ73" s="79"/>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80"/>
      <c r="BM74" s="78"/>
      <c r="BN74" s="78"/>
      <c r="BO74" s="78"/>
      <c r="BP74" s="78"/>
      <c r="BQ74" s="78"/>
      <c r="BR74" s="78"/>
      <c r="BS74" s="78"/>
      <c r="BT74" s="78"/>
      <c r="BU74" s="78"/>
      <c r="BV74" s="78"/>
      <c r="BW74" s="78"/>
      <c r="BX74" s="78"/>
      <c r="BY74" s="78"/>
      <c r="BZ74" s="79"/>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80"/>
      <c r="BM75" s="78"/>
      <c r="BN75" s="78"/>
      <c r="BO75" s="78"/>
      <c r="BP75" s="78"/>
      <c r="BQ75" s="78"/>
      <c r="BR75" s="78"/>
      <c r="BS75" s="78"/>
      <c r="BT75" s="78"/>
      <c r="BU75" s="78"/>
      <c r="BV75" s="78"/>
      <c r="BW75" s="78"/>
      <c r="BX75" s="78"/>
      <c r="BY75" s="78"/>
      <c r="BZ75" s="79"/>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80"/>
      <c r="BM76" s="78"/>
      <c r="BN76" s="78"/>
      <c r="BO76" s="78"/>
      <c r="BP76" s="78"/>
      <c r="BQ76" s="78"/>
      <c r="BR76" s="78"/>
      <c r="BS76" s="78"/>
      <c r="BT76" s="78"/>
      <c r="BU76" s="78"/>
      <c r="BV76" s="78"/>
      <c r="BW76" s="78"/>
      <c r="BX76" s="78"/>
      <c r="BY76" s="78"/>
      <c r="BZ76" s="79"/>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80"/>
      <c r="BM77" s="78"/>
      <c r="BN77" s="78"/>
      <c r="BO77" s="78"/>
      <c r="BP77" s="78"/>
      <c r="BQ77" s="78"/>
      <c r="BR77" s="78"/>
      <c r="BS77" s="78"/>
      <c r="BT77" s="78"/>
      <c r="BU77" s="78"/>
      <c r="BV77" s="78"/>
      <c r="BW77" s="78"/>
      <c r="BX77" s="78"/>
      <c r="BY77" s="78"/>
      <c r="BZ77" s="79"/>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80"/>
      <c r="BM78" s="78"/>
      <c r="BN78" s="78"/>
      <c r="BO78" s="78"/>
      <c r="BP78" s="78"/>
      <c r="BQ78" s="78"/>
      <c r="BR78" s="78"/>
      <c r="BS78" s="78"/>
      <c r="BT78" s="78"/>
      <c r="BU78" s="78"/>
      <c r="BV78" s="78"/>
      <c r="BW78" s="78"/>
      <c r="BX78" s="78"/>
      <c r="BY78" s="78"/>
      <c r="BZ78" s="79"/>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80"/>
      <c r="BM79" s="78"/>
      <c r="BN79" s="78"/>
      <c r="BO79" s="78"/>
      <c r="BP79" s="78"/>
      <c r="BQ79" s="78"/>
      <c r="BR79" s="78"/>
      <c r="BS79" s="78"/>
      <c r="BT79" s="78"/>
      <c r="BU79" s="78"/>
      <c r="BV79" s="78"/>
      <c r="BW79" s="78"/>
      <c r="BX79" s="78"/>
      <c r="BY79" s="78"/>
      <c r="BZ79" s="79"/>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80"/>
      <c r="BM80" s="78"/>
      <c r="BN80" s="78"/>
      <c r="BO80" s="78"/>
      <c r="BP80" s="78"/>
      <c r="BQ80" s="78"/>
      <c r="BR80" s="78"/>
      <c r="BS80" s="78"/>
      <c r="BT80" s="78"/>
      <c r="BU80" s="78"/>
      <c r="BV80" s="78"/>
      <c r="BW80" s="78"/>
      <c r="BX80" s="78"/>
      <c r="BY80" s="78"/>
      <c r="BZ80" s="79"/>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80"/>
      <c r="BM81" s="78"/>
      <c r="BN81" s="78"/>
      <c r="BO81" s="78"/>
      <c r="BP81" s="78"/>
      <c r="BQ81" s="78"/>
      <c r="BR81" s="78"/>
      <c r="BS81" s="78"/>
      <c r="BT81" s="78"/>
      <c r="BU81" s="78"/>
      <c r="BV81" s="78"/>
      <c r="BW81" s="78"/>
      <c r="BX81" s="78"/>
      <c r="BY81" s="78"/>
      <c r="BZ81" s="79"/>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81"/>
      <c r="BM82" s="82"/>
      <c r="BN82" s="82"/>
      <c r="BO82" s="82"/>
      <c r="BP82" s="82"/>
      <c r="BQ82" s="82"/>
      <c r="BR82" s="82"/>
      <c r="BS82" s="82"/>
      <c r="BT82" s="82"/>
      <c r="BU82" s="82"/>
      <c r="BV82" s="82"/>
      <c r="BW82" s="82"/>
      <c r="BX82" s="82"/>
      <c r="BY82" s="82"/>
      <c r="BZ82" s="83"/>
    </row>
    <row r="83" spans="1:78" x14ac:dyDescent="0.2">
      <c r="C83" s="84" t="s">
        <v>30</v>
      </c>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【107.02】</v>
      </c>
      <c r="F85" s="12" t="str">
        <f>データ!AT6</f>
        <v>【3.09】</v>
      </c>
      <c r="G85" s="12" t="str">
        <f>データ!BE6</f>
        <v>【71.39】</v>
      </c>
      <c r="H85" s="12" t="str">
        <f>データ!BP6</f>
        <v>【669.12】</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kG24LrjSHIZwF9mmSim69kTczbQydBF0JSWssnc94B25UsQUfuJOeNxUdTokIxs3E4vJMkbrp6CR8MwT8WZQTQ==" saltValue="wiC3lz7TkHjWaIjMi2QO4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86" t="s">
        <v>52</v>
      </c>
      <c r="I3" s="87"/>
      <c r="J3" s="87"/>
      <c r="K3" s="87"/>
      <c r="L3" s="87"/>
      <c r="M3" s="87"/>
      <c r="N3" s="87"/>
      <c r="O3" s="87"/>
      <c r="P3" s="87"/>
      <c r="Q3" s="87"/>
      <c r="R3" s="87"/>
      <c r="S3" s="87"/>
      <c r="T3" s="87"/>
      <c r="U3" s="87"/>
      <c r="V3" s="87"/>
      <c r="W3" s="87"/>
      <c r="X3" s="88"/>
      <c r="Y3" s="92" t="s">
        <v>53</v>
      </c>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t="s">
        <v>54</v>
      </c>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c r="EN3" s="85"/>
      <c r="EO3" s="85"/>
    </row>
    <row r="4" spans="1:148" x14ac:dyDescent="0.2">
      <c r="A4" s="14" t="s">
        <v>55</v>
      </c>
      <c r="B4" s="16"/>
      <c r="C4" s="16"/>
      <c r="D4" s="16"/>
      <c r="E4" s="16"/>
      <c r="F4" s="16"/>
      <c r="G4" s="16"/>
      <c r="H4" s="89"/>
      <c r="I4" s="90"/>
      <c r="J4" s="90"/>
      <c r="K4" s="90"/>
      <c r="L4" s="90"/>
      <c r="M4" s="90"/>
      <c r="N4" s="90"/>
      <c r="O4" s="90"/>
      <c r="P4" s="90"/>
      <c r="Q4" s="90"/>
      <c r="R4" s="90"/>
      <c r="S4" s="90"/>
      <c r="T4" s="90"/>
      <c r="U4" s="90"/>
      <c r="V4" s="90"/>
      <c r="W4" s="90"/>
      <c r="X4" s="91"/>
      <c r="Y4" s="85" t="s">
        <v>56</v>
      </c>
      <c r="Z4" s="85"/>
      <c r="AA4" s="85"/>
      <c r="AB4" s="85"/>
      <c r="AC4" s="85"/>
      <c r="AD4" s="85"/>
      <c r="AE4" s="85"/>
      <c r="AF4" s="85"/>
      <c r="AG4" s="85"/>
      <c r="AH4" s="85"/>
      <c r="AI4" s="85"/>
      <c r="AJ4" s="85" t="s">
        <v>57</v>
      </c>
      <c r="AK4" s="85"/>
      <c r="AL4" s="85"/>
      <c r="AM4" s="85"/>
      <c r="AN4" s="85"/>
      <c r="AO4" s="85"/>
      <c r="AP4" s="85"/>
      <c r="AQ4" s="85"/>
      <c r="AR4" s="85"/>
      <c r="AS4" s="85"/>
      <c r="AT4" s="85"/>
      <c r="AU4" s="85" t="s">
        <v>58</v>
      </c>
      <c r="AV4" s="85"/>
      <c r="AW4" s="85"/>
      <c r="AX4" s="85"/>
      <c r="AY4" s="85"/>
      <c r="AZ4" s="85"/>
      <c r="BA4" s="85"/>
      <c r="BB4" s="85"/>
      <c r="BC4" s="85"/>
      <c r="BD4" s="85"/>
      <c r="BE4" s="85"/>
      <c r="BF4" s="85" t="s">
        <v>59</v>
      </c>
      <c r="BG4" s="85"/>
      <c r="BH4" s="85"/>
      <c r="BI4" s="85"/>
      <c r="BJ4" s="85"/>
      <c r="BK4" s="85"/>
      <c r="BL4" s="85"/>
      <c r="BM4" s="85"/>
      <c r="BN4" s="85"/>
      <c r="BO4" s="85"/>
      <c r="BP4" s="85"/>
      <c r="BQ4" s="85" t="s">
        <v>60</v>
      </c>
      <c r="BR4" s="85"/>
      <c r="BS4" s="85"/>
      <c r="BT4" s="85"/>
      <c r="BU4" s="85"/>
      <c r="BV4" s="85"/>
      <c r="BW4" s="85"/>
      <c r="BX4" s="85"/>
      <c r="BY4" s="85"/>
      <c r="BZ4" s="85"/>
      <c r="CA4" s="85"/>
      <c r="CB4" s="85" t="s">
        <v>61</v>
      </c>
      <c r="CC4" s="85"/>
      <c r="CD4" s="85"/>
      <c r="CE4" s="85"/>
      <c r="CF4" s="85"/>
      <c r="CG4" s="85"/>
      <c r="CH4" s="85"/>
      <c r="CI4" s="85"/>
      <c r="CJ4" s="85"/>
      <c r="CK4" s="85"/>
      <c r="CL4" s="85"/>
      <c r="CM4" s="85" t="s">
        <v>62</v>
      </c>
      <c r="CN4" s="85"/>
      <c r="CO4" s="85"/>
      <c r="CP4" s="85"/>
      <c r="CQ4" s="85"/>
      <c r="CR4" s="85"/>
      <c r="CS4" s="85"/>
      <c r="CT4" s="85"/>
      <c r="CU4" s="85"/>
      <c r="CV4" s="85"/>
      <c r="CW4" s="85"/>
      <c r="CX4" s="85" t="s">
        <v>63</v>
      </c>
      <c r="CY4" s="85"/>
      <c r="CZ4" s="85"/>
      <c r="DA4" s="85"/>
      <c r="DB4" s="85"/>
      <c r="DC4" s="85"/>
      <c r="DD4" s="85"/>
      <c r="DE4" s="85"/>
      <c r="DF4" s="85"/>
      <c r="DG4" s="85"/>
      <c r="DH4" s="85"/>
      <c r="DI4" s="85" t="s">
        <v>64</v>
      </c>
      <c r="DJ4" s="85"/>
      <c r="DK4" s="85"/>
      <c r="DL4" s="85"/>
      <c r="DM4" s="85"/>
      <c r="DN4" s="85"/>
      <c r="DO4" s="85"/>
      <c r="DP4" s="85"/>
      <c r="DQ4" s="85"/>
      <c r="DR4" s="85"/>
      <c r="DS4" s="85"/>
      <c r="DT4" s="85" t="s">
        <v>65</v>
      </c>
      <c r="DU4" s="85"/>
      <c r="DV4" s="85"/>
      <c r="DW4" s="85"/>
      <c r="DX4" s="85"/>
      <c r="DY4" s="85"/>
      <c r="DZ4" s="85"/>
      <c r="EA4" s="85"/>
      <c r="EB4" s="85"/>
      <c r="EC4" s="85"/>
      <c r="ED4" s="85"/>
      <c r="EE4" s="85" t="s">
        <v>66</v>
      </c>
      <c r="EF4" s="85"/>
      <c r="EG4" s="85"/>
      <c r="EH4" s="85"/>
      <c r="EI4" s="85"/>
      <c r="EJ4" s="85"/>
      <c r="EK4" s="85"/>
      <c r="EL4" s="85"/>
      <c r="EM4" s="85"/>
      <c r="EN4" s="85"/>
      <c r="EO4" s="85"/>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2021</v>
      </c>
      <c r="C6" s="19">
        <f t="shared" ref="C6:X6" si="3">C7</f>
        <v>142069</v>
      </c>
      <c r="D6" s="19">
        <f t="shared" si="3"/>
        <v>46</v>
      </c>
      <c r="E6" s="19">
        <f t="shared" si="3"/>
        <v>17</v>
      </c>
      <c r="F6" s="19">
        <f t="shared" si="3"/>
        <v>1</v>
      </c>
      <c r="G6" s="19">
        <f t="shared" si="3"/>
        <v>0</v>
      </c>
      <c r="H6" s="19" t="str">
        <f t="shared" si="3"/>
        <v>神奈川県　小田原市</v>
      </c>
      <c r="I6" s="19" t="str">
        <f t="shared" si="3"/>
        <v>法適用</v>
      </c>
      <c r="J6" s="19" t="str">
        <f t="shared" si="3"/>
        <v>下水道事業</v>
      </c>
      <c r="K6" s="19" t="str">
        <f t="shared" si="3"/>
        <v>公共下水道</v>
      </c>
      <c r="L6" s="19" t="str">
        <f t="shared" si="3"/>
        <v>Ac1</v>
      </c>
      <c r="M6" s="19" t="str">
        <f t="shared" si="3"/>
        <v>非設置</v>
      </c>
      <c r="N6" s="20" t="str">
        <f t="shared" si="3"/>
        <v>-</v>
      </c>
      <c r="O6" s="20">
        <f t="shared" si="3"/>
        <v>56.37</v>
      </c>
      <c r="P6" s="20">
        <f t="shared" si="3"/>
        <v>83.25</v>
      </c>
      <c r="Q6" s="20">
        <f t="shared" si="3"/>
        <v>71.55</v>
      </c>
      <c r="R6" s="20">
        <f t="shared" si="3"/>
        <v>2636</v>
      </c>
      <c r="S6" s="20">
        <f t="shared" si="3"/>
        <v>188739</v>
      </c>
      <c r="T6" s="20">
        <f t="shared" si="3"/>
        <v>113.6</v>
      </c>
      <c r="U6" s="20">
        <f t="shared" si="3"/>
        <v>1661.43</v>
      </c>
      <c r="V6" s="20">
        <f t="shared" si="3"/>
        <v>156700</v>
      </c>
      <c r="W6" s="20">
        <f t="shared" si="3"/>
        <v>25.5</v>
      </c>
      <c r="X6" s="20">
        <f t="shared" si="3"/>
        <v>6145.1</v>
      </c>
      <c r="Y6" s="21">
        <f>IF(Y7="",NA(),Y7)</f>
        <v>104.15</v>
      </c>
      <c r="Z6" s="21">
        <f t="shared" ref="Z6:AH6" si="4">IF(Z7="",NA(),Z7)</f>
        <v>104.42</v>
      </c>
      <c r="AA6" s="21">
        <f t="shared" si="4"/>
        <v>104.22</v>
      </c>
      <c r="AB6" s="21">
        <f t="shared" si="4"/>
        <v>103.4</v>
      </c>
      <c r="AC6" s="21">
        <f t="shared" si="4"/>
        <v>96.92</v>
      </c>
      <c r="AD6" s="21">
        <f t="shared" si="4"/>
        <v>107.43</v>
      </c>
      <c r="AE6" s="21">
        <f t="shared" si="4"/>
        <v>107.64</v>
      </c>
      <c r="AF6" s="21">
        <f t="shared" si="4"/>
        <v>107.03</v>
      </c>
      <c r="AG6" s="21">
        <f t="shared" si="4"/>
        <v>106.55</v>
      </c>
      <c r="AH6" s="21">
        <f t="shared" si="4"/>
        <v>106.01</v>
      </c>
      <c r="AI6" s="20" t="str">
        <f>IF(AI7="","",IF(AI7="-","【-】","【"&amp;SUBSTITUTE(TEXT(AI7,"#,##0.00"),"-","△")&amp;"】"))</f>
        <v>【107.02】</v>
      </c>
      <c r="AJ6" s="20">
        <f>IF(AJ7="",NA(),AJ7)</f>
        <v>0</v>
      </c>
      <c r="AK6" s="20">
        <f t="shared" ref="AK6:AS6" si="5">IF(AK7="",NA(),AK7)</f>
        <v>0</v>
      </c>
      <c r="AL6" s="20">
        <f t="shared" si="5"/>
        <v>0</v>
      </c>
      <c r="AM6" s="20">
        <f t="shared" si="5"/>
        <v>0</v>
      </c>
      <c r="AN6" s="21">
        <f t="shared" si="5"/>
        <v>5</v>
      </c>
      <c r="AO6" s="21">
        <f t="shared" si="5"/>
        <v>10.199999999999999</v>
      </c>
      <c r="AP6" s="21">
        <f t="shared" si="5"/>
        <v>9.1999999999999993</v>
      </c>
      <c r="AQ6" s="21">
        <f t="shared" si="5"/>
        <v>7.69</v>
      </c>
      <c r="AR6" s="21">
        <f t="shared" si="5"/>
        <v>5.95</v>
      </c>
      <c r="AS6" s="21">
        <f t="shared" si="5"/>
        <v>5.27</v>
      </c>
      <c r="AT6" s="20" t="str">
        <f>IF(AT7="","",IF(AT7="-","【-】","【"&amp;SUBSTITUTE(TEXT(AT7,"#,##0.00"),"-","△")&amp;"】"))</f>
        <v>【3.09】</v>
      </c>
      <c r="AU6" s="21">
        <f>IF(AU7="",NA(),AU7)</f>
        <v>47.55</v>
      </c>
      <c r="AV6" s="21">
        <f t="shared" ref="AV6:BD6" si="6">IF(AV7="",NA(),AV7)</f>
        <v>59.06</v>
      </c>
      <c r="AW6" s="21">
        <f t="shared" si="6"/>
        <v>70.099999999999994</v>
      </c>
      <c r="AX6" s="21">
        <f t="shared" si="6"/>
        <v>82.84</v>
      </c>
      <c r="AY6" s="21">
        <f t="shared" si="6"/>
        <v>79.010000000000005</v>
      </c>
      <c r="AZ6" s="21">
        <f t="shared" si="6"/>
        <v>65.83</v>
      </c>
      <c r="BA6" s="21">
        <f t="shared" si="6"/>
        <v>72.22</v>
      </c>
      <c r="BB6" s="21">
        <f t="shared" si="6"/>
        <v>73.02</v>
      </c>
      <c r="BC6" s="21">
        <f t="shared" si="6"/>
        <v>72.930000000000007</v>
      </c>
      <c r="BD6" s="21">
        <f t="shared" si="6"/>
        <v>80.08</v>
      </c>
      <c r="BE6" s="20" t="str">
        <f>IF(BE7="","",IF(BE7="-","【-】","【"&amp;SUBSTITUTE(TEXT(BE7,"#,##0.00"),"-","△")&amp;"】"))</f>
        <v>【71.39】</v>
      </c>
      <c r="BF6" s="21">
        <f>IF(BF7="",NA(),BF7)</f>
        <v>551.49</v>
      </c>
      <c r="BG6" s="21">
        <f t="shared" ref="BG6:BO6" si="7">IF(BG7="",NA(),BG7)</f>
        <v>514.82000000000005</v>
      </c>
      <c r="BH6" s="21">
        <f t="shared" si="7"/>
        <v>463.77</v>
      </c>
      <c r="BI6" s="21">
        <f t="shared" si="7"/>
        <v>476.68</v>
      </c>
      <c r="BJ6" s="21">
        <f t="shared" si="7"/>
        <v>454.49</v>
      </c>
      <c r="BK6" s="21">
        <f t="shared" si="7"/>
        <v>805.14</v>
      </c>
      <c r="BL6" s="21">
        <f t="shared" si="7"/>
        <v>730.93</v>
      </c>
      <c r="BM6" s="21">
        <f t="shared" si="7"/>
        <v>708.89</v>
      </c>
      <c r="BN6" s="21">
        <f t="shared" si="7"/>
        <v>730.52</v>
      </c>
      <c r="BO6" s="21">
        <f t="shared" si="7"/>
        <v>672.33</v>
      </c>
      <c r="BP6" s="20" t="str">
        <f>IF(BP7="","",IF(BP7="-","【-】","【"&amp;SUBSTITUTE(TEXT(BP7,"#,##0.00"),"-","△")&amp;"】"))</f>
        <v>【669.12】</v>
      </c>
      <c r="BQ6" s="21">
        <f>IF(BQ7="",NA(),BQ7)</f>
        <v>95.53</v>
      </c>
      <c r="BR6" s="21">
        <f t="shared" ref="BR6:BZ6" si="8">IF(BR7="",NA(),BR7)</f>
        <v>96.37</v>
      </c>
      <c r="BS6" s="21">
        <f t="shared" si="8"/>
        <v>97</v>
      </c>
      <c r="BT6" s="21">
        <f t="shared" si="8"/>
        <v>95.51</v>
      </c>
      <c r="BU6" s="21">
        <f t="shared" si="8"/>
        <v>85.39</v>
      </c>
      <c r="BV6" s="21">
        <f t="shared" si="8"/>
        <v>100.22</v>
      </c>
      <c r="BW6" s="21">
        <f t="shared" si="8"/>
        <v>98.09</v>
      </c>
      <c r="BX6" s="21">
        <f t="shared" si="8"/>
        <v>97.91</v>
      </c>
      <c r="BY6" s="21">
        <f t="shared" si="8"/>
        <v>98.61</v>
      </c>
      <c r="BZ6" s="21">
        <f t="shared" si="8"/>
        <v>98.75</v>
      </c>
      <c r="CA6" s="20" t="str">
        <f>IF(CA7="","",IF(CA7="-","【-】","【"&amp;SUBSTITUTE(TEXT(CA7,"#,##0.00"),"-","△")&amp;"】"))</f>
        <v>【99.73】</v>
      </c>
      <c r="CB6" s="21">
        <f>IF(CB7="",NA(),CB7)</f>
        <v>176.38</v>
      </c>
      <c r="CC6" s="21">
        <f t="shared" ref="CC6:CK6" si="9">IF(CC7="",NA(),CC7)</f>
        <v>175.03</v>
      </c>
      <c r="CD6" s="21">
        <f t="shared" si="9"/>
        <v>173.73</v>
      </c>
      <c r="CE6" s="21">
        <f t="shared" si="9"/>
        <v>174.23</v>
      </c>
      <c r="CF6" s="21">
        <f t="shared" si="9"/>
        <v>195.61</v>
      </c>
      <c r="CG6" s="21">
        <f t="shared" si="9"/>
        <v>144.79</v>
      </c>
      <c r="CH6" s="21">
        <f t="shared" si="9"/>
        <v>146.08000000000001</v>
      </c>
      <c r="CI6" s="21">
        <f t="shared" si="9"/>
        <v>144.11000000000001</v>
      </c>
      <c r="CJ6" s="21">
        <f t="shared" si="9"/>
        <v>141.24</v>
      </c>
      <c r="CK6" s="21">
        <f t="shared" si="9"/>
        <v>142.03</v>
      </c>
      <c r="CL6" s="20" t="str">
        <f>IF(CL7="","",IF(CL7="-","【-】","【"&amp;SUBSTITUTE(TEXT(CL7,"#,##0.00"),"-","△")&amp;"】"))</f>
        <v>【134.98】</v>
      </c>
      <c r="CM6" s="21" t="str">
        <f>IF(CM7="",NA(),CM7)</f>
        <v>-</v>
      </c>
      <c r="CN6" s="21" t="str">
        <f t="shared" ref="CN6:CV6" si="10">IF(CN7="",NA(),CN7)</f>
        <v>-</v>
      </c>
      <c r="CO6" s="21" t="str">
        <f t="shared" si="10"/>
        <v>-</v>
      </c>
      <c r="CP6" s="21" t="str">
        <f t="shared" si="10"/>
        <v>-</v>
      </c>
      <c r="CQ6" s="21" t="str">
        <f t="shared" si="10"/>
        <v>-</v>
      </c>
      <c r="CR6" s="21">
        <f t="shared" si="10"/>
        <v>61.54</v>
      </c>
      <c r="CS6" s="21">
        <f t="shared" si="10"/>
        <v>61.93</v>
      </c>
      <c r="CT6" s="21">
        <f t="shared" si="10"/>
        <v>61.32</v>
      </c>
      <c r="CU6" s="21">
        <f t="shared" si="10"/>
        <v>61.7</v>
      </c>
      <c r="CV6" s="21">
        <f t="shared" si="10"/>
        <v>63.04</v>
      </c>
      <c r="CW6" s="20" t="str">
        <f>IF(CW7="","",IF(CW7="-","【-】","【"&amp;SUBSTITUTE(TEXT(CW7,"#,##0.00"),"-","△")&amp;"】"))</f>
        <v>【59.99】</v>
      </c>
      <c r="CX6" s="21">
        <f>IF(CX7="",NA(),CX7)</f>
        <v>92.75</v>
      </c>
      <c r="CY6" s="21">
        <f t="shared" ref="CY6:DG6" si="11">IF(CY7="",NA(),CY7)</f>
        <v>93.55</v>
      </c>
      <c r="CZ6" s="21">
        <f t="shared" si="11"/>
        <v>93.72</v>
      </c>
      <c r="DA6" s="21">
        <f t="shared" si="11"/>
        <v>93.83</v>
      </c>
      <c r="DB6" s="21">
        <f t="shared" si="11"/>
        <v>94</v>
      </c>
      <c r="DC6" s="21">
        <f t="shared" si="11"/>
        <v>94.13</v>
      </c>
      <c r="DD6" s="21">
        <f t="shared" si="11"/>
        <v>94.45</v>
      </c>
      <c r="DE6" s="21">
        <f t="shared" si="11"/>
        <v>94.58</v>
      </c>
      <c r="DF6" s="21">
        <f t="shared" si="11"/>
        <v>94.56</v>
      </c>
      <c r="DG6" s="21">
        <f t="shared" si="11"/>
        <v>94.75</v>
      </c>
      <c r="DH6" s="20" t="str">
        <f>IF(DH7="","",IF(DH7="-","【-】","【"&amp;SUBSTITUTE(TEXT(DH7,"#,##0.00"),"-","△")&amp;"】"))</f>
        <v>【95.72】</v>
      </c>
      <c r="DI6" s="21">
        <f>IF(DI7="",NA(),DI7)</f>
        <v>7.29</v>
      </c>
      <c r="DJ6" s="21">
        <f t="shared" ref="DJ6:DR6" si="12">IF(DJ7="",NA(),DJ7)</f>
        <v>10.41</v>
      </c>
      <c r="DK6" s="21">
        <f t="shared" si="12"/>
        <v>13.29</v>
      </c>
      <c r="DL6" s="21">
        <f t="shared" si="12"/>
        <v>16.149999999999999</v>
      </c>
      <c r="DM6" s="21">
        <f t="shared" si="12"/>
        <v>18.84</v>
      </c>
      <c r="DN6" s="21">
        <f t="shared" si="12"/>
        <v>30.11</v>
      </c>
      <c r="DO6" s="21">
        <f t="shared" si="12"/>
        <v>30.45</v>
      </c>
      <c r="DP6" s="21">
        <f t="shared" si="12"/>
        <v>31.01</v>
      </c>
      <c r="DQ6" s="21">
        <f t="shared" si="12"/>
        <v>28.87</v>
      </c>
      <c r="DR6" s="21">
        <f t="shared" si="12"/>
        <v>31.34</v>
      </c>
      <c r="DS6" s="20" t="str">
        <f>IF(DS7="","",IF(DS7="-","【-】","【"&amp;SUBSTITUTE(TEXT(DS7,"#,##0.00"),"-","△")&amp;"】"))</f>
        <v>【38.17】</v>
      </c>
      <c r="DT6" s="21">
        <f>IF(DT7="",NA(),DT7)</f>
        <v>5.89</v>
      </c>
      <c r="DU6" s="21">
        <f t="shared" ref="DU6:EC6" si="13">IF(DU7="",NA(),DU7)</f>
        <v>7.84</v>
      </c>
      <c r="DV6" s="21">
        <f t="shared" si="13"/>
        <v>8.8800000000000008</v>
      </c>
      <c r="DW6" s="21">
        <f t="shared" si="13"/>
        <v>9.9600000000000009</v>
      </c>
      <c r="DX6" s="21">
        <f t="shared" si="13"/>
        <v>9.07</v>
      </c>
      <c r="DY6" s="21">
        <f t="shared" si="13"/>
        <v>4.54</v>
      </c>
      <c r="DZ6" s="21">
        <f t="shared" si="13"/>
        <v>4.8499999999999996</v>
      </c>
      <c r="EA6" s="21">
        <f t="shared" si="13"/>
        <v>4.95</v>
      </c>
      <c r="EB6" s="21">
        <f t="shared" si="13"/>
        <v>5.64</v>
      </c>
      <c r="EC6" s="21">
        <f t="shared" si="13"/>
        <v>6.43</v>
      </c>
      <c r="ED6" s="20" t="str">
        <f>IF(ED7="","",IF(ED7="-","【-】","【"&amp;SUBSTITUTE(TEXT(ED7,"#,##0.00"),"-","△")&amp;"】"))</f>
        <v>【6.54】</v>
      </c>
      <c r="EE6" s="21">
        <f>IF(EE7="",NA(),EE7)</f>
        <v>0.27</v>
      </c>
      <c r="EF6" s="21">
        <f t="shared" ref="EF6:EN6" si="14">IF(EF7="",NA(),EF7)</f>
        <v>0.14000000000000001</v>
      </c>
      <c r="EG6" s="21">
        <f t="shared" si="14"/>
        <v>0.66</v>
      </c>
      <c r="EH6" s="21">
        <f t="shared" si="14"/>
        <v>0.81</v>
      </c>
      <c r="EI6" s="21">
        <f t="shared" si="14"/>
        <v>0.77</v>
      </c>
      <c r="EJ6" s="21">
        <f t="shared" si="14"/>
        <v>0.17</v>
      </c>
      <c r="EK6" s="21">
        <f t="shared" si="14"/>
        <v>0.21</v>
      </c>
      <c r="EL6" s="21">
        <f t="shared" si="14"/>
        <v>0.19</v>
      </c>
      <c r="EM6" s="21">
        <f t="shared" si="14"/>
        <v>0.19</v>
      </c>
      <c r="EN6" s="21">
        <f t="shared" si="14"/>
        <v>0.19</v>
      </c>
      <c r="EO6" s="20" t="str">
        <f>IF(EO7="","",IF(EO7="-","【-】","【"&amp;SUBSTITUTE(TEXT(EO7,"#,##0.00"),"-","△")&amp;"】"))</f>
        <v>【0.24】</v>
      </c>
    </row>
    <row r="7" spans="1:148" s="22" customFormat="1" x14ac:dyDescent="0.2">
      <c r="A7" s="14"/>
      <c r="B7" s="23">
        <v>2021</v>
      </c>
      <c r="C7" s="23">
        <v>142069</v>
      </c>
      <c r="D7" s="23">
        <v>46</v>
      </c>
      <c r="E7" s="23">
        <v>17</v>
      </c>
      <c r="F7" s="23">
        <v>1</v>
      </c>
      <c r="G7" s="23">
        <v>0</v>
      </c>
      <c r="H7" s="23" t="s">
        <v>96</v>
      </c>
      <c r="I7" s="23" t="s">
        <v>97</v>
      </c>
      <c r="J7" s="23" t="s">
        <v>98</v>
      </c>
      <c r="K7" s="23" t="s">
        <v>99</v>
      </c>
      <c r="L7" s="23" t="s">
        <v>100</v>
      </c>
      <c r="M7" s="23" t="s">
        <v>101</v>
      </c>
      <c r="N7" s="24" t="s">
        <v>102</v>
      </c>
      <c r="O7" s="24">
        <v>56.37</v>
      </c>
      <c r="P7" s="24">
        <v>83.25</v>
      </c>
      <c r="Q7" s="24">
        <v>71.55</v>
      </c>
      <c r="R7" s="24">
        <v>2636</v>
      </c>
      <c r="S7" s="24">
        <v>188739</v>
      </c>
      <c r="T7" s="24">
        <v>113.6</v>
      </c>
      <c r="U7" s="24">
        <v>1661.43</v>
      </c>
      <c r="V7" s="24">
        <v>156700</v>
      </c>
      <c r="W7" s="24">
        <v>25.5</v>
      </c>
      <c r="X7" s="24">
        <v>6145.1</v>
      </c>
      <c r="Y7" s="24">
        <v>104.15</v>
      </c>
      <c r="Z7" s="24">
        <v>104.42</v>
      </c>
      <c r="AA7" s="24">
        <v>104.22</v>
      </c>
      <c r="AB7" s="24">
        <v>103.4</v>
      </c>
      <c r="AC7" s="24">
        <v>96.92</v>
      </c>
      <c r="AD7" s="24">
        <v>107.43</v>
      </c>
      <c r="AE7" s="24">
        <v>107.64</v>
      </c>
      <c r="AF7" s="24">
        <v>107.03</v>
      </c>
      <c r="AG7" s="24">
        <v>106.55</v>
      </c>
      <c r="AH7" s="24">
        <v>106.01</v>
      </c>
      <c r="AI7" s="24">
        <v>107.02</v>
      </c>
      <c r="AJ7" s="24">
        <v>0</v>
      </c>
      <c r="AK7" s="24">
        <v>0</v>
      </c>
      <c r="AL7" s="24">
        <v>0</v>
      </c>
      <c r="AM7" s="24">
        <v>0</v>
      </c>
      <c r="AN7" s="24">
        <v>5</v>
      </c>
      <c r="AO7" s="24">
        <v>10.199999999999999</v>
      </c>
      <c r="AP7" s="24">
        <v>9.1999999999999993</v>
      </c>
      <c r="AQ7" s="24">
        <v>7.69</v>
      </c>
      <c r="AR7" s="24">
        <v>5.95</v>
      </c>
      <c r="AS7" s="24">
        <v>5.27</v>
      </c>
      <c r="AT7" s="24">
        <v>3.09</v>
      </c>
      <c r="AU7" s="24">
        <v>47.55</v>
      </c>
      <c r="AV7" s="24">
        <v>59.06</v>
      </c>
      <c r="AW7" s="24">
        <v>70.099999999999994</v>
      </c>
      <c r="AX7" s="24">
        <v>82.84</v>
      </c>
      <c r="AY7" s="24">
        <v>79.010000000000005</v>
      </c>
      <c r="AZ7" s="24">
        <v>65.83</v>
      </c>
      <c r="BA7" s="24">
        <v>72.22</v>
      </c>
      <c r="BB7" s="24">
        <v>73.02</v>
      </c>
      <c r="BC7" s="24">
        <v>72.930000000000007</v>
      </c>
      <c r="BD7" s="24">
        <v>80.08</v>
      </c>
      <c r="BE7" s="24">
        <v>71.39</v>
      </c>
      <c r="BF7" s="24">
        <v>551.49</v>
      </c>
      <c r="BG7" s="24">
        <v>514.82000000000005</v>
      </c>
      <c r="BH7" s="24">
        <v>463.77</v>
      </c>
      <c r="BI7" s="24">
        <v>476.68</v>
      </c>
      <c r="BJ7" s="24">
        <v>454.49</v>
      </c>
      <c r="BK7" s="24">
        <v>805.14</v>
      </c>
      <c r="BL7" s="24">
        <v>730.93</v>
      </c>
      <c r="BM7" s="24">
        <v>708.89</v>
      </c>
      <c r="BN7" s="24">
        <v>730.52</v>
      </c>
      <c r="BO7" s="24">
        <v>672.33</v>
      </c>
      <c r="BP7" s="24">
        <v>669.12</v>
      </c>
      <c r="BQ7" s="24">
        <v>95.53</v>
      </c>
      <c r="BR7" s="24">
        <v>96.37</v>
      </c>
      <c r="BS7" s="24">
        <v>97</v>
      </c>
      <c r="BT7" s="24">
        <v>95.51</v>
      </c>
      <c r="BU7" s="24">
        <v>85.39</v>
      </c>
      <c r="BV7" s="24">
        <v>100.22</v>
      </c>
      <c r="BW7" s="24">
        <v>98.09</v>
      </c>
      <c r="BX7" s="24">
        <v>97.91</v>
      </c>
      <c r="BY7" s="24">
        <v>98.61</v>
      </c>
      <c r="BZ7" s="24">
        <v>98.75</v>
      </c>
      <c r="CA7" s="24">
        <v>99.73</v>
      </c>
      <c r="CB7" s="24">
        <v>176.38</v>
      </c>
      <c r="CC7" s="24">
        <v>175.03</v>
      </c>
      <c r="CD7" s="24">
        <v>173.73</v>
      </c>
      <c r="CE7" s="24">
        <v>174.23</v>
      </c>
      <c r="CF7" s="24">
        <v>195.61</v>
      </c>
      <c r="CG7" s="24">
        <v>144.79</v>
      </c>
      <c r="CH7" s="24">
        <v>146.08000000000001</v>
      </c>
      <c r="CI7" s="24">
        <v>144.11000000000001</v>
      </c>
      <c r="CJ7" s="24">
        <v>141.24</v>
      </c>
      <c r="CK7" s="24">
        <v>142.03</v>
      </c>
      <c r="CL7" s="24">
        <v>134.97999999999999</v>
      </c>
      <c r="CM7" s="24" t="s">
        <v>102</v>
      </c>
      <c r="CN7" s="24" t="s">
        <v>102</v>
      </c>
      <c r="CO7" s="24" t="s">
        <v>102</v>
      </c>
      <c r="CP7" s="24" t="s">
        <v>102</v>
      </c>
      <c r="CQ7" s="24" t="s">
        <v>102</v>
      </c>
      <c r="CR7" s="24">
        <v>61.54</v>
      </c>
      <c r="CS7" s="24">
        <v>61.93</v>
      </c>
      <c r="CT7" s="24">
        <v>61.32</v>
      </c>
      <c r="CU7" s="24">
        <v>61.7</v>
      </c>
      <c r="CV7" s="24">
        <v>63.04</v>
      </c>
      <c r="CW7" s="24">
        <v>59.99</v>
      </c>
      <c r="CX7" s="24">
        <v>92.75</v>
      </c>
      <c r="CY7" s="24">
        <v>93.55</v>
      </c>
      <c r="CZ7" s="24">
        <v>93.72</v>
      </c>
      <c r="DA7" s="24">
        <v>93.83</v>
      </c>
      <c r="DB7" s="24">
        <v>94</v>
      </c>
      <c r="DC7" s="24">
        <v>94.13</v>
      </c>
      <c r="DD7" s="24">
        <v>94.45</v>
      </c>
      <c r="DE7" s="24">
        <v>94.58</v>
      </c>
      <c r="DF7" s="24">
        <v>94.56</v>
      </c>
      <c r="DG7" s="24">
        <v>94.75</v>
      </c>
      <c r="DH7" s="24">
        <v>95.72</v>
      </c>
      <c r="DI7" s="24">
        <v>7.29</v>
      </c>
      <c r="DJ7" s="24">
        <v>10.41</v>
      </c>
      <c r="DK7" s="24">
        <v>13.29</v>
      </c>
      <c r="DL7" s="24">
        <v>16.149999999999999</v>
      </c>
      <c r="DM7" s="24">
        <v>18.84</v>
      </c>
      <c r="DN7" s="24">
        <v>30.11</v>
      </c>
      <c r="DO7" s="24">
        <v>30.45</v>
      </c>
      <c r="DP7" s="24">
        <v>31.01</v>
      </c>
      <c r="DQ7" s="24">
        <v>28.87</v>
      </c>
      <c r="DR7" s="24">
        <v>31.34</v>
      </c>
      <c r="DS7" s="24">
        <v>38.17</v>
      </c>
      <c r="DT7" s="24">
        <v>5.89</v>
      </c>
      <c r="DU7" s="24">
        <v>7.84</v>
      </c>
      <c r="DV7" s="24">
        <v>8.8800000000000008</v>
      </c>
      <c r="DW7" s="24">
        <v>9.9600000000000009</v>
      </c>
      <c r="DX7" s="24">
        <v>9.07</v>
      </c>
      <c r="DY7" s="24">
        <v>4.54</v>
      </c>
      <c r="DZ7" s="24">
        <v>4.8499999999999996</v>
      </c>
      <c r="EA7" s="24">
        <v>4.95</v>
      </c>
      <c r="EB7" s="24">
        <v>5.64</v>
      </c>
      <c r="EC7" s="24">
        <v>6.43</v>
      </c>
      <c r="ED7" s="24">
        <v>6.54</v>
      </c>
      <c r="EE7" s="24">
        <v>0.27</v>
      </c>
      <c r="EF7" s="24">
        <v>0.14000000000000001</v>
      </c>
      <c r="EG7" s="24">
        <v>0.66</v>
      </c>
      <c r="EH7" s="24">
        <v>0.81</v>
      </c>
      <c r="EI7" s="24">
        <v>0.77</v>
      </c>
      <c r="EJ7" s="24">
        <v>0.17</v>
      </c>
      <c r="EK7" s="24">
        <v>0.21</v>
      </c>
      <c r="EL7" s="24">
        <v>0.19</v>
      </c>
      <c r="EM7" s="24">
        <v>0.19</v>
      </c>
      <c r="EN7" s="24">
        <v>0.19</v>
      </c>
      <c r="EO7" s="24">
        <v>0.24</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2">
      <c r="B11">
        <v>4</v>
      </c>
      <c r="C11">
        <v>3</v>
      </c>
      <c r="D11">
        <v>2</v>
      </c>
      <c r="E11">
        <v>1</v>
      </c>
      <c r="F11">
        <v>0</v>
      </c>
      <c r="G11" t="s">
        <v>108</v>
      </c>
    </row>
    <row r="12" spans="1:148" x14ac:dyDescent="0.2">
      <c r="B12">
        <v>1</v>
      </c>
      <c r="C12">
        <v>1</v>
      </c>
      <c r="D12">
        <v>1</v>
      </c>
      <c r="E12">
        <v>2</v>
      </c>
      <c r="F12">
        <v>3</v>
      </c>
      <c r="G12" t="s">
        <v>109</v>
      </c>
    </row>
    <row r="13" spans="1:148" x14ac:dyDescent="0.2">
      <c r="B13" t="s">
        <v>110</v>
      </c>
      <c r="C13" t="s">
        <v>110</v>
      </c>
      <c r="D13" t="s">
        <v>111</v>
      </c>
      <c r="E13" t="s">
        <v>112</v>
      </c>
      <c r="F13" t="s">
        <v>111</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2023-02-15T00:38:59Z</cp:lastPrinted>
  <dcterms:created xsi:type="dcterms:W3CDTF">2022-12-01T01:16:43Z</dcterms:created>
  <dcterms:modified xsi:type="dcterms:W3CDTF">2023-02-16T23:47:37Z</dcterms:modified>
  <cp:category/>
</cp:coreProperties>
</file>