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11_公表\03_公表データ\19_綾瀬市〇　下水道\"/>
    </mc:Choice>
  </mc:AlternateContent>
  <workbookProtection workbookAlgorithmName="SHA-512" workbookHashValue="F1LAjopQ7IdJhz4v4fB4xc3nKOxEjfr4lWfJ3zfKyaJcwrVJZHnF1MSIPGxK14Pd5kIzYp8PCvkJFhn6ynOSvg==" workbookSaltValue="eKG05ZroTMulbAznxrgsTQ==" workbookSpinCount="100000" lockStructure="1"/>
  <bookViews>
    <workbookView xWindow="0" yWindow="0" windowWidth="15360" windowHeight="7632"/>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AD10" i="4" s="1"/>
  <c r="Q6" i="5"/>
  <c r="P6" i="5"/>
  <c r="O6" i="5"/>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W10" i="4"/>
  <c r="P10" i="4"/>
  <c r="I10" i="4"/>
  <c r="BB8" i="4"/>
  <c r="AT8" i="4"/>
  <c r="AL8" i="4"/>
  <c r="AD8" i="4"/>
  <c r="W8" i="4"/>
  <c r="P8" i="4"/>
  <c r="B8" i="4"/>
  <c r="B6" i="4"/>
</calcChain>
</file>

<file path=xl/sharedStrings.xml><?xml version="1.0" encoding="utf-8"?>
<sst xmlns="http://schemas.openxmlformats.org/spreadsheetml/2006/main" count="297" uniqueCount="118">
  <si>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</si>
  <si>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</si>
  <si>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</si>
  <si>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</si>
  <si>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</si>
  <si>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</si>
  <si>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</si>
  <si>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</si>
  <si>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</si>
  <si>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</si>
  <si>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</si>
  <si>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</si>
  <si>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</si>
  <si>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</si>
  <si>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</si>
  <si>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</si>
  <si>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</si>
  <si>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</si>
  <si>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</si>
  <si>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</si>
  <si>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</si>
  <si>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</si>
  <si>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</si>
  <si>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</si>
  <si>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</si>
  <si>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</si>
  <si>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</si>
  <si>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</si>
  <si>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</si>
  <si>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</si>
  <si>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</si>
  <si>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</si>
  <si>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</si>
  <si>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</si>
  <si>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</si>
  <si>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</si>
  <si>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</si>
  <si>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</si>
  <si>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</si>
  <si>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</si>
  <si>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</si>
  <si>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</si>
  <si>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</si>
  <si>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</si>
  <si>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</si>
  <si>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</si>
  <si>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</si>
  <si>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</si>
  <si>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</si>
  <si>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</si>
  <si>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</si>
  <si>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</si>
  <si>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</si>
  <si>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</si>
  <si>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</si>
  <si>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</si>
  <si>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</si>
  <si>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</si>
  <si>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</si>
  <si>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</si>
  <si>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</si>
  <si>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</si>
  <si>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</si>
  <si>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</si>
  <si>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</si>
  <si>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</si>
  <si>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</si>
  <si>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</si>
  <si>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</si>
  <si>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</si>
  <si>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</si>
  <si>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</si>
  <si>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</si>
  <si>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</si>
  <si>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</si>
  <si>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</si>
  <si>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</si>
  <si>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</si>
  <si>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</si>
  <si>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</si>
  <si>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</si>
  <si>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</si>
  <si>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</si>
  <si>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</si>
  <si>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</si>
  <si>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</si>
  <si>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</si>
  <si>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</si>
  <si>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</si>
  <si>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</si>
  <si>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</si>
  <si>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</si>
  <si>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</si>
  <si>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</si>
  <si>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</si>
  <si>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綾瀬市</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</si>
  <si>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</si>
  <si>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</si>
  <si>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</si>
  <si>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</si>
  <si>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</si>
  <si>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</si>
  <si>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</si>
  <si>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</si>
  <si>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</si>
  <si>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</si>
  <si>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</si>
  <si>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</si>
  <si>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</si>
  <si>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</si>
  <si>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</si>
  <si>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</si>
  <si>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</si>
  <si>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</si>
  <si>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</si>
  <si>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綾瀬市では令和２年度から地方公営企業法の一部適用を開始し、公営企業会計となりました。
①経常収支比率については128%であり、類似団体平均値を上回りました。
②該当ありません。
③流動比率については、類似団体平均値を下回っております。これは１年以内（令和４年度）に償還する企業債の金額が大きいためです。なお、今後数年の間は企業債償還金の額は減少していく見込です。
④企業債残高対事業規模比率については、類似団体平均値を下回っております。企業債残高は今後数年の間は減少していく見込です。
⑤経費回収率については、97％と類似団体平均値を上回りました。しかしながら基準となる100%に届いていない状況です。
⑥汚水処理原価については、ほぼ類似団体平均値と同様になりました。
⑦施設利用率については、ほぼ類似団体平均値と同様になりました。
⑧水洗化率については99％を超えており、類似団体平均値を上回りました。</t>
    <rPh sb="166" eb="168">
      <t>ショウカン</t>
    </rPh>
    <rPh sb="168" eb="169">
      <t>キン</t>
    </rPh>
    <rPh sb="231" eb="232">
      <t>アイダ</t>
    </rPh>
    <phoneticPr fontId="4"/>
  </si>
  <si>
    <t>　綾瀬市の公共下水道は供用開始から約35年が経過しており、徐々に更新時期が近付いている状況です。
①②有形固定資産減価償却率及び管渠老朽化率については数値上は低くなっておりますが、実際の老朽化の状況は上記のとおりです。
③管渠改善率については、令和３年度は０％となりました。ストックマネジメント計画に基づき必要に応じて今後も管渠の更新を実施していきます。</t>
    <phoneticPr fontId="4"/>
  </si>
  <si>
    <t>　今年度の経費回収率は約97％であり、企業会計導入前の80％台と比べると改善されておりますが、経費回収率は100％を達成する必要があります。経費の削減に引き続き努めるとともに、下水道使用料の改定による経費回収率の改善を検討中です。
　また、今後老朽化が進んだ管渠の更新費用が発生する見込です。経営戦略及びストックマネジメント計画に基づき、更新に必要な資金を将来に向けて確保していくのが課題となっております。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</si>
</sst>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C011-48AC-A86C-BB5A367A5CB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0.08</c:v>
                </c:pt>
                <c:pt idx="4">
                  <c:v>0.24</c:v>
                </c:pt>
              </c:numCache>
            </c:numRef>
          </c:val>
          <c:smooth val="0"/>
          <c:extLst>
            <c:ext xmlns:c16="http://schemas.microsoft.com/office/drawing/2014/chart" uri="{C3380CC4-5D6E-409C-BE32-E72D297353CC}">
              <c16:uniqueId val="{00000001-C011-48AC-A86C-BB5A367A5CB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128.22999999999999</c:v>
                </c:pt>
                <c:pt idx="4">
                  <c:v>128.27000000000001</c:v>
                </c:pt>
              </c:numCache>
            </c:numRef>
          </c:val>
          <c:extLst>
            <c:ext xmlns:c16="http://schemas.microsoft.com/office/drawing/2014/chart" uri="{C3380CC4-5D6E-409C-BE32-E72D297353CC}">
              <c16:uniqueId val="{00000000-3D68-4C61-9E75-CA7F59F0CF9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106.67</c:v>
                </c:pt>
                <c:pt idx="4">
                  <c:v>106.9</c:v>
                </c:pt>
              </c:numCache>
            </c:numRef>
          </c:val>
          <c:smooth val="0"/>
          <c:extLst>
            <c:ext xmlns:c16="http://schemas.microsoft.com/office/drawing/2014/chart" uri="{C3380CC4-5D6E-409C-BE32-E72D297353CC}">
              <c16:uniqueId val="{00000001-3D68-4C61-9E75-CA7F59F0CF9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4.0999999999999996</c:v>
                </c:pt>
                <c:pt idx="4">
                  <c:v>7.99</c:v>
                </c:pt>
              </c:numCache>
            </c:numRef>
          </c:val>
          <c:extLst>
            <c:ext xmlns:c16="http://schemas.microsoft.com/office/drawing/2014/chart" uri="{C3380CC4-5D6E-409C-BE32-E72D297353CC}">
              <c16:uniqueId val="{00000000-7FE6-44CE-B051-1B2B957F87FC}"/>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23.25</c:v>
                </c:pt>
                <c:pt idx="4">
                  <c:v>25.2</c:v>
                </c:pt>
              </c:numCache>
            </c:numRef>
          </c:val>
          <c:smooth val="0"/>
          <c:extLst>
            <c:ext xmlns:c16="http://schemas.microsoft.com/office/drawing/2014/chart" uri="{C3380CC4-5D6E-409C-BE32-E72D297353CC}">
              <c16:uniqueId val="{00000001-7FE6-44CE-B051-1B2B957F87FC}"/>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0E2D-4592-AB63-B3606690007C}"/>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1.06</c:v>
                </c:pt>
                <c:pt idx="4">
                  <c:v>2.02</c:v>
                </c:pt>
              </c:numCache>
            </c:numRef>
          </c:val>
          <c:smooth val="0"/>
          <c:extLst>
            <c:ext xmlns:c16="http://schemas.microsoft.com/office/drawing/2014/chart" uri="{C3380CC4-5D6E-409C-BE32-E72D297353CC}">
              <c16:uniqueId val="{00000001-0E2D-4592-AB63-B3606690007C}"/>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001F-4BC0-A1C1-1F25409CC02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3.68</c:v>
                </c:pt>
                <c:pt idx="4">
                  <c:v>5.3</c:v>
                </c:pt>
              </c:numCache>
            </c:numRef>
          </c:val>
          <c:smooth val="0"/>
          <c:extLst>
            <c:ext xmlns:c16="http://schemas.microsoft.com/office/drawing/2014/chart" uri="{C3380CC4-5D6E-409C-BE32-E72D297353CC}">
              <c16:uniqueId val="{00000001-001F-4BC0-A1C1-1F25409CC02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16</c:v>
                </c:pt>
                <c:pt idx="4">
                  <c:v>26.16</c:v>
                </c:pt>
              </c:numCache>
            </c:numRef>
          </c:val>
          <c:extLst>
            <c:ext xmlns:c16="http://schemas.microsoft.com/office/drawing/2014/chart" uri="{C3380CC4-5D6E-409C-BE32-E72D297353CC}">
              <c16:uniqueId val="{00000000-BF75-4787-9281-E841F0A1D17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67.86</c:v>
                </c:pt>
                <c:pt idx="4">
                  <c:v>72.92</c:v>
                </c:pt>
              </c:numCache>
            </c:numRef>
          </c:val>
          <c:smooth val="0"/>
          <c:extLst>
            <c:ext xmlns:c16="http://schemas.microsoft.com/office/drawing/2014/chart" uri="{C3380CC4-5D6E-409C-BE32-E72D297353CC}">
              <c16:uniqueId val="{00000001-BF75-4787-9281-E841F0A1D17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680.84</c:v>
                </c:pt>
                <c:pt idx="4">
                  <c:v>610.02</c:v>
                </c:pt>
              </c:numCache>
            </c:numRef>
          </c:val>
          <c:extLst>
            <c:ext xmlns:c16="http://schemas.microsoft.com/office/drawing/2014/chart" uri="{C3380CC4-5D6E-409C-BE32-E72D297353CC}">
              <c16:uniqueId val="{00000000-3D5F-4E3F-9F30-FFA5B9C2572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709.4</c:v>
                </c:pt>
                <c:pt idx="4">
                  <c:v>734.47</c:v>
                </c:pt>
              </c:numCache>
            </c:numRef>
          </c:val>
          <c:smooth val="0"/>
          <c:extLst>
            <c:ext xmlns:c16="http://schemas.microsoft.com/office/drawing/2014/chart" uri="{C3380CC4-5D6E-409C-BE32-E72D297353CC}">
              <c16:uniqueId val="{00000001-3D5F-4E3F-9F30-FFA5B9C2572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96.35</c:v>
                </c:pt>
                <c:pt idx="4">
                  <c:v>97.23</c:v>
                </c:pt>
              </c:numCache>
            </c:numRef>
          </c:val>
          <c:extLst>
            <c:ext xmlns:c16="http://schemas.microsoft.com/office/drawing/2014/chart" uri="{C3380CC4-5D6E-409C-BE32-E72D297353CC}">
              <c16:uniqueId val="{00000000-3442-4D56-8A2E-78B74713239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91.14</c:v>
                </c:pt>
                <c:pt idx="4">
                  <c:v>90.69</c:v>
                </c:pt>
              </c:numCache>
            </c:numRef>
          </c:val>
          <c:smooth val="0"/>
          <c:extLst>
            <c:ext xmlns:c16="http://schemas.microsoft.com/office/drawing/2014/chart" uri="{C3380CC4-5D6E-409C-BE32-E72D297353CC}">
              <c16:uniqueId val="{00000001-3442-4D56-8A2E-78B74713239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136</c:v>
                </c:pt>
                <c:pt idx="4">
                  <c:v>135.44</c:v>
                </c:pt>
              </c:numCache>
            </c:numRef>
          </c:val>
          <c:extLst>
            <c:ext xmlns:c16="http://schemas.microsoft.com/office/drawing/2014/chart" uri="{C3380CC4-5D6E-409C-BE32-E72D297353CC}">
              <c16:uniqueId val="{00000000-CF33-4CAB-AAC1-D2F40145AD89}"/>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136.86000000000001</c:v>
                </c:pt>
                <c:pt idx="4">
                  <c:v>138.52000000000001</c:v>
                </c:pt>
              </c:numCache>
            </c:numRef>
          </c:val>
          <c:smooth val="0"/>
          <c:extLst>
            <c:ext xmlns:c16="http://schemas.microsoft.com/office/drawing/2014/chart" uri="{C3380CC4-5D6E-409C-BE32-E72D297353CC}">
              <c16:uniqueId val="{00000001-CF33-4CAB-AAC1-D2F40145AD89}"/>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65.290000000000006</c:v>
                </c:pt>
                <c:pt idx="4">
                  <c:v>64.489999999999995</c:v>
                </c:pt>
              </c:numCache>
            </c:numRef>
          </c:val>
          <c:extLst>
            <c:ext xmlns:c16="http://schemas.microsoft.com/office/drawing/2014/chart" uri="{C3380CC4-5D6E-409C-BE32-E72D297353CC}">
              <c16:uniqueId val="{00000000-D743-4E15-A3F9-79B859D253B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60.78</c:v>
                </c:pt>
                <c:pt idx="4">
                  <c:v>59.96</c:v>
                </c:pt>
              </c:numCache>
            </c:numRef>
          </c:val>
          <c:smooth val="0"/>
          <c:extLst>
            <c:ext xmlns:c16="http://schemas.microsoft.com/office/drawing/2014/chart" uri="{C3380CC4-5D6E-409C-BE32-E72D297353CC}">
              <c16:uniqueId val="{00000001-D743-4E15-A3F9-79B859D253B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99.16</c:v>
                </c:pt>
                <c:pt idx="4">
                  <c:v>99.19</c:v>
                </c:pt>
              </c:numCache>
            </c:numRef>
          </c:val>
          <c:extLst>
            <c:ext xmlns:c16="http://schemas.microsoft.com/office/drawing/2014/chart" uri="{C3380CC4-5D6E-409C-BE32-E72D297353CC}">
              <c16:uniqueId val="{00000000-0A13-4A7B-84CE-2C326E18A4F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94.17</c:v>
                </c:pt>
                <c:pt idx="4">
                  <c:v>94.27</c:v>
                </c:pt>
              </c:numCache>
            </c:numRef>
          </c:val>
          <c:smooth val="0"/>
          <c:extLst>
            <c:ext xmlns:c16="http://schemas.microsoft.com/office/drawing/2014/chart" uri="{C3380CC4-5D6E-409C-BE32-E72D297353CC}">
              <c16:uniqueId val="{00000001-0A13-4A7B-84CE-2C326E18A4F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63" zoomScaleNormal="63" workbookViewId="0">
      <selection activeCell="CF25" sqref="CF25"/>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0"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row>
    <row r="3" spans="1:78" ht="9.75" customHeight="1" x14ac:dyDescent="0.2">
      <c r="A3" s="2"/>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row>
    <row r="4" spans="1:78" ht="9.75" customHeight="1" x14ac:dyDescent="0.2">
      <c r="A4" s="2"/>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1" t="str">
        <f>データ!H6</f>
        <v>神奈川県　綾瀬市</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0" t="s">
        <v>1</v>
      </c>
      <c r="C7" s="60"/>
      <c r="D7" s="60"/>
      <c r="E7" s="60"/>
      <c r="F7" s="60"/>
      <c r="G7" s="60"/>
      <c r="H7" s="60"/>
      <c r="I7" s="60" t="s">
        <v>2</v>
      </c>
      <c r="J7" s="60"/>
      <c r="K7" s="60"/>
      <c r="L7" s="60"/>
      <c r="M7" s="60"/>
      <c r="N7" s="60"/>
      <c r="O7" s="60"/>
      <c r="P7" s="60" t="s">
        <v>3</v>
      </c>
      <c r="Q7" s="60"/>
      <c r="R7" s="60"/>
      <c r="S7" s="60"/>
      <c r="T7" s="60"/>
      <c r="U7" s="60"/>
      <c r="V7" s="60"/>
      <c r="W7" s="60" t="s">
        <v>4</v>
      </c>
      <c r="X7" s="60"/>
      <c r="Y7" s="60"/>
      <c r="Z7" s="60"/>
      <c r="AA7" s="60"/>
      <c r="AB7" s="60"/>
      <c r="AC7" s="60"/>
      <c r="AD7" s="60" t="s">
        <v>5</v>
      </c>
      <c r="AE7" s="60"/>
      <c r="AF7" s="60"/>
      <c r="AG7" s="60"/>
      <c r="AH7" s="60"/>
      <c r="AI7" s="60"/>
      <c r="AJ7" s="60"/>
      <c r="AK7" s="3"/>
      <c r="AL7" s="60" t="s">
        <v>6</v>
      </c>
      <c r="AM7" s="60"/>
      <c r="AN7" s="60"/>
      <c r="AO7" s="60"/>
      <c r="AP7" s="60"/>
      <c r="AQ7" s="60"/>
      <c r="AR7" s="60"/>
      <c r="AS7" s="60"/>
      <c r="AT7" s="60" t="s">
        <v>7</v>
      </c>
      <c r="AU7" s="60"/>
      <c r="AV7" s="60"/>
      <c r="AW7" s="60"/>
      <c r="AX7" s="60"/>
      <c r="AY7" s="60"/>
      <c r="AZ7" s="60"/>
      <c r="BA7" s="60"/>
      <c r="BB7" s="60" t="s">
        <v>8</v>
      </c>
      <c r="BC7" s="60"/>
      <c r="BD7" s="60"/>
      <c r="BE7" s="60"/>
      <c r="BF7" s="60"/>
      <c r="BG7" s="60"/>
      <c r="BH7" s="60"/>
      <c r="BI7" s="60"/>
      <c r="BJ7" s="3"/>
      <c r="BK7" s="3"/>
      <c r="BL7" s="63" t="s">
        <v>9</v>
      </c>
      <c r="BM7" s="64"/>
      <c r="BN7" s="64"/>
      <c r="BO7" s="64"/>
      <c r="BP7" s="64"/>
      <c r="BQ7" s="64"/>
      <c r="BR7" s="64"/>
      <c r="BS7" s="64"/>
      <c r="BT7" s="64"/>
      <c r="BU7" s="64"/>
      <c r="BV7" s="64"/>
      <c r="BW7" s="64"/>
      <c r="BX7" s="64"/>
      <c r="BY7" s="65"/>
    </row>
    <row r="8" spans="1:78" ht="18.75" customHeight="1" x14ac:dyDescent="0.2">
      <c r="A8" s="2"/>
      <c r="B8" s="66" t="str">
        <f>データ!I6</f>
        <v>法適用</v>
      </c>
      <c r="C8" s="66"/>
      <c r="D8" s="66"/>
      <c r="E8" s="66"/>
      <c r="F8" s="66"/>
      <c r="G8" s="66"/>
      <c r="H8" s="66"/>
      <c r="I8" s="66" t="str">
        <f>データ!J6</f>
        <v>下水道事業</v>
      </c>
      <c r="J8" s="66"/>
      <c r="K8" s="66"/>
      <c r="L8" s="66"/>
      <c r="M8" s="66"/>
      <c r="N8" s="66"/>
      <c r="O8" s="66"/>
      <c r="P8" s="66" t="str">
        <f>データ!K6</f>
        <v>公共下水道</v>
      </c>
      <c r="Q8" s="66"/>
      <c r="R8" s="66"/>
      <c r="S8" s="66"/>
      <c r="T8" s="66"/>
      <c r="U8" s="66"/>
      <c r="V8" s="66"/>
      <c r="W8" s="66" t="str">
        <f>データ!L6</f>
        <v>Bc1</v>
      </c>
      <c r="X8" s="66"/>
      <c r="Y8" s="66"/>
      <c r="Z8" s="66"/>
      <c r="AA8" s="66"/>
      <c r="AB8" s="66"/>
      <c r="AC8" s="66"/>
      <c r="AD8" s="67" t="str">
        <f>データ!$M$6</f>
        <v>非設置</v>
      </c>
      <c r="AE8" s="67"/>
      <c r="AF8" s="67"/>
      <c r="AG8" s="67"/>
      <c r="AH8" s="67"/>
      <c r="AI8" s="67"/>
      <c r="AJ8" s="67"/>
      <c r="AK8" s="3"/>
      <c r="AL8" s="55">
        <f>データ!S6</f>
        <v>84445</v>
      </c>
      <c r="AM8" s="55"/>
      <c r="AN8" s="55"/>
      <c r="AO8" s="55"/>
      <c r="AP8" s="55"/>
      <c r="AQ8" s="55"/>
      <c r="AR8" s="55"/>
      <c r="AS8" s="55"/>
      <c r="AT8" s="54">
        <f>データ!T6</f>
        <v>22.14</v>
      </c>
      <c r="AU8" s="54"/>
      <c r="AV8" s="54"/>
      <c r="AW8" s="54"/>
      <c r="AX8" s="54"/>
      <c r="AY8" s="54"/>
      <c r="AZ8" s="54"/>
      <c r="BA8" s="54"/>
      <c r="BB8" s="54">
        <f>データ!U6</f>
        <v>3814.14</v>
      </c>
      <c r="BC8" s="54"/>
      <c r="BD8" s="54"/>
      <c r="BE8" s="54"/>
      <c r="BF8" s="54"/>
      <c r="BG8" s="54"/>
      <c r="BH8" s="54"/>
      <c r="BI8" s="54"/>
      <c r="BJ8" s="3"/>
      <c r="BK8" s="3"/>
      <c r="BL8" s="68" t="s">
        <v>10</v>
      </c>
      <c r="BM8" s="69"/>
      <c r="BN8" s="58" t="s">
        <v>11</v>
      </c>
      <c r="BO8" s="58"/>
      <c r="BP8" s="58"/>
      <c r="BQ8" s="58"/>
      <c r="BR8" s="58"/>
      <c r="BS8" s="58"/>
      <c r="BT8" s="58"/>
      <c r="BU8" s="58"/>
      <c r="BV8" s="58"/>
      <c r="BW8" s="58"/>
      <c r="BX8" s="58"/>
      <c r="BY8" s="59"/>
    </row>
    <row r="9" spans="1:78" ht="18.75" customHeight="1" x14ac:dyDescent="0.2">
      <c r="A9" s="2"/>
      <c r="B9" s="60" t="s">
        <v>12</v>
      </c>
      <c r="C9" s="60"/>
      <c r="D9" s="60"/>
      <c r="E9" s="60"/>
      <c r="F9" s="60"/>
      <c r="G9" s="60"/>
      <c r="H9" s="60"/>
      <c r="I9" s="60" t="s">
        <v>13</v>
      </c>
      <c r="J9" s="60"/>
      <c r="K9" s="60"/>
      <c r="L9" s="60"/>
      <c r="M9" s="60"/>
      <c r="N9" s="60"/>
      <c r="O9" s="60"/>
      <c r="P9" s="60" t="s">
        <v>14</v>
      </c>
      <c r="Q9" s="60"/>
      <c r="R9" s="60"/>
      <c r="S9" s="60"/>
      <c r="T9" s="60"/>
      <c r="U9" s="60"/>
      <c r="V9" s="60"/>
      <c r="W9" s="60" t="s">
        <v>15</v>
      </c>
      <c r="X9" s="60"/>
      <c r="Y9" s="60"/>
      <c r="Z9" s="60"/>
      <c r="AA9" s="60"/>
      <c r="AB9" s="60"/>
      <c r="AC9" s="60"/>
      <c r="AD9" s="60" t="s">
        <v>16</v>
      </c>
      <c r="AE9" s="60"/>
      <c r="AF9" s="60"/>
      <c r="AG9" s="60"/>
      <c r="AH9" s="60"/>
      <c r="AI9" s="60"/>
      <c r="AJ9" s="60"/>
      <c r="AK9" s="3"/>
      <c r="AL9" s="60" t="s">
        <v>17</v>
      </c>
      <c r="AM9" s="60"/>
      <c r="AN9" s="60"/>
      <c r="AO9" s="60"/>
      <c r="AP9" s="60"/>
      <c r="AQ9" s="60"/>
      <c r="AR9" s="60"/>
      <c r="AS9" s="60"/>
      <c r="AT9" s="60" t="s">
        <v>18</v>
      </c>
      <c r="AU9" s="60"/>
      <c r="AV9" s="60"/>
      <c r="AW9" s="60"/>
      <c r="AX9" s="60"/>
      <c r="AY9" s="60"/>
      <c r="AZ9" s="60"/>
      <c r="BA9" s="60"/>
      <c r="BB9" s="60" t="s">
        <v>19</v>
      </c>
      <c r="BC9" s="60"/>
      <c r="BD9" s="60"/>
      <c r="BE9" s="60"/>
      <c r="BF9" s="60"/>
      <c r="BG9" s="60"/>
      <c r="BH9" s="60"/>
      <c r="BI9" s="60"/>
      <c r="BJ9" s="3"/>
      <c r="BK9" s="3"/>
      <c r="BL9" s="61" t="s">
        <v>20</v>
      </c>
      <c r="BM9" s="62"/>
      <c r="BN9" s="52" t="s">
        <v>21</v>
      </c>
      <c r="BO9" s="52"/>
      <c r="BP9" s="52"/>
      <c r="BQ9" s="52"/>
      <c r="BR9" s="52"/>
      <c r="BS9" s="52"/>
      <c r="BT9" s="52"/>
      <c r="BU9" s="52"/>
      <c r="BV9" s="52"/>
      <c r="BW9" s="52"/>
      <c r="BX9" s="52"/>
      <c r="BY9" s="53"/>
    </row>
    <row r="10" spans="1:78" ht="18.75" customHeight="1" x14ac:dyDescent="0.2">
      <c r="A10" s="2"/>
      <c r="B10" s="54" t="str">
        <f>データ!N6</f>
        <v>-</v>
      </c>
      <c r="C10" s="54"/>
      <c r="D10" s="54"/>
      <c r="E10" s="54"/>
      <c r="F10" s="54"/>
      <c r="G10" s="54"/>
      <c r="H10" s="54"/>
      <c r="I10" s="54">
        <f>データ!O6</f>
        <v>71.66</v>
      </c>
      <c r="J10" s="54"/>
      <c r="K10" s="54"/>
      <c r="L10" s="54"/>
      <c r="M10" s="54"/>
      <c r="N10" s="54"/>
      <c r="O10" s="54"/>
      <c r="P10" s="54">
        <f>データ!P6</f>
        <v>94.33</v>
      </c>
      <c r="Q10" s="54"/>
      <c r="R10" s="54"/>
      <c r="S10" s="54"/>
      <c r="T10" s="54"/>
      <c r="U10" s="54"/>
      <c r="V10" s="54"/>
      <c r="W10" s="54">
        <f>データ!Q6</f>
        <v>85.08</v>
      </c>
      <c r="X10" s="54"/>
      <c r="Y10" s="54"/>
      <c r="Z10" s="54"/>
      <c r="AA10" s="54"/>
      <c r="AB10" s="54"/>
      <c r="AC10" s="54"/>
      <c r="AD10" s="55">
        <f>データ!R6</f>
        <v>2289</v>
      </c>
      <c r="AE10" s="55"/>
      <c r="AF10" s="55"/>
      <c r="AG10" s="55"/>
      <c r="AH10" s="55"/>
      <c r="AI10" s="55"/>
      <c r="AJ10" s="55"/>
      <c r="AK10" s="2"/>
      <c r="AL10" s="55">
        <f>データ!V6</f>
        <v>79572</v>
      </c>
      <c r="AM10" s="55"/>
      <c r="AN10" s="55"/>
      <c r="AO10" s="55"/>
      <c r="AP10" s="55"/>
      <c r="AQ10" s="55"/>
      <c r="AR10" s="55"/>
      <c r="AS10" s="55"/>
      <c r="AT10" s="54">
        <f>データ!W6</f>
        <v>11.02</v>
      </c>
      <c r="AU10" s="54"/>
      <c r="AV10" s="54"/>
      <c r="AW10" s="54"/>
      <c r="AX10" s="54"/>
      <c r="AY10" s="54"/>
      <c r="AZ10" s="54"/>
      <c r="BA10" s="54"/>
      <c r="BB10" s="54">
        <f>データ!X6</f>
        <v>7220.69</v>
      </c>
      <c r="BC10" s="54"/>
      <c r="BD10" s="54"/>
      <c r="BE10" s="54"/>
      <c r="BF10" s="54"/>
      <c r="BG10" s="54"/>
      <c r="BH10" s="54"/>
      <c r="BI10" s="54"/>
      <c r="BJ10" s="2"/>
      <c r="BK10" s="2"/>
      <c r="BL10" s="56" t="s">
        <v>22</v>
      </c>
      <c r="BM10" s="57"/>
      <c r="BN10" s="45" t="s">
        <v>23</v>
      </c>
      <c r="BO10" s="45"/>
      <c r="BP10" s="45"/>
      <c r="BQ10" s="45"/>
      <c r="BR10" s="45"/>
      <c r="BS10" s="45"/>
      <c r="BT10" s="45"/>
      <c r="BU10" s="45"/>
      <c r="BV10" s="45"/>
      <c r="BW10" s="45"/>
      <c r="BX10" s="45"/>
      <c r="BY10" s="4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7" t="s">
        <v>24</v>
      </c>
      <c r="BM11" s="47"/>
      <c r="BN11" s="47"/>
      <c r="BO11" s="47"/>
      <c r="BP11" s="47"/>
      <c r="BQ11" s="47"/>
      <c r="BR11" s="47"/>
      <c r="BS11" s="47"/>
      <c r="BT11" s="47"/>
      <c r="BU11" s="47"/>
      <c r="BV11" s="47"/>
      <c r="BW11" s="47"/>
      <c r="BX11" s="47"/>
      <c r="BY11" s="47"/>
      <c r="BZ11" s="4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7"/>
      <c r="BM12" s="47"/>
      <c r="BN12" s="47"/>
      <c r="BO12" s="47"/>
      <c r="BP12" s="47"/>
      <c r="BQ12" s="47"/>
      <c r="BR12" s="47"/>
      <c r="BS12" s="47"/>
      <c r="BT12" s="47"/>
      <c r="BU12" s="47"/>
      <c r="BV12" s="47"/>
      <c r="BW12" s="47"/>
      <c r="BX12" s="47"/>
      <c r="BY12" s="47"/>
      <c r="BZ12" s="4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8"/>
      <c r="BM13" s="48"/>
      <c r="BN13" s="48"/>
      <c r="BO13" s="48"/>
      <c r="BP13" s="48"/>
      <c r="BQ13" s="48"/>
      <c r="BR13" s="48"/>
      <c r="BS13" s="48"/>
      <c r="BT13" s="48"/>
      <c r="BU13" s="48"/>
      <c r="BV13" s="48"/>
      <c r="BW13" s="48"/>
      <c r="BX13" s="48"/>
      <c r="BY13" s="48"/>
      <c r="BZ13" s="48"/>
    </row>
    <row r="14" spans="1:78" ht="13.5" customHeight="1" x14ac:dyDescent="0.2">
      <c r="A14" s="2"/>
      <c r="B14" s="49" t="s">
        <v>25</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2"/>
      <c r="BL14" s="38" t="s">
        <v>26</v>
      </c>
      <c r="BM14" s="39"/>
      <c r="BN14" s="39"/>
      <c r="BO14" s="39"/>
      <c r="BP14" s="39"/>
      <c r="BQ14" s="39"/>
      <c r="BR14" s="39"/>
      <c r="BS14" s="39"/>
      <c r="BT14" s="39"/>
      <c r="BU14" s="39"/>
      <c r="BV14" s="39"/>
      <c r="BW14" s="39"/>
      <c r="BX14" s="39"/>
      <c r="BY14" s="39"/>
      <c r="BZ14" s="40"/>
    </row>
    <row r="15" spans="1:78" ht="13.5" customHeight="1" x14ac:dyDescent="0.2">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115</v>
      </c>
      <c r="BM16" s="30"/>
      <c r="BN16" s="30"/>
      <c r="BO16" s="30"/>
      <c r="BP16" s="30"/>
      <c r="BQ16" s="30"/>
      <c r="BR16" s="30"/>
      <c r="BS16" s="30"/>
      <c r="BT16" s="30"/>
      <c r="BU16" s="30"/>
      <c r="BV16" s="30"/>
      <c r="BW16" s="30"/>
      <c r="BX16" s="30"/>
      <c r="BY16" s="30"/>
      <c r="BZ16" s="3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116</v>
      </c>
      <c r="BM47" s="30"/>
      <c r="BN47" s="30"/>
      <c r="BO47" s="30"/>
      <c r="BP47" s="30"/>
      <c r="BQ47" s="30"/>
      <c r="BR47" s="30"/>
      <c r="BS47" s="30"/>
      <c r="BT47" s="30"/>
      <c r="BU47" s="30"/>
      <c r="BV47" s="30"/>
      <c r="BW47" s="30"/>
      <c r="BX47" s="30"/>
      <c r="BY47" s="30"/>
      <c r="BZ47" s="3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2">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2">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2">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L9S+kXEfRQARI3lS2qKyKn5fLZDGnnFK4Q4Di1SYu1QiQUYVM0Kh+juvCES4e/luoehjdxQa2rj91b0kj4rxxA==" saltValue="APLsmxxGSQli80s7AQotB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54</v>
      </c>
      <c r="B4" s="16"/>
      <c r="C4" s="16"/>
      <c r="D4" s="16"/>
      <c r="E4" s="16"/>
      <c r="F4" s="16"/>
      <c r="G4" s="16"/>
      <c r="H4" s="76"/>
      <c r="I4" s="77"/>
      <c r="J4" s="77"/>
      <c r="K4" s="77"/>
      <c r="L4" s="77"/>
      <c r="M4" s="77"/>
      <c r="N4" s="77"/>
      <c r="O4" s="77"/>
      <c r="P4" s="77"/>
      <c r="Q4" s="77"/>
      <c r="R4" s="77"/>
      <c r="S4" s="77"/>
      <c r="T4" s="77"/>
      <c r="U4" s="77"/>
      <c r="V4" s="77"/>
      <c r="W4" s="77"/>
      <c r="X4" s="78"/>
      <c r="Y4" s="72" t="s">
        <v>55</v>
      </c>
      <c r="Z4" s="72"/>
      <c r="AA4" s="72"/>
      <c r="AB4" s="72"/>
      <c r="AC4" s="72"/>
      <c r="AD4" s="72"/>
      <c r="AE4" s="72"/>
      <c r="AF4" s="72"/>
      <c r="AG4" s="72"/>
      <c r="AH4" s="72"/>
      <c r="AI4" s="72"/>
      <c r="AJ4" s="72" t="s">
        <v>56</v>
      </c>
      <c r="AK4" s="72"/>
      <c r="AL4" s="72"/>
      <c r="AM4" s="72"/>
      <c r="AN4" s="72"/>
      <c r="AO4" s="72"/>
      <c r="AP4" s="72"/>
      <c r="AQ4" s="72"/>
      <c r="AR4" s="72"/>
      <c r="AS4" s="72"/>
      <c r="AT4" s="72"/>
      <c r="AU4" s="72" t="s">
        <v>57</v>
      </c>
      <c r="AV4" s="72"/>
      <c r="AW4" s="72"/>
      <c r="AX4" s="72"/>
      <c r="AY4" s="72"/>
      <c r="AZ4" s="72"/>
      <c r="BA4" s="72"/>
      <c r="BB4" s="72"/>
      <c r="BC4" s="72"/>
      <c r="BD4" s="72"/>
      <c r="BE4" s="72"/>
      <c r="BF4" s="72" t="s">
        <v>58</v>
      </c>
      <c r="BG4" s="72"/>
      <c r="BH4" s="72"/>
      <c r="BI4" s="72"/>
      <c r="BJ4" s="72"/>
      <c r="BK4" s="72"/>
      <c r="BL4" s="72"/>
      <c r="BM4" s="72"/>
      <c r="BN4" s="72"/>
      <c r="BO4" s="72"/>
      <c r="BP4" s="72"/>
      <c r="BQ4" s="72" t="s">
        <v>59</v>
      </c>
      <c r="BR4" s="72"/>
      <c r="BS4" s="72"/>
      <c r="BT4" s="72"/>
      <c r="BU4" s="72"/>
      <c r="BV4" s="72"/>
      <c r="BW4" s="72"/>
      <c r="BX4" s="72"/>
      <c r="BY4" s="72"/>
      <c r="BZ4" s="72"/>
      <c r="CA4" s="72"/>
      <c r="CB4" s="72" t="s">
        <v>60</v>
      </c>
      <c r="CC4" s="72"/>
      <c r="CD4" s="72"/>
      <c r="CE4" s="72"/>
      <c r="CF4" s="72"/>
      <c r="CG4" s="72"/>
      <c r="CH4" s="72"/>
      <c r="CI4" s="72"/>
      <c r="CJ4" s="72"/>
      <c r="CK4" s="72"/>
      <c r="CL4" s="72"/>
      <c r="CM4" s="72" t="s">
        <v>61</v>
      </c>
      <c r="CN4" s="72"/>
      <c r="CO4" s="72"/>
      <c r="CP4" s="72"/>
      <c r="CQ4" s="72"/>
      <c r="CR4" s="72"/>
      <c r="CS4" s="72"/>
      <c r="CT4" s="72"/>
      <c r="CU4" s="72"/>
      <c r="CV4" s="72"/>
      <c r="CW4" s="72"/>
      <c r="CX4" s="72" t="s">
        <v>62</v>
      </c>
      <c r="CY4" s="72"/>
      <c r="CZ4" s="72"/>
      <c r="DA4" s="72"/>
      <c r="DB4" s="72"/>
      <c r="DC4" s="72"/>
      <c r="DD4" s="72"/>
      <c r="DE4" s="72"/>
      <c r="DF4" s="72"/>
      <c r="DG4" s="72"/>
      <c r="DH4" s="72"/>
      <c r="DI4" s="72" t="s">
        <v>63</v>
      </c>
      <c r="DJ4" s="72"/>
      <c r="DK4" s="72"/>
      <c r="DL4" s="72"/>
      <c r="DM4" s="72"/>
      <c r="DN4" s="72"/>
      <c r="DO4" s="72"/>
      <c r="DP4" s="72"/>
      <c r="DQ4" s="72"/>
      <c r="DR4" s="72"/>
      <c r="DS4" s="72"/>
      <c r="DT4" s="72" t="s">
        <v>64</v>
      </c>
      <c r="DU4" s="72"/>
      <c r="DV4" s="72"/>
      <c r="DW4" s="72"/>
      <c r="DX4" s="72"/>
      <c r="DY4" s="72"/>
      <c r="DZ4" s="72"/>
      <c r="EA4" s="72"/>
      <c r="EB4" s="72"/>
      <c r="EC4" s="72"/>
      <c r="ED4" s="72"/>
      <c r="EE4" s="72" t="s">
        <v>65</v>
      </c>
      <c r="EF4" s="72"/>
      <c r="EG4" s="72"/>
      <c r="EH4" s="72"/>
      <c r="EI4" s="72"/>
      <c r="EJ4" s="72"/>
      <c r="EK4" s="72"/>
      <c r="EL4" s="72"/>
      <c r="EM4" s="72"/>
      <c r="EN4" s="72"/>
      <c r="EO4" s="72"/>
    </row>
    <row r="5" spans="1:148" x14ac:dyDescent="0.2">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2">
      <c r="A6" s="14" t="s">
        <v>94</v>
      </c>
      <c r="B6" s="19">
        <f>B7</f>
        <v>2021</v>
      </c>
      <c r="C6" s="19">
        <f t="shared" ref="C6:X6" si="3">C7</f>
        <v>142182</v>
      </c>
      <c r="D6" s="19">
        <f t="shared" si="3"/>
        <v>46</v>
      </c>
      <c r="E6" s="19">
        <f t="shared" si="3"/>
        <v>17</v>
      </c>
      <c r="F6" s="19">
        <f t="shared" si="3"/>
        <v>1</v>
      </c>
      <c r="G6" s="19">
        <f t="shared" si="3"/>
        <v>0</v>
      </c>
      <c r="H6" s="19" t="str">
        <f t="shared" si="3"/>
        <v>神奈川県　綾瀬市</v>
      </c>
      <c r="I6" s="19" t="str">
        <f t="shared" si="3"/>
        <v>法適用</v>
      </c>
      <c r="J6" s="19" t="str">
        <f t="shared" si="3"/>
        <v>下水道事業</v>
      </c>
      <c r="K6" s="19" t="str">
        <f t="shared" si="3"/>
        <v>公共下水道</v>
      </c>
      <c r="L6" s="19" t="str">
        <f t="shared" si="3"/>
        <v>Bc1</v>
      </c>
      <c r="M6" s="19" t="str">
        <f t="shared" si="3"/>
        <v>非設置</v>
      </c>
      <c r="N6" s="20" t="str">
        <f t="shared" si="3"/>
        <v>-</v>
      </c>
      <c r="O6" s="20">
        <f t="shared" si="3"/>
        <v>71.66</v>
      </c>
      <c r="P6" s="20">
        <f t="shared" si="3"/>
        <v>94.33</v>
      </c>
      <c r="Q6" s="20">
        <f t="shared" si="3"/>
        <v>85.08</v>
      </c>
      <c r="R6" s="20">
        <f t="shared" si="3"/>
        <v>2289</v>
      </c>
      <c r="S6" s="20">
        <f t="shared" si="3"/>
        <v>84445</v>
      </c>
      <c r="T6" s="20">
        <f t="shared" si="3"/>
        <v>22.14</v>
      </c>
      <c r="U6" s="20">
        <f t="shared" si="3"/>
        <v>3814.14</v>
      </c>
      <c r="V6" s="20">
        <f t="shared" si="3"/>
        <v>79572</v>
      </c>
      <c r="W6" s="20">
        <f t="shared" si="3"/>
        <v>11.02</v>
      </c>
      <c r="X6" s="20">
        <f t="shared" si="3"/>
        <v>7220.69</v>
      </c>
      <c r="Y6" s="21" t="str">
        <f>IF(Y7="",NA(),Y7)</f>
        <v>-</v>
      </c>
      <c r="Z6" s="21" t="str">
        <f t="shared" ref="Z6:AH6" si="4">IF(Z7="",NA(),Z7)</f>
        <v>-</v>
      </c>
      <c r="AA6" s="21" t="str">
        <f t="shared" si="4"/>
        <v>-</v>
      </c>
      <c r="AB6" s="21">
        <f t="shared" si="4"/>
        <v>128.22999999999999</v>
      </c>
      <c r="AC6" s="21">
        <f t="shared" si="4"/>
        <v>128.27000000000001</v>
      </c>
      <c r="AD6" s="21" t="str">
        <f t="shared" si="4"/>
        <v>-</v>
      </c>
      <c r="AE6" s="21" t="str">
        <f t="shared" si="4"/>
        <v>-</v>
      </c>
      <c r="AF6" s="21" t="str">
        <f t="shared" si="4"/>
        <v>-</v>
      </c>
      <c r="AG6" s="21">
        <f t="shared" si="4"/>
        <v>106.67</v>
      </c>
      <c r="AH6" s="21">
        <f t="shared" si="4"/>
        <v>106.9</v>
      </c>
      <c r="AI6" s="20" t="str">
        <f>IF(AI7="","",IF(AI7="-","【-】","【"&amp;SUBSTITUTE(TEXT(AI7,"#,##0.00"),"-","△")&amp;"】"))</f>
        <v>【107.02】</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3.68</v>
      </c>
      <c r="AS6" s="21">
        <f t="shared" si="5"/>
        <v>5.3</v>
      </c>
      <c r="AT6" s="20" t="str">
        <f>IF(AT7="","",IF(AT7="-","【-】","【"&amp;SUBSTITUTE(TEXT(AT7,"#,##0.00"),"-","△")&amp;"】"))</f>
        <v>【3.09】</v>
      </c>
      <c r="AU6" s="21" t="str">
        <f>IF(AU7="",NA(),AU7)</f>
        <v>-</v>
      </c>
      <c r="AV6" s="21" t="str">
        <f t="shared" ref="AV6:BD6" si="6">IF(AV7="",NA(),AV7)</f>
        <v>-</v>
      </c>
      <c r="AW6" s="21" t="str">
        <f t="shared" si="6"/>
        <v>-</v>
      </c>
      <c r="AX6" s="21">
        <f t="shared" si="6"/>
        <v>16</v>
      </c>
      <c r="AY6" s="21">
        <f t="shared" si="6"/>
        <v>26.16</v>
      </c>
      <c r="AZ6" s="21" t="str">
        <f t="shared" si="6"/>
        <v>-</v>
      </c>
      <c r="BA6" s="21" t="str">
        <f t="shared" si="6"/>
        <v>-</v>
      </c>
      <c r="BB6" s="21" t="str">
        <f t="shared" si="6"/>
        <v>-</v>
      </c>
      <c r="BC6" s="21">
        <f t="shared" si="6"/>
        <v>67.86</v>
      </c>
      <c r="BD6" s="21">
        <f t="shared" si="6"/>
        <v>72.92</v>
      </c>
      <c r="BE6" s="20" t="str">
        <f>IF(BE7="","",IF(BE7="-","【-】","【"&amp;SUBSTITUTE(TEXT(BE7,"#,##0.00"),"-","△")&amp;"】"))</f>
        <v>【71.39】</v>
      </c>
      <c r="BF6" s="21" t="str">
        <f>IF(BF7="",NA(),BF7)</f>
        <v>-</v>
      </c>
      <c r="BG6" s="21" t="str">
        <f t="shared" ref="BG6:BO6" si="7">IF(BG7="",NA(),BG7)</f>
        <v>-</v>
      </c>
      <c r="BH6" s="21" t="str">
        <f t="shared" si="7"/>
        <v>-</v>
      </c>
      <c r="BI6" s="21">
        <f t="shared" si="7"/>
        <v>680.84</v>
      </c>
      <c r="BJ6" s="21">
        <f t="shared" si="7"/>
        <v>610.02</v>
      </c>
      <c r="BK6" s="21" t="str">
        <f t="shared" si="7"/>
        <v>-</v>
      </c>
      <c r="BL6" s="21" t="str">
        <f t="shared" si="7"/>
        <v>-</v>
      </c>
      <c r="BM6" s="21" t="str">
        <f t="shared" si="7"/>
        <v>-</v>
      </c>
      <c r="BN6" s="21">
        <f t="shared" si="7"/>
        <v>709.4</v>
      </c>
      <c r="BO6" s="21">
        <f t="shared" si="7"/>
        <v>734.47</v>
      </c>
      <c r="BP6" s="20" t="str">
        <f>IF(BP7="","",IF(BP7="-","【-】","【"&amp;SUBSTITUTE(TEXT(BP7,"#,##0.00"),"-","△")&amp;"】"))</f>
        <v>【669.11】</v>
      </c>
      <c r="BQ6" s="21" t="str">
        <f>IF(BQ7="",NA(),BQ7)</f>
        <v>-</v>
      </c>
      <c r="BR6" s="21" t="str">
        <f t="shared" ref="BR6:BZ6" si="8">IF(BR7="",NA(),BR7)</f>
        <v>-</v>
      </c>
      <c r="BS6" s="21" t="str">
        <f t="shared" si="8"/>
        <v>-</v>
      </c>
      <c r="BT6" s="21">
        <f t="shared" si="8"/>
        <v>96.35</v>
      </c>
      <c r="BU6" s="21">
        <f t="shared" si="8"/>
        <v>97.23</v>
      </c>
      <c r="BV6" s="21" t="str">
        <f t="shared" si="8"/>
        <v>-</v>
      </c>
      <c r="BW6" s="21" t="str">
        <f t="shared" si="8"/>
        <v>-</v>
      </c>
      <c r="BX6" s="21" t="str">
        <f t="shared" si="8"/>
        <v>-</v>
      </c>
      <c r="BY6" s="21">
        <f t="shared" si="8"/>
        <v>91.14</v>
      </c>
      <c r="BZ6" s="21">
        <f t="shared" si="8"/>
        <v>90.69</v>
      </c>
      <c r="CA6" s="20" t="str">
        <f>IF(CA7="","",IF(CA7="-","【-】","【"&amp;SUBSTITUTE(TEXT(CA7,"#,##0.00"),"-","△")&amp;"】"))</f>
        <v>【99.73】</v>
      </c>
      <c r="CB6" s="21" t="str">
        <f>IF(CB7="",NA(),CB7)</f>
        <v>-</v>
      </c>
      <c r="CC6" s="21" t="str">
        <f t="shared" ref="CC6:CK6" si="9">IF(CC7="",NA(),CC7)</f>
        <v>-</v>
      </c>
      <c r="CD6" s="21" t="str">
        <f t="shared" si="9"/>
        <v>-</v>
      </c>
      <c r="CE6" s="21">
        <f t="shared" si="9"/>
        <v>136</v>
      </c>
      <c r="CF6" s="21">
        <f t="shared" si="9"/>
        <v>135.44</v>
      </c>
      <c r="CG6" s="21" t="str">
        <f t="shared" si="9"/>
        <v>-</v>
      </c>
      <c r="CH6" s="21" t="str">
        <f t="shared" si="9"/>
        <v>-</v>
      </c>
      <c r="CI6" s="21" t="str">
        <f t="shared" si="9"/>
        <v>-</v>
      </c>
      <c r="CJ6" s="21">
        <f t="shared" si="9"/>
        <v>136.86000000000001</v>
      </c>
      <c r="CK6" s="21">
        <f t="shared" si="9"/>
        <v>138.52000000000001</v>
      </c>
      <c r="CL6" s="20" t="str">
        <f>IF(CL7="","",IF(CL7="-","【-】","【"&amp;SUBSTITUTE(TEXT(CL7,"#,##0.00"),"-","△")&amp;"】"))</f>
        <v>【134.98】</v>
      </c>
      <c r="CM6" s="21" t="str">
        <f>IF(CM7="",NA(),CM7)</f>
        <v>-</v>
      </c>
      <c r="CN6" s="21" t="str">
        <f t="shared" ref="CN6:CV6" si="10">IF(CN7="",NA(),CN7)</f>
        <v>-</v>
      </c>
      <c r="CO6" s="21" t="str">
        <f t="shared" si="10"/>
        <v>-</v>
      </c>
      <c r="CP6" s="21">
        <f t="shared" si="10"/>
        <v>65.290000000000006</v>
      </c>
      <c r="CQ6" s="21">
        <f t="shared" si="10"/>
        <v>64.489999999999995</v>
      </c>
      <c r="CR6" s="21" t="str">
        <f t="shared" si="10"/>
        <v>-</v>
      </c>
      <c r="CS6" s="21" t="str">
        <f t="shared" si="10"/>
        <v>-</v>
      </c>
      <c r="CT6" s="21" t="str">
        <f t="shared" si="10"/>
        <v>-</v>
      </c>
      <c r="CU6" s="21">
        <f t="shared" si="10"/>
        <v>60.78</v>
      </c>
      <c r="CV6" s="21">
        <f t="shared" si="10"/>
        <v>59.96</v>
      </c>
      <c r="CW6" s="20" t="str">
        <f>IF(CW7="","",IF(CW7="-","【-】","【"&amp;SUBSTITUTE(TEXT(CW7,"#,##0.00"),"-","△")&amp;"】"))</f>
        <v>【59.99】</v>
      </c>
      <c r="CX6" s="21" t="str">
        <f>IF(CX7="",NA(),CX7)</f>
        <v>-</v>
      </c>
      <c r="CY6" s="21" t="str">
        <f t="shared" ref="CY6:DG6" si="11">IF(CY7="",NA(),CY7)</f>
        <v>-</v>
      </c>
      <c r="CZ6" s="21" t="str">
        <f t="shared" si="11"/>
        <v>-</v>
      </c>
      <c r="DA6" s="21">
        <f t="shared" si="11"/>
        <v>99.16</v>
      </c>
      <c r="DB6" s="21">
        <f t="shared" si="11"/>
        <v>99.19</v>
      </c>
      <c r="DC6" s="21" t="str">
        <f t="shared" si="11"/>
        <v>-</v>
      </c>
      <c r="DD6" s="21" t="str">
        <f t="shared" si="11"/>
        <v>-</v>
      </c>
      <c r="DE6" s="21" t="str">
        <f t="shared" si="11"/>
        <v>-</v>
      </c>
      <c r="DF6" s="21">
        <f t="shared" si="11"/>
        <v>94.17</v>
      </c>
      <c r="DG6" s="21">
        <f t="shared" si="11"/>
        <v>94.27</v>
      </c>
      <c r="DH6" s="20" t="str">
        <f>IF(DH7="","",IF(DH7="-","【-】","【"&amp;SUBSTITUTE(TEXT(DH7,"#,##0.00"),"-","△")&amp;"】"))</f>
        <v>【95.72】</v>
      </c>
      <c r="DI6" s="21" t="str">
        <f>IF(DI7="",NA(),DI7)</f>
        <v>-</v>
      </c>
      <c r="DJ6" s="21" t="str">
        <f t="shared" ref="DJ6:DR6" si="12">IF(DJ7="",NA(),DJ7)</f>
        <v>-</v>
      </c>
      <c r="DK6" s="21" t="str">
        <f t="shared" si="12"/>
        <v>-</v>
      </c>
      <c r="DL6" s="21">
        <f t="shared" si="12"/>
        <v>4.0999999999999996</v>
      </c>
      <c r="DM6" s="21">
        <f t="shared" si="12"/>
        <v>7.99</v>
      </c>
      <c r="DN6" s="21" t="str">
        <f t="shared" si="12"/>
        <v>-</v>
      </c>
      <c r="DO6" s="21" t="str">
        <f t="shared" si="12"/>
        <v>-</v>
      </c>
      <c r="DP6" s="21" t="str">
        <f t="shared" si="12"/>
        <v>-</v>
      </c>
      <c r="DQ6" s="21">
        <f t="shared" si="12"/>
        <v>23.25</v>
      </c>
      <c r="DR6" s="21">
        <f t="shared" si="12"/>
        <v>25.2</v>
      </c>
      <c r="DS6" s="20" t="str">
        <f>IF(DS7="","",IF(DS7="-","【-】","【"&amp;SUBSTITUTE(TEXT(DS7,"#,##0.00"),"-","△")&amp;"】"))</f>
        <v>【38.17】</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1.06</v>
      </c>
      <c r="EC6" s="21">
        <f t="shared" si="13"/>
        <v>2.02</v>
      </c>
      <c r="ED6" s="20" t="str">
        <f>IF(ED7="","",IF(ED7="-","【-】","【"&amp;SUBSTITUTE(TEXT(ED7,"#,##0.00"),"-","△")&amp;"】"))</f>
        <v>【6.54】</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0.08</v>
      </c>
      <c r="EN6" s="21">
        <f t="shared" si="14"/>
        <v>0.24</v>
      </c>
      <c r="EO6" s="20" t="str">
        <f>IF(EO7="","",IF(EO7="-","【-】","【"&amp;SUBSTITUTE(TEXT(EO7,"#,##0.00"),"-","△")&amp;"】"))</f>
        <v>【0.24】</v>
      </c>
    </row>
    <row r="7" spans="1:148" s="22" customFormat="1" x14ac:dyDescent="0.2">
      <c r="A7" s="14"/>
      <c r="B7" s="23">
        <v>2021</v>
      </c>
      <c r="C7" s="23">
        <v>142182</v>
      </c>
      <c r="D7" s="23">
        <v>46</v>
      </c>
      <c r="E7" s="23">
        <v>17</v>
      </c>
      <c r="F7" s="23">
        <v>1</v>
      </c>
      <c r="G7" s="23">
        <v>0</v>
      </c>
      <c r="H7" s="23" t="s">
        <v>95</v>
      </c>
      <c r="I7" s="23" t="s">
        <v>96</v>
      </c>
      <c r="J7" s="23" t="s">
        <v>97</v>
      </c>
      <c r="K7" s="23" t="s">
        <v>98</v>
      </c>
      <c r="L7" s="23" t="s">
        <v>99</v>
      </c>
      <c r="M7" s="23" t="s">
        <v>100</v>
      </c>
      <c r="N7" s="24" t="s">
        <v>101</v>
      </c>
      <c r="O7" s="24">
        <v>71.66</v>
      </c>
      <c r="P7" s="24">
        <v>94.33</v>
      </c>
      <c r="Q7" s="24">
        <v>85.08</v>
      </c>
      <c r="R7" s="24">
        <v>2289</v>
      </c>
      <c r="S7" s="24">
        <v>84445</v>
      </c>
      <c r="T7" s="24">
        <v>22.14</v>
      </c>
      <c r="U7" s="24">
        <v>3814.14</v>
      </c>
      <c r="V7" s="24">
        <v>79572</v>
      </c>
      <c r="W7" s="24">
        <v>11.02</v>
      </c>
      <c r="X7" s="24">
        <v>7220.69</v>
      </c>
      <c r="Y7" s="24" t="s">
        <v>101</v>
      </c>
      <c r="Z7" s="24" t="s">
        <v>101</v>
      </c>
      <c r="AA7" s="24" t="s">
        <v>101</v>
      </c>
      <c r="AB7" s="24">
        <v>128.22999999999999</v>
      </c>
      <c r="AC7" s="24">
        <v>128.27000000000001</v>
      </c>
      <c r="AD7" s="24" t="s">
        <v>101</v>
      </c>
      <c r="AE7" s="24" t="s">
        <v>101</v>
      </c>
      <c r="AF7" s="24" t="s">
        <v>101</v>
      </c>
      <c r="AG7" s="24">
        <v>106.67</v>
      </c>
      <c r="AH7" s="24">
        <v>106.9</v>
      </c>
      <c r="AI7" s="24">
        <v>107.02</v>
      </c>
      <c r="AJ7" s="24" t="s">
        <v>101</v>
      </c>
      <c r="AK7" s="24" t="s">
        <v>101</v>
      </c>
      <c r="AL7" s="24" t="s">
        <v>101</v>
      </c>
      <c r="AM7" s="24">
        <v>0</v>
      </c>
      <c r="AN7" s="24">
        <v>0</v>
      </c>
      <c r="AO7" s="24" t="s">
        <v>101</v>
      </c>
      <c r="AP7" s="24" t="s">
        <v>101</v>
      </c>
      <c r="AQ7" s="24" t="s">
        <v>101</v>
      </c>
      <c r="AR7" s="24">
        <v>3.68</v>
      </c>
      <c r="AS7" s="24">
        <v>5.3</v>
      </c>
      <c r="AT7" s="24">
        <v>3.09</v>
      </c>
      <c r="AU7" s="24" t="s">
        <v>101</v>
      </c>
      <c r="AV7" s="24" t="s">
        <v>101</v>
      </c>
      <c r="AW7" s="24" t="s">
        <v>101</v>
      </c>
      <c r="AX7" s="24">
        <v>16</v>
      </c>
      <c r="AY7" s="24">
        <v>26.16</v>
      </c>
      <c r="AZ7" s="24" t="s">
        <v>101</v>
      </c>
      <c r="BA7" s="24" t="s">
        <v>101</v>
      </c>
      <c r="BB7" s="24" t="s">
        <v>101</v>
      </c>
      <c r="BC7" s="24">
        <v>67.86</v>
      </c>
      <c r="BD7" s="24">
        <v>72.92</v>
      </c>
      <c r="BE7" s="24">
        <v>71.39</v>
      </c>
      <c r="BF7" s="24" t="s">
        <v>101</v>
      </c>
      <c r="BG7" s="24" t="s">
        <v>101</v>
      </c>
      <c r="BH7" s="24" t="s">
        <v>101</v>
      </c>
      <c r="BI7" s="24">
        <v>680.84</v>
      </c>
      <c r="BJ7" s="24">
        <v>610.02</v>
      </c>
      <c r="BK7" s="24" t="s">
        <v>101</v>
      </c>
      <c r="BL7" s="24" t="s">
        <v>101</v>
      </c>
      <c r="BM7" s="24" t="s">
        <v>101</v>
      </c>
      <c r="BN7" s="24">
        <v>709.4</v>
      </c>
      <c r="BO7" s="24">
        <v>734.47</v>
      </c>
      <c r="BP7" s="24">
        <v>669.11</v>
      </c>
      <c r="BQ7" s="24" t="s">
        <v>101</v>
      </c>
      <c r="BR7" s="24" t="s">
        <v>101</v>
      </c>
      <c r="BS7" s="24" t="s">
        <v>101</v>
      </c>
      <c r="BT7" s="24">
        <v>96.35</v>
      </c>
      <c r="BU7" s="24">
        <v>97.23</v>
      </c>
      <c r="BV7" s="24" t="s">
        <v>101</v>
      </c>
      <c r="BW7" s="24" t="s">
        <v>101</v>
      </c>
      <c r="BX7" s="24" t="s">
        <v>101</v>
      </c>
      <c r="BY7" s="24">
        <v>91.14</v>
      </c>
      <c r="BZ7" s="24">
        <v>90.69</v>
      </c>
      <c r="CA7" s="24">
        <v>99.73</v>
      </c>
      <c r="CB7" s="24" t="s">
        <v>101</v>
      </c>
      <c r="CC7" s="24" t="s">
        <v>101</v>
      </c>
      <c r="CD7" s="24" t="s">
        <v>101</v>
      </c>
      <c r="CE7" s="24">
        <v>136</v>
      </c>
      <c r="CF7" s="24">
        <v>135.44</v>
      </c>
      <c r="CG7" s="24" t="s">
        <v>101</v>
      </c>
      <c r="CH7" s="24" t="s">
        <v>101</v>
      </c>
      <c r="CI7" s="24" t="s">
        <v>101</v>
      </c>
      <c r="CJ7" s="24">
        <v>136.86000000000001</v>
      </c>
      <c r="CK7" s="24">
        <v>138.52000000000001</v>
      </c>
      <c r="CL7" s="24">
        <v>134.97999999999999</v>
      </c>
      <c r="CM7" s="24" t="s">
        <v>101</v>
      </c>
      <c r="CN7" s="24" t="s">
        <v>101</v>
      </c>
      <c r="CO7" s="24" t="s">
        <v>101</v>
      </c>
      <c r="CP7" s="24">
        <v>65.290000000000006</v>
      </c>
      <c r="CQ7" s="24">
        <v>64.489999999999995</v>
      </c>
      <c r="CR7" s="24" t="s">
        <v>101</v>
      </c>
      <c r="CS7" s="24" t="s">
        <v>101</v>
      </c>
      <c r="CT7" s="24" t="s">
        <v>101</v>
      </c>
      <c r="CU7" s="24">
        <v>60.78</v>
      </c>
      <c r="CV7" s="24">
        <v>59.96</v>
      </c>
      <c r="CW7" s="24">
        <v>59.99</v>
      </c>
      <c r="CX7" s="24" t="s">
        <v>101</v>
      </c>
      <c r="CY7" s="24" t="s">
        <v>101</v>
      </c>
      <c r="CZ7" s="24" t="s">
        <v>101</v>
      </c>
      <c r="DA7" s="24">
        <v>99.16</v>
      </c>
      <c r="DB7" s="24">
        <v>99.19</v>
      </c>
      <c r="DC7" s="24" t="s">
        <v>101</v>
      </c>
      <c r="DD7" s="24" t="s">
        <v>101</v>
      </c>
      <c r="DE7" s="24" t="s">
        <v>101</v>
      </c>
      <c r="DF7" s="24">
        <v>94.17</v>
      </c>
      <c r="DG7" s="24">
        <v>94.27</v>
      </c>
      <c r="DH7" s="24">
        <v>95.72</v>
      </c>
      <c r="DI7" s="24" t="s">
        <v>101</v>
      </c>
      <c r="DJ7" s="24" t="s">
        <v>101</v>
      </c>
      <c r="DK7" s="24" t="s">
        <v>101</v>
      </c>
      <c r="DL7" s="24">
        <v>4.0999999999999996</v>
      </c>
      <c r="DM7" s="24">
        <v>7.99</v>
      </c>
      <c r="DN7" s="24" t="s">
        <v>101</v>
      </c>
      <c r="DO7" s="24" t="s">
        <v>101</v>
      </c>
      <c r="DP7" s="24" t="s">
        <v>101</v>
      </c>
      <c r="DQ7" s="24">
        <v>23.25</v>
      </c>
      <c r="DR7" s="24">
        <v>25.2</v>
      </c>
      <c r="DS7" s="24">
        <v>38.17</v>
      </c>
      <c r="DT7" s="24" t="s">
        <v>101</v>
      </c>
      <c r="DU7" s="24" t="s">
        <v>101</v>
      </c>
      <c r="DV7" s="24" t="s">
        <v>101</v>
      </c>
      <c r="DW7" s="24">
        <v>0</v>
      </c>
      <c r="DX7" s="24">
        <v>0</v>
      </c>
      <c r="DY7" s="24" t="s">
        <v>101</v>
      </c>
      <c r="DZ7" s="24" t="s">
        <v>101</v>
      </c>
      <c r="EA7" s="24" t="s">
        <v>101</v>
      </c>
      <c r="EB7" s="24">
        <v>1.06</v>
      </c>
      <c r="EC7" s="24">
        <v>2.02</v>
      </c>
      <c r="ED7" s="24">
        <v>6.54</v>
      </c>
      <c r="EE7" s="24" t="s">
        <v>101</v>
      </c>
      <c r="EF7" s="24" t="s">
        <v>101</v>
      </c>
      <c r="EG7" s="24" t="s">
        <v>101</v>
      </c>
      <c r="EH7" s="24">
        <v>0</v>
      </c>
      <c r="EI7" s="24">
        <v>0</v>
      </c>
      <c r="EJ7" s="24" t="s">
        <v>101</v>
      </c>
      <c r="EK7" s="24" t="s">
        <v>101</v>
      </c>
      <c r="EL7" s="24" t="s">
        <v>101</v>
      </c>
      <c r="EM7" s="24">
        <v>0.08</v>
      </c>
      <c r="EN7" s="24">
        <v>0.24</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107</v>
      </c>
    </row>
    <row r="12" spans="1:148" x14ac:dyDescent="0.2">
      <c r="B12">
        <v>1</v>
      </c>
      <c r="C12">
        <v>1</v>
      </c>
      <c r="D12">
        <v>1</v>
      </c>
      <c r="E12">
        <v>2</v>
      </c>
      <c r="F12">
        <v>3</v>
      </c>
      <c r="G12" t="s">
        <v>108</v>
      </c>
    </row>
    <row r="13" spans="1:148" x14ac:dyDescent="0.2">
      <c r="B13" t="s">
        <v>109</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2023-01-12T23:29:34Z</dcterms:created>
  <dcterms:modified xsi:type="dcterms:W3CDTF">2023-02-15T01:58:26Z</dcterms:modified>
  <cp:category/>
</cp:coreProperties>
</file>