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28800" windowHeight="1224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実質収支比率等に係る経年分析" sheetId="9" r:id="rId7"/>
    <sheet name="性質別歳出決算分析表（住民一人当たりのコスト）" sheetId="7" r:id="rId8"/>
    <sheet name="目的別歳出決算分析表（住民一人当たりのコスト）" sheetId="8"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B5D8A632_8532_45D0_B1E8_4C81C7241214_.wvu.Cols" localSheetId="2" hidden="1">'各会計、関係団体の財政状況及び健全化判断比率'!$EB:$XFD</definedName>
    <definedName name="Z_B5D8A632_8532_45D0_B1E8_4C81C7241214_.wvu.Cols" localSheetId="12" hidden="1">基金残高に係る経年分析!$P:$XFD</definedName>
    <definedName name="Z_B5D8A632_8532_45D0_B1E8_4C81C7241214_.wvu.Cols" localSheetId="4" hidden="1">'経常経費分析表（経常収支比率の分析）'!$DM:$XFD</definedName>
    <definedName name="Z_B5D8A632_8532_45D0_B1E8_4C81C7241214_.wvu.Cols" localSheetId="5" hidden="1">'経常経費分析表（人件費・公債費・普通建設事業費の分析）'!$AU:$XFD</definedName>
    <definedName name="Z_B5D8A632_8532_45D0_B1E8_4C81C7241214_.wvu.Cols" localSheetId="3" hidden="1">財政比較分析表!$DQ:$XFD</definedName>
    <definedName name="Z_B5D8A632_8532_45D0_B1E8_4C81C7241214_.wvu.Cols" localSheetId="10" hidden="1">'実質公債費比率（分子）の構造'!$V:$XFD</definedName>
    <definedName name="Z_B5D8A632_8532_45D0_B1E8_4C81C7241214_.wvu.Cols" localSheetId="6" hidden="1">実質収支比率等に係る経年分析!$Q:$XFD</definedName>
    <definedName name="Z_B5D8A632_8532_45D0_B1E8_4C81C7241214_.wvu.Cols" localSheetId="11" hidden="1">'将来負担比率（分子）の構造'!$T:$XFD</definedName>
    <definedName name="Z_B5D8A632_8532_45D0_B1E8_4C81C7241214_.wvu.Cols" localSheetId="7" hidden="1">'性質別歳出決算分析表（住民一人当たりのコスト）'!$DV:$XFD</definedName>
    <definedName name="Z_B5D8A632_8532_45D0_B1E8_4C81C7241214_.wvu.Cols" localSheetId="0" hidden="1">総括表!$DP:$XFD</definedName>
    <definedName name="Z_B5D8A632_8532_45D0_B1E8_4C81C7241214_.wvu.Cols" localSheetId="1" hidden="1">普通会計の状況!$EN:$XFD</definedName>
    <definedName name="Z_B5D8A632_8532_45D0_B1E8_4C81C7241214_.wvu.Cols" localSheetId="8" hidden="1">'目的別歳出決算分析表（住民一人当たりのコスト）'!$DV:$XFD</definedName>
    <definedName name="Z_B5D8A632_8532_45D0_B1E8_4C81C7241214_.wvu.Cols" localSheetId="9" hidden="1">連結実質赤字比率に係る赤字・黒字の構成分析!$Q:$XFD</definedName>
    <definedName name="Z_B5D8A632_8532_45D0_B1E8_4C81C7241214_.wvu.Rows" localSheetId="2" hidden="1">'各会計、関係団体の財政状況及び健全化判断比率'!$136:$1048576,'各会計、関係団体の財政状況及び健全化判断比率'!$89:$101,'各会計、関係団体の財政状況及び健全化判断比率'!$135:$135</definedName>
    <definedName name="Z_B5D8A632_8532_45D0_B1E8_4C81C7241214_.wvu.Rows" localSheetId="12" hidden="1">基金残高に係る経年分析!$65:$1048576</definedName>
    <definedName name="Z_B5D8A632_8532_45D0_B1E8_4C81C7241214_.wvu.Rows" localSheetId="4" hidden="1">'経常経費分析表（経常収支比率の分析）'!$90:$1048576</definedName>
    <definedName name="Z_B5D8A632_8532_45D0_B1E8_4C81C7241214_.wvu.Rows" localSheetId="5" hidden="1">'経常経費分析表（人件費・公債費・普通建設事業費の分析）'!$74:$1048576,'経常経費分析表（人件費・公債費・普通建設事業費の分析）'!$67:$73</definedName>
    <definedName name="Z_B5D8A632_8532_45D0_B1E8_4C81C7241214_.wvu.Rows" localSheetId="3" hidden="1">財政比較分析表!$106:$1048576,財政比較分析表!$98:$105</definedName>
    <definedName name="Z_B5D8A632_8532_45D0_B1E8_4C81C7241214_.wvu.Rows" localSheetId="10" hidden="1">'実質公債費比率（分子）の構造'!$63:$1048576</definedName>
    <definedName name="Z_B5D8A632_8532_45D0_B1E8_4C81C7241214_.wvu.Rows" localSheetId="6" hidden="1">実質収支比率等に係る経年分析!$51:$1048576</definedName>
    <definedName name="Z_B5D8A632_8532_45D0_B1E8_4C81C7241214_.wvu.Rows" localSheetId="11" hidden="1">'将来負担比率（分子）の構造'!$56:$1048576</definedName>
    <definedName name="Z_B5D8A632_8532_45D0_B1E8_4C81C7241214_.wvu.Rows" localSheetId="7" hidden="1">'性質別歳出決算分析表（住民一人当たりのコスト）'!$122:$1048576,'性質別歳出決算分析表（住民一人当たりのコスト）'!$117:$121</definedName>
    <definedName name="Z_B5D8A632_8532_45D0_B1E8_4C81C7241214_.wvu.Rows" localSheetId="0" hidden="1">総括表!$57:$1048576</definedName>
    <definedName name="Z_B5D8A632_8532_45D0_B1E8_4C81C7241214_.wvu.Rows" localSheetId="1" hidden="1">普通会計の状況!$51:$1048576,普通会計の状況!$50:$50</definedName>
    <definedName name="Z_B5D8A632_8532_45D0_B1E8_4C81C7241214_.wvu.Rows" localSheetId="8" hidden="1">'目的別歳出決算分析表（住民一人当たりのコスト）'!$117:$1048576</definedName>
    <definedName name="Z_B5D8A632_8532_45D0_B1E8_4C81C7241214_.wvu.Rows" localSheetId="9" hidden="1">連結実質赤字比率に係る赤字・黒字の構成分析!$46:$1048576</definedName>
  </definedNames>
  <calcPr calcId="191029"/>
  <customWorkbookViews>
    <customWorkbookView name="  - 個人用ビュー" guid="{B5D8A632-8532-45D0-B1E8-4C81C7241214}" mergeInterval="0" personalView="1" maximized="1" xWindow="-8" yWindow="-8" windowWidth="1936" windowHeight="1056"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58" i="11" l="1"/>
  <c r="AO35" i="1" l="1"/>
  <c r="AO34" i="1"/>
  <c r="W38"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BW37" i="1"/>
  <c r="BE37" i="1"/>
  <c r="AM37" i="1"/>
  <c r="BW36" i="1"/>
  <c r="BE36" i="1"/>
  <c r="AM36" i="1"/>
  <c r="C36" i="1"/>
  <c r="BW35" i="1"/>
  <c r="BE35" i="1"/>
  <c r="C35" i="1"/>
  <c r="BW34" i="1"/>
  <c r="BE34" i="1"/>
  <c r="C34" i="1"/>
  <c r="C37" i="1" l="1"/>
  <c r="C38"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s="1"/>
  <c r="U36" i="1" s="1"/>
  <c r="U37" i="1" s="1"/>
  <c r="U38" i="1" s="1"/>
  <c r="AM34" i="1" l="1"/>
  <c r="AM35" i="1" s="1"/>
  <c r="CO34" i="1"/>
  <c r="CO35" i="1" s="1"/>
  <c r="CO36" i="1" s="1"/>
  <c r="CO37" i="1" s="1"/>
  <c r="CO38" i="1" s="1"/>
  <c r="CO39" i="1" s="1"/>
  <c r="CO40" i="1" s="1"/>
  <c r="CO41" i="1" s="1"/>
  <c r="CO42" i="1" s="1"/>
  <c r="CO43" i="1" s="1"/>
</calcChain>
</file>

<file path=xl/sharedStrings.xml><?xml version="1.0" encoding="utf-8"?>
<sst xmlns="http://schemas.openxmlformats.org/spreadsheetml/2006/main" count="1039" uniqueCount="627">
  <si>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</si>
  <si>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</si>
  <si>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</si>
  <si>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</si>
  <si>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</si>
  <si>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</si>
  <si>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</si>
  <si>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</si>
  <si>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</si>
  <si>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</si>
  <si>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</si>
  <si>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</si>
  <si>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</si>
  <si>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</si>
  <si>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</si>
  <si>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</si>
  <si>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</si>
  <si>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</si>
  <si>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</si>
  <si>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</si>
  <si>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</si>
  <si>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</si>
  <si>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</si>
  <si>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</si>
  <si>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</si>
  <si>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</si>
  <si>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</si>
  <si>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</si>
  <si>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</si>
  <si>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</si>
  <si>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</si>
  <si>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</si>
  <si>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</si>
  <si>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</si>
  <si>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</si>
  <si>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</si>
  <si>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</si>
  <si>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</si>
  <si>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</si>
  <si>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</si>
  <si>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</si>
  <si>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</si>
  <si>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</si>
  <si>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</si>
  <si>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</si>
  <si>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</si>
  <si>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</si>
  <si>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</si>
  <si>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</si>
  <si>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</si>
  <si>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</si>
  <si>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</si>
  <si>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</si>
  <si>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</si>
  <si>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</si>
  <si>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</si>
  <si>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</si>
  <si>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</si>
  <si>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</si>
  <si>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</si>
  <si>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</si>
  <si>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</si>
  <si>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</si>
  <si>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</si>
  <si>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</si>
  <si>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</si>
  <si>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</si>
  <si>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</si>
  <si>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</si>
  <si>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</si>
  <si>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</si>
  <si>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</si>
  <si>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</si>
  <si>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</si>
  <si>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</si>
  <si>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</si>
  <si>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</si>
  <si>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</si>
  <si>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</si>
  <si>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</si>
  <si>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</si>
  <si>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</si>
  <si>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</si>
  <si>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</si>
  <si>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</si>
  <si>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</si>
  <si>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</si>
  <si>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</si>
  <si>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</si>
  <si>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</si>
  <si>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</si>
  <si>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</si>
  <si>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</si>
  <si>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</si>
  <si>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</si>
  <si>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</si>
  <si>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</si>
  <si>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</si>
  <si>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</si>
  <si>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</si>
  <si>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</si>
  <si>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</si>
  <si>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</si>
  <si>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</si>
  <si>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</si>
  <si>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</si>
  <si>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</si>
  <si>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</si>
  <si>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</si>
  <si>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</si>
  <si>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</si>
  <si>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</si>
  <si>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</si>
  <si>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</si>
  <si>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</si>
  <si>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</si>
  <si>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</si>
  <si>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</si>
  <si>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</si>
  <si>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</si>
  <si>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</si>
  <si>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</si>
  <si>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</si>
  <si>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</si>
  <si>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</si>
  <si>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</si>
  <si>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</si>
  <si>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</si>
  <si>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</si>
  <si>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</si>
  <si>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</si>
  <si>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</si>
  <si>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</si>
  <si>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</si>
  <si>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</si>
  <si>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</si>
  <si>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</si>
  <si>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</si>
  <si>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</si>
  <si>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</si>
  <si>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</si>
  <si>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</si>
  <si>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</si>
  <si>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</si>
  <si>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</si>
  <si>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</si>
  <si>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</si>
  <si>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</si>
  <si>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</si>
  <si>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</si>
  <si>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</si>
  <si>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</si>
  <si>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</si>
  <si>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</si>
  <si>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</si>
  <si>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</si>
  <si>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</si>
  <si>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</si>
  <si>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</si>
  <si>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</si>
  <si>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</si>
  <si>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</si>
  <si>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</si>
  <si>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</si>
  <si>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</si>
  <si>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</si>
  <si>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</si>
  <si>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</si>
  <si>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</si>
  <si>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</si>
  <si>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</si>
  <si>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</si>
  <si>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</si>
  <si>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</si>
  <si>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</si>
  <si>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</si>
  <si>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</si>
  <si>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</si>
  <si>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</si>
  <si>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</si>
  <si>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</si>
  <si>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</si>
  <si>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</si>
  <si>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</si>
  <si>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</si>
  <si>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</si>
  <si>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</si>
  <si>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</si>
  <si>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</si>
  <si>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</si>
  <si>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</si>
  <si>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</si>
  <si>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</si>
  <si>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</si>
  <si>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</si>
  <si>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</si>
  <si>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</si>
  <si>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</si>
  <si>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</si>
  <si>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</si>
  <si>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</si>
  <si>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</si>
  <si>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</si>
  <si>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</si>
  <si>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</si>
  <si>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</si>
  <si>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</si>
  <si>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</si>
  <si>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</si>
  <si>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</si>
  <si>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</si>
  <si>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</si>
  <si>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</si>
  <si>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</si>
  <si>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</si>
  <si>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</si>
  <si>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</si>
  <si>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</si>
  <si>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</si>
  <si>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</si>
  <si>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</si>
  <si>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</si>
  <si>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</si>
  <si>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</si>
  <si>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</si>
  <si>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</si>
  <si>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</si>
  <si>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</si>
  <si>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</si>
  <si>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</si>
  <si>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</si>
  <si>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</si>
  <si>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</si>
  <si>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</si>
  <si>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</si>
  <si>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</si>
  <si>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</si>
  <si>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</si>
  <si>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</si>
  <si>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</si>
  <si>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</si>
  <si>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</si>
  <si>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</si>
  <si>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</si>
  <si>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</si>
  <si>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</si>
  <si>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</si>
  <si>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</si>
  <si>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</si>
  <si>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</si>
  <si>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</si>
  <si>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</si>
  <si>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</si>
  <si>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</si>
  <si>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</si>
  <si>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</si>
  <si>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</si>
  <si>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</si>
  <si>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</si>
  <si>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</si>
  <si>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</si>
  <si>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</si>
  <si>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</si>
  <si>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</si>
  <si>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</si>
  <si>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</si>
  <si>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</si>
  <si>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</si>
  <si>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</si>
  <si>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</si>
  <si>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</si>
  <si>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</si>
  <si>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</si>
  <si>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</si>
  <si>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</si>
  <si>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</si>
  <si>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</si>
  <si>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</si>
  <si>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</si>
  <si>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</si>
  <si>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</si>
  <si>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</si>
  <si>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</si>
  <si>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</si>
  <si>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</si>
  <si>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</si>
  <si>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</si>
  <si>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</si>
  <si>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</si>
  <si>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</si>
  <si>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</si>
  <si>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</si>
  <si>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</si>
  <si>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</si>
  <si>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</si>
  <si>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</si>
  <si>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</si>
  <si>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</si>
  <si>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</si>
  <si>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</si>
  <si>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</si>
  <si>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</si>
  <si>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</si>
  <si>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</si>
  <si>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</si>
  <si>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</si>
  <si>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</si>
  <si>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</si>
  <si>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</si>
  <si>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</si>
  <si>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</si>
  <si>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</si>
  <si>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</si>
  <si>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</si>
  <si>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</si>
  <si>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</si>
  <si>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</si>
  <si>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</si>
  <si>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</si>
  <si>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</si>
  <si>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</si>
  <si>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</si>
  <si>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</si>
  <si>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</si>
  <si>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</si>
  <si>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</si>
  <si>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</si>
  <si>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</si>
  <si>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</si>
  <si>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</si>
  <si>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</si>
  <si>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</si>
  <si>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</si>
  <si>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</si>
  <si>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</si>
  <si>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</si>
  <si>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</si>
  <si>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</si>
  <si>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駐車場整備</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</si>
  <si>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</si>
  <si>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</si>
  <si>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</si>
  <si>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</si>
  <si>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</si>
  <si>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</si>
  <si>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</si>
  <si>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</si>
  <si>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</si>
  <si>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</si>
  <si>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</si>
  <si>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</si>
  <si>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</si>
  <si>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</si>
  <si>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</si>
  <si>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</si>
  <si>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</si>
  <si>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</si>
  <si>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</si>
  <si>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</si>
  <si>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</si>
  <si>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</si>
  <si>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</si>
  <si>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</si>
  <si>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</si>
  <si>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</si>
  <si>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</si>
  <si>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</si>
  <si>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</si>
  <si>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</si>
  <si>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</si>
  <si>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</si>
  <si>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</si>
  <si>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</si>
  <si>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</si>
  <si>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</si>
  <si>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</si>
  <si>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</si>
  <si>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</si>
  <si>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</si>
  <si>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</si>
  <si>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</si>
  <si>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</si>
  <si>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</si>
  <si>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</si>
  <si>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</si>
  <si>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</si>
  <si>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</si>
  <si>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</si>
  <si>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</si>
  <si>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</si>
  <si>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</si>
  <si>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</si>
  <si>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</si>
  <si>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</si>
  <si>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</si>
  <si>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公債管理特別会計</t>
    <phoneticPr fontId="5"/>
  </si>
  <si>
    <t>-</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</si>
  <si>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</si>
  <si>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</si>
  <si>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</si>
  <si>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</si>
  <si>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</si>
  <si>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</si>
  <si>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</si>
  <si>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</si>
  <si>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</si>
  <si>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</si>
  <si>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</si>
  <si>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</si>
  <si>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</si>
  <si>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</si>
  <si>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</si>
  <si>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</si>
  <si>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</si>
  <si>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</si>
  <si>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</si>
  <si>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</si>
  <si>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</si>
  <si>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</si>
  <si>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</si>
  <si>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</si>
  <si>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</si>
  <si>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</si>
  <si>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</si>
  <si>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</si>
  <si>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</si>
  <si>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</si>
  <si>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</si>
  <si>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</si>
  <si>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</si>
  <si>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</si>
  <si>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</si>
  <si>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</si>
  <si>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</si>
  <si>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</si>
  <si>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</si>
  <si>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</si>
  <si>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</si>
  <si>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</si>
  <si>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</si>
  <si>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</si>
  <si>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</si>
  <si>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</si>
  <si>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</si>
  <si>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</si>
  <si>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</si>
  <si>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</si>
  <si>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</si>
  <si>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</si>
  <si>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</si>
  <si>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</si>
  <si>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</si>
  <si>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</si>
  <si>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</si>
  <si>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</si>
  <si>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</si>
  <si>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</si>
  <si>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</si>
  <si>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</si>
  <si>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</si>
  <si>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</si>
  <si>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</si>
  <si>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</si>
  <si>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</si>
  <si>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</si>
  <si>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</si>
  <si>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</si>
  <si>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</si>
  <si>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</si>
  <si>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</si>
  <si>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</si>
  <si>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</si>
  <si>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</si>
  <si>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</si>
  <si>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</si>
  <si>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</si>
  <si>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</si>
  <si>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</si>
  <si>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</si>
  <si>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</si>
  <si>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</si>
  <si>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</si>
  <si>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</si>
  <si>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</si>
  <si>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</si>
  <si>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自動車駐車場事業特別会計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</si>
  <si>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</si>
  <si>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</si>
  <si>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</si>
  <si>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国民健康保険事業特別会計（直営診療勘定）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</si>
  <si>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</si>
  <si>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</si>
  <si>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</si>
  <si>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</si>
  <si>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</si>
  <si>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</si>
  <si>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</si>
  <si>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</si>
  <si>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</si>
  <si>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</si>
  <si>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</si>
  <si>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</si>
  <si>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</si>
  <si>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</si>
  <si>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</si>
  <si>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</si>
  <si>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</si>
  <si>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</si>
  <si>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</si>
  <si>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</si>
  <si>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</si>
  <si>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</si>
  <si>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</si>
  <si>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</si>
  <si>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</si>
  <si>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</si>
  <si>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</si>
  <si>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</si>
  <si>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</si>
  <si>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</si>
  <si>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</si>
  <si>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</si>
  <si>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</si>
  <si>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</si>
  <si>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</si>
  <si>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</si>
  <si>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</si>
  <si>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</si>
  <si>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</si>
  <si>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</si>
  <si>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</si>
  <si>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</si>
  <si>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</si>
  <si>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</si>
  <si>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</si>
  <si>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</si>
  <si>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</si>
  <si>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</si>
  <si>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</si>
  <si>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</si>
  <si>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</si>
  <si>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</si>
  <si>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</si>
  <si>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</si>
  <si>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</si>
  <si>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</si>
  <si>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</si>
  <si>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</si>
  <si>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</si>
  <si>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</si>
  <si>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</si>
  <si>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</si>
  <si>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</si>
  <si>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</si>
  <si>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</si>
  <si>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</si>
  <si>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</si>
  <si>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</si>
  <si>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</si>
  <si>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</si>
  <si>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</si>
  <si>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</si>
  <si>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</si>
  <si>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</si>
  <si>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</si>
  <si>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</si>
  <si>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</si>
  <si>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</si>
  <si>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</si>
  <si>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</si>
  <si>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</si>
  <si>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</si>
  <si>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</si>
  <si>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1.89</t>
  </si>
  <si>
    <t>▲ 1.57</t>
  </si>
  <si>
    <t>▲ 2.21</t>
  </si>
  <si>
    <t>一般会計</t>
  </si>
  <si>
    <t>下水道事業会計</t>
  </si>
  <si>
    <t>介護保険事業特別会計</t>
  </si>
  <si>
    <t>国民健康保険事業特別会計（事業勘定）</t>
  </si>
  <si>
    <t>後期高齢者医療事業特別会計</t>
  </si>
  <si>
    <t>簡易水道事業会計</t>
  </si>
  <si>
    <t>自動車駐車場事業特別会計</t>
  </si>
  <si>
    <t>国民健康保険事業特別会計（直営診療勘定）</t>
  </si>
  <si>
    <t>その他会計（赤字）</t>
  </si>
  <si>
    <t>▲ 0.00</t>
  </si>
  <si>
    <t>その他会計（黒字）</t>
  </si>
  <si>
    <t>（百万円）</t>
    <phoneticPr fontId="5"/>
  </si>
  <si>
    <t>H28末</t>
    <phoneticPr fontId="5"/>
  </si>
  <si>
    <t>H29末</t>
    <phoneticPr fontId="5"/>
  </si>
  <si>
    <t>H30末</t>
    <phoneticPr fontId="5"/>
  </si>
  <si>
    <t>R01末</t>
    <phoneticPr fontId="5"/>
  </si>
  <si>
    <t>R02末</t>
    <phoneticPr fontId="5"/>
  </si>
  <si>
    <t>〇</t>
    <phoneticPr fontId="2"/>
  </si>
  <si>
    <t>相模原市社会福祉協議会</t>
  </si>
  <si>
    <t>相模原市民文化財団</t>
    <rPh sb="0" eb="3">
      <t>サガミハラ</t>
    </rPh>
    <rPh sb="3" eb="5">
      <t>シミン</t>
    </rPh>
    <rPh sb="5" eb="7">
      <t>ブンカ</t>
    </rPh>
    <rPh sb="7" eb="9">
      <t>ザイダン</t>
    </rPh>
    <phoneticPr fontId="5"/>
  </si>
  <si>
    <t>相模原市スポーツ協会</t>
    <rPh sb="0" eb="4">
      <t>サガミハラシ</t>
    </rPh>
    <rPh sb="8" eb="10">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</si>
  <si>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</si>
  <si>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</si>
  <si>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</si>
  <si>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</si>
  <si>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</si>
  <si>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</si>
  <si>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</si>
  <si>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相模原市まち・みどり公社</t>
    <rPh sb="0" eb="4">
      <t>サガミハラシ</t>
    </rPh>
    <rPh sb="10" eb="12">
      <t>コウシャ</t>
    </rPh>
    <phoneticPr fontId="2"/>
  </si>
  <si>
    <t>都市交通施設整備基金</t>
  </si>
  <si>
    <t>まち・ひと・しごと創生基金</t>
    <rPh sb="9" eb="13">
      <t>ソウセイキキン</t>
    </rPh>
    <phoneticPr fontId="5"/>
  </si>
  <si>
    <t>社会福祉基金</t>
  </si>
  <si>
    <t>学校施設整備基金</t>
    <rPh sb="0" eb="2">
      <t>ガッコウ</t>
    </rPh>
    <rPh sb="2" eb="4">
      <t>シセツ</t>
    </rPh>
    <rPh sb="4" eb="6">
      <t>セイビ</t>
    </rPh>
    <rPh sb="6" eb="8">
      <t>キキン</t>
    </rPh>
    <phoneticPr fontId="2"/>
  </si>
  <si>
    <t>子ども・若者未来基金</t>
    <rPh sb="0" eb="1">
      <t>コ</t>
    </rPh>
    <rPh sb="4" eb="6">
      <t>ワカモノ</t>
    </rPh>
    <rPh sb="6" eb="8">
      <t>ミライ</t>
    </rPh>
    <rPh sb="8" eb="10">
      <t>キキン</t>
    </rPh>
    <phoneticPr fontId="2"/>
  </si>
  <si>
    <t>－</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</si>
  <si>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</si>
  <si>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</si>
  <si>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</si>
  <si>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将来負担比率は類似団体平均値を大きく下回っており、また、有形固定資産減価償却費率は類似団体平均値を上回っている。いずれの数値も類似団体平均値の経年変化と同様の傾向にある。
　将来負担比率は、分母である標準財政規模が普通交付税の再算定及び臨時財政対策債発行可能額の増額等により増加した一方で、分子については、土地開発公社の解散等に伴う将来負担額の減少や、財政調整基金等の充当可能基金額の増加、基準財政需要額算入見込額の増加等により、分子全体が減少したため、前年度と比較すると9.7ポイント低下の14.2%となった。
　有形固定資産減価償却率は、昭和40年代から50年代前半における、全国でもまれに見る人口急増に伴い整備した学校施設の既存施設の老朽化により、類似団体平均値を上回っている。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</si>
  <si>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</si>
  <si>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</si>
  <si>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</si>
  <si>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</si>
  <si>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</si>
  <si>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</si>
  <si>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</si>
  <si>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将来負担比率及び実質公債費比率は、いずれも類似団体平均値を大きく下回っており、また、類似団体平均値の経年変化と同様の傾向にある。
　将来負担比率は、分母である標準財政規模が普通交付税の再算定及び臨時財政対策債発行可能額の増額等により増加した一方で、分子については、土地開発公社の解散等に伴う将来負担額の減少や、財政調整基金等の充当可能基金額の増加、基準財政需要額算入見込額の増加等により、分子全体が減少したため、前年度と比較すると9.7ポイント低下の14.2%となった。
　実質公債費比率は、令和３年度単年度で見た場合、分母である標準財政規模が普通交付税の再算定及び臨時財政対策債発行可能額の増額等により増加した一方で、分子も元利償還金等から控除する基準財政需要額算入額の減額等により減少し、分母分子がともにほぼ同割合で増加したことにより、３か年平均では前年度から0.1ポイント増加の2.7％となった。
</t>
    <phoneticPr fontId="2"/>
  </si>
  <si>
    <t>将来負担比率</t>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</si>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</sst>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52897</c:v>
                </c:pt>
                <c:pt idx="1">
                  <c:v>54945</c:v>
                </c:pt>
                <c:pt idx="2">
                  <c:v>57132</c:v>
                </c:pt>
                <c:pt idx="3">
                  <c:v>58766</c:v>
                </c:pt>
                <c:pt idx="4">
                  <c:v>62482</c:v>
                </c:pt>
              </c:numCache>
            </c:numRef>
          </c:val>
          <c:smooth val="0"/>
          <c:extLst>
            <c:ext xmlns:c16="http://schemas.microsoft.com/office/drawing/2014/chart" uri="{C3380CC4-5D6E-409C-BE32-E72D297353CC}">
              <c16:uniqueId val="{00000000-6DD8-4F22-97FC-F050FED44E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26829</c:v>
                </c:pt>
                <c:pt idx="1">
                  <c:v>31697</c:v>
                </c:pt>
                <c:pt idx="2">
                  <c:v>30608</c:v>
                </c:pt>
                <c:pt idx="3">
                  <c:v>29519</c:v>
                </c:pt>
                <c:pt idx="4">
                  <c:v>24332</c:v>
                </c:pt>
              </c:numCache>
            </c:numRef>
          </c:val>
          <c:smooth val="0"/>
          <c:extLst>
            <c:ext xmlns:c16="http://schemas.microsoft.com/office/drawing/2014/chart" uri="{C3380CC4-5D6E-409C-BE32-E72D297353CC}">
              <c16:uniqueId val="{00000001-6DD8-4F22-97FC-F050FED44E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4.66</c:v>
                </c:pt>
                <c:pt idx="1">
                  <c:v>4.79</c:v>
                </c:pt>
                <c:pt idx="2">
                  <c:v>5.29</c:v>
                </c:pt>
                <c:pt idx="3">
                  <c:v>5.74</c:v>
                </c:pt>
                <c:pt idx="4">
                  <c:v>13.25</c:v>
                </c:pt>
              </c:numCache>
            </c:numRef>
          </c:val>
          <c:extLst>
            <c:ext xmlns:c16="http://schemas.microsoft.com/office/drawing/2014/chart" uri="{C3380CC4-5D6E-409C-BE32-E72D297353CC}">
              <c16:uniqueId val="{00000000-B2AA-4930-9FA6-2338BEDCAB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3.7</c:v>
                </c:pt>
                <c:pt idx="1">
                  <c:v>4.3099999999999996</c:v>
                </c:pt>
                <c:pt idx="2">
                  <c:v>3.95</c:v>
                </c:pt>
                <c:pt idx="3">
                  <c:v>6.21</c:v>
                </c:pt>
                <c:pt idx="4">
                  <c:v>8.6300000000000008</c:v>
                </c:pt>
              </c:numCache>
            </c:numRef>
          </c:val>
          <c:extLst>
            <c:ext xmlns:c16="http://schemas.microsoft.com/office/drawing/2014/chart" uri="{C3380CC4-5D6E-409C-BE32-E72D297353CC}">
              <c16:uniqueId val="{00000001-B2AA-4930-9FA6-2338BEDCAB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-1.89</c:v>
                </c:pt>
                <c:pt idx="1">
                  <c:v>-1.57</c:v>
                </c:pt>
                <c:pt idx="2">
                  <c:v>-2.21</c:v>
                </c:pt>
                <c:pt idx="3">
                  <c:v>0.35</c:v>
                </c:pt>
                <c:pt idx="4">
                  <c:v>7.82</c:v>
                </c:pt>
              </c:numCache>
            </c:numRef>
          </c:val>
          <c:smooth val="0"/>
          <c:extLst>
            <c:ext xmlns:c16="http://schemas.microsoft.com/office/drawing/2014/chart" uri="{C3380CC4-5D6E-409C-BE32-E72D297353CC}">
              <c16:uniqueId val="{00000002-B2AA-4930-9FA6-2338BEDCAB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0.03</c:v>
                </c:pt>
                <c:pt idx="4">
                  <c:v>#N/A</c:v>
                </c:pt>
                <c:pt idx="5">
                  <c:v>0.32</c:v>
                </c:pt>
                <c:pt idx="6">
                  <c:v>#N/A</c:v>
                </c:pt>
                <c:pt idx="7">
                  <c:v>0.02</c:v>
                </c:pt>
                <c:pt idx="8">
                  <c:v>#N/A</c:v>
                </c:pt>
                <c:pt idx="9">
                  <c:v>0</c:v>
                </c:pt>
              </c:numCache>
            </c:numRef>
          </c:val>
          <c:extLst>
            <c:ext xmlns:c16="http://schemas.microsoft.com/office/drawing/2014/chart" uri="{C3380CC4-5D6E-409C-BE32-E72D297353CC}">
              <c16:uniqueId val="{00000000-1010-4FB0-9BAC-7BD2967004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10-4FB0-9BAC-7BD29670044D}"/>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010-4FB0-9BAC-7BD29670044D}"/>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0.04</c:v>
                </c:pt>
                <c:pt idx="4">
                  <c:v>#N/A</c:v>
                </c:pt>
                <c:pt idx="5">
                  <c:v>0</c:v>
                </c:pt>
                <c:pt idx="6">
                  <c:v>#N/A</c:v>
                </c:pt>
                <c:pt idx="7">
                  <c:v>0.02</c:v>
                </c:pt>
                <c:pt idx="8">
                  <c:v>#N/A</c:v>
                </c:pt>
                <c:pt idx="9">
                  <c:v>0.02</c:v>
                </c:pt>
              </c:numCache>
            </c:numRef>
          </c:val>
          <c:extLst>
            <c:ext xmlns:c16="http://schemas.microsoft.com/office/drawing/2014/chart" uri="{C3380CC4-5D6E-409C-BE32-E72D297353CC}">
              <c16:uniqueId val="{00000003-1010-4FB0-9BAC-7BD29670044D}"/>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0.09</c:v>
                </c:pt>
                <c:pt idx="8">
                  <c:v>#N/A</c:v>
                </c:pt>
                <c:pt idx="9">
                  <c:v>0.08</c:v>
                </c:pt>
              </c:numCache>
            </c:numRef>
          </c:val>
          <c:extLst>
            <c:ext xmlns:c16="http://schemas.microsoft.com/office/drawing/2014/chart" uri="{C3380CC4-5D6E-409C-BE32-E72D297353CC}">
              <c16:uniqueId val="{00000004-1010-4FB0-9BAC-7BD29670044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c:v>
                </c:pt>
                <c:pt idx="2">
                  <c:v>#N/A</c:v>
                </c:pt>
                <c:pt idx="3">
                  <c:v>0.11</c:v>
                </c:pt>
                <c:pt idx="4">
                  <c:v>#N/A</c:v>
                </c:pt>
                <c:pt idx="5">
                  <c:v>0.12</c:v>
                </c:pt>
                <c:pt idx="6">
                  <c:v>#N/A</c:v>
                </c:pt>
                <c:pt idx="7">
                  <c:v>0.13</c:v>
                </c:pt>
                <c:pt idx="8">
                  <c:v>#N/A</c:v>
                </c:pt>
                <c:pt idx="9">
                  <c:v>0.13</c:v>
                </c:pt>
              </c:numCache>
            </c:numRef>
          </c:val>
          <c:extLst>
            <c:ext xmlns:c16="http://schemas.microsoft.com/office/drawing/2014/chart" uri="{C3380CC4-5D6E-409C-BE32-E72D297353CC}">
              <c16:uniqueId val="{00000005-1010-4FB0-9BAC-7BD29670044D}"/>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2.1</c:v>
                </c:pt>
                <c:pt idx="2">
                  <c:v>#N/A</c:v>
                </c:pt>
                <c:pt idx="3">
                  <c:v>1.94</c:v>
                </c:pt>
                <c:pt idx="4">
                  <c:v>#N/A</c:v>
                </c:pt>
                <c:pt idx="5">
                  <c:v>1.53</c:v>
                </c:pt>
                <c:pt idx="6">
                  <c:v>#N/A</c:v>
                </c:pt>
                <c:pt idx="7">
                  <c:v>1.51</c:v>
                </c:pt>
                <c:pt idx="8">
                  <c:v>#N/A</c:v>
                </c:pt>
                <c:pt idx="9">
                  <c:v>0.19</c:v>
                </c:pt>
              </c:numCache>
            </c:numRef>
          </c:val>
          <c:extLst>
            <c:ext xmlns:c16="http://schemas.microsoft.com/office/drawing/2014/chart" uri="{C3380CC4-5D6E-409C-BE32-E72D297353CC}">
              <c16:uniqueId val="{00000006-1010-4FB0-9BAC-7BD29670044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0.38</c:v>
                </c:pt>
                <c:pt idx="2">
                  <c:v>#N/A</c:v>
                </c:pt>
                <c:pt idx="3">
                  <c:v>0.63</c:v>
                </c:pt>
                <c:pt idx="4">
                  <c:v>#N/A</c:v>
                </c:pt>
                <c:pt idx="5">
                  <c:v>0.47</c:v>
                </c:pt>
                <c:pt idx="6">
                  <c:v>#N/A</c:v>
                </c:pt>
                <c:pt idx="7">
                  <c:v>1.26</c:v>
                </c:pt>
                <c:pt idx="8">
                  <c:v>#N/A</c:v>
                </c:pt>
                <c:pt idx="9">
                  <c:v>0.85</c:v>
                </c:pt>
              </c:numCache>
            </c:numRef>
          </c:val>
          <c:extLst>
            <c:ext xmlns:c16="http://schemas.microsoft.com/office/drawing/2014/chart" uri="{C3380CC4-5D6E-409C-BE32-E72D297353CC}">
              <c16:uniqueId val="{00000007-1010-4FB0-9BAC-7BD29670044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0.68</c:v>
                </c:pt>
                <c:pt idx="2">
                  <c:v>#N/A</c:v>
                </c:pt>
                <c:pt idx="3">
                  <c:v>1.58</c:v>
                </c:pt>
                <c:pt idx="4">
                  <c:v>#N/A</c:v>
                </c:pt>
                <c:pt idx="5">
                  <c:v>2.0299999999999998</c:v>
                </c:pt>
                <c:pt idx="6">
                  <c:v>#N/A</c:v>
                </c:pt>
                <c:pt idx="7">
                  <c:v>2.4</c:v>
                </c:pt>
                <c:pt idx="8">
                  <c:v>#N/A</c:v>
                </c:pt>
                <c:pt idx="9">
                  <c:v>2.77</c:v>
                </c:pt>
              </c:numCache>
            </c:numRef>
          </c:val>
          <c:extLst>
            <c:ext xmlns:c16="http://schemas.microsoft.com/office/drawing/2014/chart" uri="{C3380CC4-5D6E-409C-BE32-E72D297353CC}">
              <c16:uniqueId val="{00000008-1010-4FB0-9BAC-7BD29670044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4.76</c:v>
                </c:pt>
                <c:pt idx="2">
                  <c:v>#N/A</c:v>
                </c:pt>
                <c:pt idx="3">
                  <c:v>4.91</c:v>
                </c:pt>
                <c:pt idx="4">
                  <c:v>#N/A</c:v>
                </c:pt>
                <c:pt idx="5">
                  <c:v>5.13</c:v>
                </c:pt>
                <c:pt idx="6">
                  <c:v>#N/A</c:v>
                </c:pt>
                <c:pt idx="7">
                  <c:v>5.71</c:v>
                </c:pt>
                <c:pt idx="8">
                  <c:v>#N/A</c:v>
                </c:pt>
                <c:pt idx="9">
                  <c:v>13.31</c:v>
                </c:pt>
              </c:numCache>
            </c:numRef>
          </c:val>
          <c:extLst>
            <c:ext xmlns:c16="http://schemas.microsoft.com/office/drawing/2014/chart" uri="{C3380CC4-5D6E-409C-BE32-E72D297353CC}">
              <c16:uniqueId val="{00000009-1010-4FB0-9BAC-7BD2967004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26060</c:v>
                </c:pt>
                <c:pt idx="5">
                  <c:v>26735</c:v>
                </c:pt>
                <c:pt idx="8">
                  <c:v>26341</c:v>
                </c:pt>
                <c:pt idx="11">
                  <c:v>27129</c:v>
                </c:pt>
                <c:pt idx="14">
                  <c:v>26574</c:v>
                </c:pt>
              </c:numCache>
            </c:numRef>
          </c:val>
          <c:extLst>
            <c:ext xmlns:c16="http://schemas.microsoft.com/office/drawing/2014/chart" uri="{C3380CC4-5D6E-409C-BE32-E72D297353CC}">
              <c16:uniqueId val="{00000000-7285-4B1E-B011-216D9E4BD9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85-4B1E-B011-216D9E4BD9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977</c:v>
                </c:pt>
                <c:pt idx="3">
                  <c:v>974</c:v>
                </c:pt>
                <c:pt idx="6">
                  <c:v>972</c:v>
                </c:pt>
                <c:pt idx="9">
                  <c:v>969</c:v>
                </c:pt>
                <c:pt idx="12">
                  <c:v>903</c:v>
                </c:pt>
              </c:numCache>
            </c:numRef>
          </c:val>
          <c:extLst>
            <c:ext xmlns:c16="http://schemas.microsoft.com/office/drawing/2014/chart" uri="{C3380CC4-5D6E-409C-BE32-E72D297353CC}">
              <c16:uniqueId val="{00000002-7285-4B1E-B011-216D9E4BD9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85-4B1E-B011-216D9E4BD9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4451</c:v>
                </c:pt>
                <c:pt idx="3">
                  <c:v>4405</c:v>
                </c:pt>
                <c:pt idx="6">
                  <c:v>4206</c:v>
                </c:pt>
                <c:pt idx="9">
                  <c:v>4083</c:v>
                </c:pt>
                <c:pt idx="12">
                  <c:v>3826</c:v>
                </c:pt>
              </c:numCache>
            </c:numRef>
          </c:val>
          <c:extLst>
            <c:ext xmlns:c16="http://schemas.microsoft.com/office/drawing/2014/chart" uri="{C3380CC4-5D6E-409C-BE32-E72D297353CC}">
              <c16:uniqueId val="{00000004-7285-4B1E-B011-216D9E4BD9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2460</c:v>
                </c:pt>
                <c:pt idx="3">
                  <c:v>2760</c:v>
                </c:pt>
                <c:pt idx="6">
                  <c:v>3060</c:v>
                </c:pt>
                <c:pt idx="9">
                  <c:v>3393</c:v>
                </c:pt>
                <c:pt idx="12">
                  <c:v>3611</c:v>
                </c:pt>
              </c:numCache>
            </c:numRef>
          </c:val>
          <c:extLst>
            <c:ext xmlns:c16="http://schemas.microsoft.com/office/drawing/2014/chart" uri="{C3380CC4-5D6E-409C-BE32-E72D297353CC}">
              <c16:uniqueId val="{00000005-7285-4B1E-B011-216D9E4BD9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85-4B1E-B011-216D9E4BD9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22371</c:v>
                </c:pt>
                <c:pt idx="3">
                  <c:v>22381</c:v>
                </c:pt>
                <c:pt idx="6">
                  <c:v>22603</c:v>
                </c:pt>
                <c:pt idx="9">
                  <c:v>22906</c:v>
                </c:pt>
                <c:pt idx="12">
                  <c:v>22802</c:v>
                </c:pt>
              </c:numCache>
            </c:numRef>
          </c:val>
          <c:extLst>
            <c:ext xmlns:c16="http://schemas.microsoft.com/office/drawing/2014/chart" uri="{C3380CC4-5D6E-409C-BE32-E72D297353CC}">
              <c16:uniqueId val="{00000007-7285-4B1E-B011-216D9E4BD9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4199</c:v>
                </c:pt>
                <c:pt idx="2">
                  <c:v>#N/A</c:v>
                </c:pt>
                <c:pt idx="3">
                  <c:v>#N/A</c:v>
                </c:pt>
                <c:pt idx="4">
                  <c:v>3785</c:v>
                </c:pt>
                <c:pt idx="5">
                  <c:v>#N/A</c:v>
                </c:pt>
                <c:pt idx="6">
                  <c:v>#N/A</c:v>
                </c:pt>
                <c:pt idx="7">
                  <c:v>4500</c:v>
                </c:pt>
                <c:pt idx="8">
                  <c:v>#N/A</c:v>
                </c:pt>
                <c:pt idx="9">
                  <c:v>#N/A</c:v>
                </c:pt>
                <c:pt idx="10">
                  <c:v>4222</c:v>
                </c:pt>
                <c:pt idx="11">
                  <c:v>#N/A</c:v>
                </c:pt>
                <c:pt idx="12">
                  <c:v>#N/A</c:v>
                </c:pt>
                <c:pt idx="13">
                  <c:v>4568</c:v>
                </c:pt>
                <c:pt idx="14">
                  <c:v>#N/A</c:v>
                </c:pt>
              </c:numCache>
            </c:numRef>
          </c:val>
          <c:smooth val="0"/>
          <c:extLst>
            <c:ext xmlns:c16="http://schemas.microsoft.com/office/drawing/2014/chart" uri="{C3380CC4-5D6E-409C-BE32-E72D297353CC}">
              <c16:uniqueId val="{00000008-7285-4B1E-B011-216D9E4BD9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227998</c:v>
                </c:pt>
                <c:pt idx="5">
                  <c:v>236793</c:v>
                </c:pt>
                <c:pt idx="8">
                  <c:v>241159</c:v>
                </c:pt>
                <c:pt idx="11">
                  <c:v>246021</c:v>
                </c:pt>
                <c:pt idx="14">
                  <c:v>251678</c:v>
                </c:pt>
              </c:numCache>
            </c:numRef>
          </c:val>
          <c:extLst>
            <c:ext xmlns:c16="http://schemas.microsoft.com/office/drawing/2014/chart" uri="{C3380CC4-5D6E-409C-BE32-E72D297353CC}">
              <c16:uniqueId val="{00000000-F8AC-48E6-8E9C-3EF76ED646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73694</c:v>
                </c:pt>
                <c:pt idx="5">
                  <c:v>69938</c:v>
                </c:pt>
                <c:pt idx="8">
                  <c:v>66555</c:v>
                </c:pt>
                <c:pt idx="11">
                  <c:v>64534</c:v>
                </c:pt>
                <c:pt idx="14">
                  <c:v>61770</c:v>
                </c:pt>
              </c:numCache>
            </c:numRef>
          </c:val>
          <c:extLst>
            <c:ext xmlns:c16="http://schemas.microsoft.com/office/drawing/2014/chart" uri="{C3380CC4-5D6E-409C-BE32-E72D297353CC}">
              <c16:uniqueId val="{00000001-F8AC-48E6-8E9C-3EF76ED646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28669</c:v>
                </c:pt>
                <c:pt idx="5">
                  <c:v>33638</c:v>
                </c:pt>
                <c:pt idx="8">
                  <c:v>37422</c:v>
                </c:pt>
                <c:pt idx="11">
                  <c:v>40440</c:v>
                </c:pt>
                <c:pt idx="14">
                  <c:v>49115</c:v>
                </c:pt>
              </c:numCache>
            </c:numRef>
          </c:val>
          <c:extLst>
            <c:ext xmlns:c16="http://schemas.microsoft.com/office/drawing/2014/chart" uri="{C3380CC4-5D6E-409C-BE32-E72D297353CC}">
              <c16:uniqueId val="{00000002-F8AC-48E6-8E9C-3EF76ED646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AC-48E6-8E9C-3EF76ED646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AC-48E6-8E9C-3EF76ED646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2462</c:v>
                </c:pt>
                <c:pt idx="3">
                  <c:v>2133</c:v>
                </c:pt>
                <c:pt idx="6">
                  <c:v>2345</c:v>
                </c:pt>
                <c:pt idx="9">
                  <c:v>1063</c:v>
                </c:pt>
                <c:pt idx="12">
                  <c:v>405</c:v>
                </c:pt>
              </c:numCache>
            </c:numRef>
          </c:val>
          <c:extLst>
            <c:ext xmlns:c16="http://schemas.microsoft.com/office/drawing/2014/chart" uri="{C3380CC4-5D6E-409C-BE32-E72D297353CC}">
              <c16:uniqueId val="{00000005-F8AC-48E6-8E9C-3EF76ED646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46361</c:v>
                </c:pt>
                <c:pt idx="3">
                  <c:v>43419</c:v>
                </c:pt>
                <c:pt idx="6">
                  <c:v>42650</c:v>
                </c:pt>
                <c:pt idx="9">
                  <c:v>41836</c:v>
                </c:pt>
                <c:pt idx="12">
                  <c:v>42114</c:v>
                </c:pt>
              </c:numCache>
            </c:numRef>
          </c:val>
          <c:extLst>
            <c:ext xmlns:c16="http://schemas.microsoft.com/office/drawing/2014/chart" uri="{C3380CC4-5D6E-409C-BE32-E72D297353CC}">
              <c16:uniqueId val="{00000006-F8AC-48E6-8E9C-3EF76ED646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8AC-48E6-8E9C-3EF76ED646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40798</c:v>
                </c:pt>
                <c:pt idx="3">
                  <c:v>40312</c:v>
                </c:pt>
                <c:pt idx="6">
                  <c:v>39506</c:v>
                </c:pt>
                <c:pt idx="9">
                  <c:v>38251</c:v>
                </c:pt>
                <c:pt idx="12">
                  <c:v>37280</c:v>
                </c:pt>
              </c:numCache>
            </c:numRef>
          </c:val>
          <c:extLst>
            <c:ext xmlns:c16="http://schemas.microsoft.com/office/drawing/2014/chart" uri="{C3380CC4-5D6E-409C-BE32-E72D297353CC}">
              <c16:uniqueId val="{00000008-F8AC-48E6-8E9C-3EF76ED646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23816</c:v>
                </c:pt>
                <c:pt idx="3">
                  <c:v>21442</c:v>
                </c:pt>
                <c:pt idx="6">
                  <c:v>18769</c:v>
                </c:pt>
                <c:pt idx="9">
                  <c:v>17191</c:v>
                </c:pt>
                <c:pt idx="12">
                  <c:v>15081</c:v>
                </c:pt>
              </c:numCache>
            </c:numRef>
          </c:val>
          <c:extLst>
            <c:ext xmlns:c16="http://schemas.microsoft.com/office/drawing/2014/chart" uri="{C3380CC4-5D6E-409C-BE32-E72D297353CC}">
              <c16:uniqueId val="{00000009-F8AC-48E6-8E9C-3EF76ED646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275797</c:v>
                </c:pt>
                <c:pt idx="3">
                  <c:v>283802</c:v>
                </c:pt>
                <c:pt idx="6">
                  <c:v>290250</c:v>
                </c:pt>
                <c:pt idx="9">
                  <c:v>290404</c:v>
                </c:pt>
                <c:pt idx="12">
                  <c:v>291631</c:v>
                </c:pt>
              </c:numCache>
            </c:numRef>
          </c:val>
          <c:extLst>
            <c:ext xmlns:c16="http://schemas.microsoft.com/office/drawing/2014/chart" uri="{C3380CC4-5D6E-409C-BE32-E72D297353CC}">
              <c16:uniqueId val="{0000000A-F8AC-48E6-8E9C-3EF76ED646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58873</c:v>
                </c:pt>
                <c:pt idx="2">
                  <c:v>#N/A</c:v>
                </c:pt>
                <c:pt idx="3">
                  <c:v>#N/A</c:v>
                </c:pt>
                <c:pt idx="4">
                  <c:v>50740</c:v>
                </c:pt>
                <c:pt idx="5">
                  <c:v>#N/A</c:v>
                </c:pt>
                <c:pt idx="6">
                  <c:v>#N/A</c:v>
                </c:pt>
                <c:pt idx="7">
                  <c:v>48385</c:v>
                </c:pt>
                <c:pt idx="8">
                  <c:v>#N/A</c:v>
                </c:pt>
                <c:pt idx="9">
                  <c:v>#N/A</c:v>
                </c:pt>
                <c:pt idx="10">
                  <c:v>37749</c:v>
                </c:pt>
                <c:pt idx="11">
                  <c:v>#N/A</c:v>
                </c:pt>
                <c:pt idx="12">
                  <c:v>#N/A</c:v>
                </c:pt>
                <c:pt idx="13">
                  <c:v>23946</c:v>
                </c:pt>
                <c:pt idx="14">
                  <c:v>#N/A</c:v>
                </c:pt>
              </c:numCache>
            </c:numRef>
          </c:val>
          <c:smooth val="0"/>
          <c:extLst>
            <c:ext xmlns:c16="http://schemas.microsoft.com/office/drawing/2014/chart" uri="{C3380CC4-5D6E-409C-BE32-E72D297353CC}">
              <c16:uniqueId val="{0000000B-F8AC-48E6-8E9C-3EF76ED646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6796</c:v>
                </c:pt>
                <c:pt idx="1">
                  <c:v>10930</c:v>
                </c:pt>
                <c:pt idx="2">
                  <c:v>16034</c:v>
                </c:pt>
              </c:numCache>
            </c:numRef>
          </c:val>
          <c:extLst>
            <c:ext xmlns:c16="http://schemas.microsoft.com/office/drawing/2014/chart" uri="{C3380CC4-5D6E-409C-BE32-E72D297353CC}">
              <c16:uniqueId val="{00000000-797E-4E9C-803D-4C25CC01CE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378</c:v>
                </c:pt>
                <c:pt idx="1">
                  <c:v>420</c:v>
                </c:pt>
                <c:pt idx="2">
                  <c:v>458</c:v>
                </c:pt>
              </c:numCache>
            </c:numRef>
          </c:val>
          <c:extLst>
            <c:ext xmlns:c16="http://schemas.microsoft.com/office/drawing/2014/chart" uri="{C3380CC4-5D6E-409C-BE32-E72D297353CC}">
              <c16:uniqueId val="{00000001-797E-4E9C-803D-4C25CC01CE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7269</c:v>
                </c:pt>
                <c:pt idx="1">
                  <c:v>7199</c:v>
                </c:pt>
                <c:pt idx="2">
                  <c:v>7573</c:v>
                </c:pt>
              </c:numCache>
            </c:numRef>
          </c:val>
          <c:extLst>
            <c:ext xmlns:c16="http://schemas.microsoft.com/office/drawing/2014/chart" uri="{C3380CC4-5D6E-409C-BE32-E72D297353CC}">
              <c16:uniqueId val="{00000002-797E-4E9C-803D-4C25CC01CE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{F553004B-92FD-47BE-A102-429A0C50E476}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4E2-439C-86C0-23FB5E75D6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{41C88E17-81B2-4CD6-ACC7-17EFEA298907}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E2-439C-86C0-23FB5E75D6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{5CCA2793-1372-4C1A-8EF9-C74F24BDF87C}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E2-439C-86C0-23FB5E75D6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{57073F9B-71A4-45C6-B0FC-906F662B80D1}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E2-439C-86C0-23FB5E75D6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{DAD38BD6-7CE7-458F-962C-6F0B847B5A54}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E2-439C-86C0-23FB5E75D65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{8423A1F6-18D6-4841-ACB4-8ACB1FA7E182}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4E2-439C-86C0-23FB5E75D65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{48FC0F6E-DEEB-414F-B4B7-4DC3A9A55F3C}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4E2-439C-86C0-23FB5E75D65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{F6FF8A62-31D2-4D05-B4DC-949E28FF0DD4}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4E2-439C-86C0-23FB5E75D65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{2868D827-F5F9-4B2D-9A31-545807A8CDE3}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4E2-439C-86C0-23FB5E75D6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64.5</c:v>
                </c:pt>
                <c:pt idx="16">
                  <c:v>65.8</c:v>
                </c:pt>
                <c:pt idx="24">
                  <c:v>67.2</c:v>
                </c:pt>
                <c:pt idx="32">
                  <c:v>68.7</c:v>
                </c:pt>
              </c:numCache>
            </c:numRef>
          </c:xVal>
          <c:yVal>
            <c:numRef>
              <c:f>公会計指標分析・財政指標組合せ分析表!$BP$51:$DC$51</c:f>
              <c:numCache>
                <c:formatCode>#,##0.0;"▲ "#,##0.0</c:formatCode>
                <c:ptCount val="40"/>
                <c:pt idx="0">
                  <c:v>39</c:v>
                </c:pt>
                <c:pt idx="8">
                  <c:v>33.299999999999997</c:v>
                </c:pt>
                <c:pt idx="16">
                  <c:v>31.3</c:v>
                </c:pt>
                <c:pt idx="24">
                  <c:v>23.9</c:v>
                </c:pt>
                <c:pt idx="32">
                  <c:v>14.2</c:v>
                </c:pt>
              </c:numCache>
            </c:numRef>
          </c:yVal>
          <c:smooth val="0"/>
          <c:extLst>
            <c:ext xmlns:c16="http://schemas.microsoft.com/office/drawing/2014/chart" uri="{C3380CC4-5D6E-409C-BE32-E72D297353CC}">
              <c16:uniqueId val="{00000009-74E2-439C-86C0-23FB5E75D6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{F92883EE-A506-4E1D-9597-A78AE76DE42A}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4E2-439C-86C0-23FB5E75D6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{4AF423F7-BF06-49F0-ADD5-1ED861521FFE}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E2-439C-86C0-23FB5E75D6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{C55ECA76-5340-43A3-A962-D623C7CB4F54}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E2-439C-86C0-23FB5E75D6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{0A4B0B25-E002-4D6C-8D56-750F2718B781}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E2-439C-86C0-23FB5E75D6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{01E9AF29-A11D-4CC3-9F84-262D0129A530}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E2-439C-86C0-23FB5E75D65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{7804AEC2-B065-4ADB-B4B5-02832E5B01E9}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4E2-439C-86C0-23FB5E75D65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{DE8205B5-8B72-4364-B199-E9272B2A3EC2}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4E2-439C-86C0-23FB5E75D65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{A840C5F4-98DC-4820-84D0-A2B94A0D8E78}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4E2-439C-86C0-23FB5E75D65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{58D325F4-2B04-45C4-98A7-537C2781A161}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4E2-439C-86C0-23FB5E75D6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c:v>
                </c:pt>
                <c:pt idx="8">
                  <c:v>62.9</c:v>
                </c:pt>
                <c:pt idx="16">
                  <c:v>63.4</c:v>
                </c:pt>
                <c:pt idx="24">
                  <c:v>64.3</c:v>
                </c:pt>
                <c:pt idx="32">
                  <c:v>65.2</c:v>
                </c:pt>
              </c:numCache>
            </c:numRef>
          </c:xVal>
          <c:yVal>
            <c:numRef>
              <c:f>公会計指標分析・財政指標組合せ分析表!$BP$55:$DC$55</c:f>
              <c:numCache>
                <c:formatCode>#,##0.0;"▲ "#,##0.0</c:formatCode>
                <c:ptCount val="40"/>
                <c:pt idx="0">
                  <c:v>106</c:v>
                </c:pt>
                <c:pt idx="8">
                  <c:v>97.6</c:v>
                </c:pt>
                <c:pt idx="16">
                  <c:v>91.9</c:v>
                </c:pt>
                <c:pt idx="24">
                  <c:v>86</c:v>
                </c:pt>
                <c:pt idx="32">
                  <c:v>72.8</c:v>
                </c:pt>
              </c:numCache>
            </c:numRef>
          </c:yVal>
          <c:smooth val="0"/>
          <c:extLst>
            <c:ext xmlns:c16="http://schemas.microsoft.com/office/drawing/2014/chart" uri="{C3380CC4-5D6E-409C-BE32-E72D297353CC}">
              <c16:uniqueId val="{00000013-74E2-439C-86C0-23FB5E75D651}"/>
            </c:ext>
          </c:extLst>
        </c:ser>
        <c:dLbls>
          <c:showLegendKey val="0"/>
          <c:showVal val="1"/>
          <c:showCatName val="0"/>
          <c:showSerName val="0"/>
          <c:showPercent val="0"/>
          <c:showBubbleSize val="0"/>
        </c:dLbls>
        <c:axId val="46179840"/>
        <c:axId val="46181760"/>
      </c:scatterChart>
      <c:valAx>
        <c:axId val="46179840"/>
        <c:scaling>
          <c:orientation val="maxMin"/>
          <c:max val="70"/>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7634006823722327E-3"/>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{1DE7C167-3551-4B26-BA3F-4A885CB16CA7}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6FC-4481-926C-EEC09F1E07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{9F1518CC-89F7-4745-99D8-F9F8919B4900}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FC-4481-926C-EEC09F1E07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{6628B1FD-C44E-4D43-AD76-DE39B71268A7}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FC-4481-926C-EEC09F1E07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{DB1D6316-7EE2-4ACD-9E91-2E883F5E3754}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FC-4481-926C-EEC09F1E07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{58AA19B1-A142-4160-9905-0A2A6E78D87D}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FC-4481-926C-EEC09F1E077E}"/>
                </c:ext>
              </c:extLst>
            </c:dLbl>
            <c:dLbl>
              <c:idx val="8"/>
              <c:layout>
                <c:manualLayout>
                  <c:x val="0"/>
                  <c:y val="1.038011325378941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{FA8E9755-43B8-42B9-A075-87914C4CB92C}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6FC-4481-926C-EEC09F1E077E}"/>
                </c:ext>
              </c:extLst>
            </c:dLbl>
            <c:dLbl>
              <c:idx val="16"/>
              <c:layout>
                <c:manualLayout>
                  <c:x val="0"/>
                  <c:y val="-1.282650196211128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{0ECE7327-090A-473E-ABB2-8D77EC38A614}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6FC-4481-926C-EEC09F1E077E}"/>
                </c:ext>
              </c:extLst>
            </c:dLbl>
            <c:dLbl>
              <c:idx val="24"/>
              <c:layout>
                <c:manualLayout>
                  <c:x val="0"/>
                  <c:y val="-6.3168407302657348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{F5B4D42F-B664-40C8-906A-39D49E2589C2}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6FC-4481-926C-EEC09F1E077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{C404FC18-0AE9-465B-BA45-479C3936BE87}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6FC-4481-926C-EEC09F1E07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2.7</c:v>
                </c:pt>
                <c:pt idx="16">
                  <c:v>2.7</c:v>
                </c:pt>
                <c:pt idx="24">
                  <c:v>2.6</c:v>
                </c:pt>
                <c:pt idx="32">
                  <c:v>2.7</c:v>
                </c:pt>
              </c:numCache>
            </c:numRef>
          </c:xVal>
          <c:yVal>
            <c:numRef>
              <c:f>公会計指標分析・財政指標組合せ分析表!$BP$73:$DC$73</c:f>
              <c:numCache>
                <c:formatCode>#,##0.0;"▲ "#,##0.0</c:formatCode>
                <c:ptCount val="40"/>
                <c:pt idx="0">
                  <c:v>39</c:v>
                </c:pt>
                <c:pt idx="8">
                  <c:v>33.299999999999997</c:v>
                </c:pt>
                <c:pt idx="16">
                  <c:v>31.3</c:v>
                </c:pt>
                <c:pt idx="24">
                  <c:v>23.9</c:v>
                </c:pt>
                <c:pt idx="32">
                  <c:v>14.2</c:v>
                </c:pt>
              </c:numCache>
            </c:numRef>
          </c:yVal>
          <c:smooth val="0"/>
          <c:extLst>
            <c:ext xmlns:c16="http://schemas.microsoft.com/office/drawing/2014/chart" uri="{C3380CC4-5D6E-409C-BE32-E72D297353CC}">
              <c16:uniqueId val="{00000009-16FC-4481-926C-EEC09F1E07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{99D8673F-2461-4C4E-9D2D-BFB1AE091F84}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6FC-4481-926C-EEC09F1E07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{37EECF89-F3D5-4967-A2E1-493F2AB58F47}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FC-4481-926C-EEC09F1E07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{D1E2BB06-E122-4012-A5A7-813D3770A74F}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FC-4481-926C-EEC09F1E07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{BD16DE7E-D52E-4FFB-9AB8-256E1CA82497}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FC-4481-926C-EEC09F1E07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{CF665D46-CF79-4E38-B330-B296018416FD}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FC-4481-926C-EEC09F1E077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{18678F04-352E-4045-99CF-F62245C377D4}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6FC-4481-926C-EEC09F1E077E}"/>
                </c:ext>
              </c:extLst>
            </c:dLbl>
            <c:dLbl>
              <c:idx val="16"/>
              <c:layout>
                <c:manualLayout>
                  <c:x val="-4.4905057365901176E-2"/>
                  <c:y val="-6.117649959894713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{DD1046BC-25C0-43A4-A98A-D15B5BB11796}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6FC-4481-926C-EEC09F1E077E}"/>
                </c:ext>
              </c:extLst>
            </c:dLbl>
            <c:dLbl>
              <c:idx val="24"/>
              <c:layout>
                <c:manualLayout>
                  <c:x val="-1.8235628084249993E-2"/>
                  <c:y val="-6.36571370642102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{0F52E7D7-CA0D-4801-9ACC-41485FBE269C}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6FC-4481-926C-EEC09F1E077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{FAE2EF87-4385-4D7B-9F20-AC8DAE7A835D}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6FC-4481-926C-EEC09F1E07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c:v>
                </c:pt>
                <c:pt idx="16">
                  <c:v>7.3</c:v>
                </c:pt>
                <c:pt idx="24">
                  <c:v>7.3</c:v>
                </c:pt>
                <c:pt idx="32">
                  <c:v>7.1</c:v>
                </c:pt>
              </c:numCache>
            </c:numRef>
          </c:xVal>
          <c:yVal>
            <c:numRef>
              <c:f>公会計指標分析・財政指標組合せ分析表!$BP$77:$DC$77</c:f>
              <c:numCache>
                <c:formatCode>#,##0.0;"▲ "#,##0.0</c:formatCode>
                <c:ptCount val="40"/>
                <c:pt idx="0">
                  <c:v>106</c:v>
                </c:pt>
                <c:pt idx="8">
                  <c:v>97.6</c:v>
                </c:pt>
                <c:pt idx="16">
                  <c:v>91.9</c:v>
                </c:pt>
                <c:pt idx="24">
                  <c:v>86</c:v>
                </c:pt>
                <c:pt idx="32">
                  <c:v>72.8</c:v>
                </c:pt>
              </c:numCache>
            </c:numRef>
          </c:yVal>
          <c:smooth val="0"/>
          <c:extLst>
            <c:ext xmlns:c16="http://schemas.microsoft.com/office/drawing/2014/chart" uri="{C3380CC4-5D6E-409C-BE32-E72D297353CC}">
              <c16:uniqueId val="{00000013-16FC-4481-926C-EEC09F1E077E}"/>
            </c:ext>
          </c:extLst>
        </c:ser>
        <c:dLbls>
          <c:showLegendKey val="0"/>
          <c:showVal val="1"/>
          <c:showCatName val="0"/>
          <c:showSerName val="0"/>
          <c:showPercent val="0"/>
          <c:showBubbleSize val="0"/>
        </c:dLbls>
        <c:axId val="84219776"/>
        <c:axId val="84234240"/>
      </c:scatterChart>
      <c:valAx>
        <c:axId val="84219776"/>
        <c:scaling>
          <c:orientation val="maxMin"/>
          <c:max val="10"/>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については、公共用地先行取得等事業債の発行額減少等に伴う元利償還金の減少や、自動車駐車場事業特別会計など公営企業に要する経費の財源とする地方債の償還の財源に充てたと認められる繰入金の減少等により、前年度と比べる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また、算入公債費等については特定財源の減少や、基準財政需要額算入額の減少により、前年度と比べると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算入公債費等の減額が大きかったことから、前年度と比べると実質公債費比率の分子は、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満期一括償還方式の地方債については、毎年度発行額の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住民参加型は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を積み立てている。なお、積立不足額は生じていない。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将来負担額については、土地開発公社の解散等に伴い債務負担支出予定額や負債の負担見込額が減少したことなどにより、前年度と比べると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2,234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また、充当可能財源等については、財政調整基金等充当可能基金が増加したことや、基準財政需要額参入見込額が増加したことにより、前年度と比べると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11,568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このことから、前年度と比べると将来負担比率の分子は、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13,803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令和３年度の基金残高は、前年度と比較して約５５億円の増加となった。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としては、市税収入の堅調な推移や交付税の再算定等により当初見込んでいた取崩しが大幅に減少したことから財政調整基金が約５１億円、まち・ひと・しごと創生基金条例を新たに制定し、企業等から寄附があったことによりまち・ひと・しごと創生基金が約７億円、小・中学校の統合、移転に伴う学校建設費負担金として学校施設整備基金が約１億円増加したこと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約１６０億円と大幅に残高が増加したが、依然として被害が継続しているナラ枯れ被害対策に要する経費や麻溝台・新磯野第一整備地区土地区画整理事業の再開に伴う事業費の確保等、引き続き多くの取崩しが見込まれることから、一定規模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また、短期的には、市街地整備基金や公共施設保全等基金への積立ての増加等により、基金全体としても増加していく傾向にあるが、事業の推進に伴い、中長期的には減少していく見込みである。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○都市交通施設整備基金：都市交通施設を整備する事業の財源とするために設置された基金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○まち・ひと・しごと創生基金：まち・ひと・しごと創生法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項に規定するまち・ひと・しごと創生に関する施策についての基本的な計画の推進を図る事業の財源とするために設置された基金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○学校施設整備基金：市が設置する学校施設を整備する事業の財源とするために設置された基金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○まち・ひと・しごと創生基金（令和３年度末残高：７．３億円　対令和２年度末残高増減額：皆増）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令和３年１２月に条例を制定し、当該基金への寄附（企業版ふるさと納税）を行う企業があったため、残高が増加した。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○学校施設整備基金（令和３年度末残高：５．５億円　対令和２年度末残高増減額：１．４億円）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鳥屋小・中学校の統合、移転に伴う学校建設費負担金として収入があったため、残高が増加した。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○産業集積促進基金（令和３年度末残高：０．２億円　対令和２年度末残高増減額：△４億円）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市で実施している「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STEP50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さがみはら産業集積促進方策」に基づき交付する工場立地や工場建設に要した費用等への奨励金の財源として基金を取り崩したため、残高が減少した。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街地整備基金：麻溝台・新磯野第一整備地区土地区画整理事業の再開に伴う事業費として、令和４年度に約７６億円を積み立てることから一時的に基金残高は増加するが、事業を推進していく中で当該基金を財源として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等基金：公共施設マネジメント推進プラン及び長寿命化計画に基づく事業に係る財政負担の平準化を図るため、令和４年度に約３０億円を積み立てることから一時的に基金残高は増加するが、事業を推進していく中で当該基金を財源として活用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新型コロナウイルス感染症による各種事業の中止等による事業費の減少に加え、市税収入が堅調であったことや普通交付税の再算定が実施されたこと等により、基金の取崩し（基金からの繰入れ）が大幅に減少し、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約２００億円程度まで増加する見込みであるものの、生活困窮者、高齢者、児童、障害者等に対する様々な支援を行う扶助費が年々増加していることや麻溝台・新磯野第一整備地区土地区画整理事業の再開に伴う事業費の増加により、中長期的には減少していく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市債の償還に必要な財源を確保し、将来にわたる財政の健全な運営に資するため、基金運用益等の積立により、前年度と比べると０．４億円の増加した。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運用益等の積立てにより、令和４年度の残高は増加する見込みである。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なお、この残高には含まれていない満期一括償還に係る基金への積立てについては、各年度における発行額の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を確実に基金へ積み立てており、また、資金不足による基金の取崩しも行っていないため、償還に対する財源不足は生じていない。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719,112
703,326
328.91
343,241,444
317,528,162
24,610,502
185,703,850
274,385,848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有形固定資産減価償却率は、類似団体平均値を上回っており、その差は拡大傾向にある。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平成２６年度に策定（令和２年度改定）した公共施設等総合管理計画において、公共施設等のサービスを維持しながら、施設総量の削減を図る目標を掲げ、老朽化した施設の集約化・複合化や除却を進めているところではあるが、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年代前半に、人口急増に伴い整備した学校施設等の老朽化により、類似団体平均値を上回っている。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34</xdr:row>
      <xdr:rowOff>14605</xdr:rowOff>
    </xdr:to>
    <xdr:cxnSp macro="">
      <xdr:nvCxnSpPr>
        <xdr:cNvPr id="65" name="直線コネクタ 64"/>
        <xdr:cNvCxnSpPr/>
      </xdr:nvCxnSpPr>
      <xdr:spPr>
        <a:xfrm flipV="1">
          <a:off x="4760595" y="5463963"/>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103945</xdr:rowOff>
    </xdr:from>
    <xdr:ext cx="405111" cy="259045"/>
    <xdr:sp macro="" textlink="">
      <xdr:nvSpPr>
        <xdr:cNvPr id="70" name="有形固定資産減価償却率平均値テキスト"/>
        <xdr:cNvSpPr txBox="1"/>
      </xdr:nvSpPr>
      <xdr:spPr>
        <a:xfrm>
          <a:off x="4813300" y="5847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71" name="フローチャート: 判断 70"/>
        <xdr:cNvSpPr/>
      </xdr:nvSpPr>
      <xdr:spPr>
        <a:xfrm>
          <a:off x="47117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16298</xdr:rowOff>
    </xdr:from>
    <xdr:to>
      <xdr:col>19</xdr:col>
      <xdr:colOff>187325</xdr:colOff>
      <xdr:row>30</xdr:row>
      <xdr:rowOff>117898</xdr:rowOff>
    </xdr:to>
    <xdr:sp macro="" textlink="">
      <xdr:nvSpPr>
        <xdr:cNvPr id="72" name="フローチャート: 判断 71"/>
        <xdr:cNvSpPr/>
      </xdr:nvSpPr>
      <xdr:spPr>
        <a:xfrm>
          <a:off x="4000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122978</xdr:rowOff>
    </xdr:from>
    <xdr:to>
      <xdr:col>15</xdr:col>
      <xdr:colOff>187325</xdr:colOff>
      <xdr:row>30</xdr:row>
      <xdr:rowOff>53128</xdr:rowOff>
    </xdr:to>
    <xdr:sp macro="" textlink="">
      <xdr:nvSpPr>
        <xdr:cNvPr id="73" name="フローチャート: 判断 72"/>
        <xdr:cNvSpPr/>
      </xdr:nvSpPr>
      <xdr:spPr>
        <a:xfrm>
          <a:off x="3238500" y="58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86995</xdr:rowOff>
    </xdr:from>
    <xdr:to>
      <xdr:col>11</xdr:col>
      <xdr:colOff>187325</xdr:colOff>
      <xdr:row>30</xdr:row>
      <xdr:rowOff>17145</xdr:rowOff>
    </xdr:to>
    <xdr:sp macro="" textlink="">
      <xdr:nvSpPr>
        <xdr:cNvPr id="74" name="フローチャート: 判断 73"/>
        <xdr:cNvSpPr/>
      </xdr:nvSpPr>
      <xdr:spPr>
        <a:xfrm>
          <a:off x="247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22225</xdr:rowOff>
    </xdr:from>
    <xdr:to>
      <xdr:col>7</xdr:col>
      <xdr:colOff>187325</xdr:colOff>
      <xdr:row>29</xdr:row>
      <xdr:rowOff>123825</xdr:rowOff>
    </xdr:to>
    <xdr:sp macro="" textlink="">
      <xdr:nvSpPr>
        <xdr:cNvPr id="75" name="フローチャート: 判断 74"/>
        <xdr:cNvSpPr/>
      </xdr:nvSpPr>
      <xdr:spPr>
        <a:xfrm>
          <a:off x="1714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1" name="楕円 80"/>
        <xdr:cNvSpPr/>
      </xdr:nvSpPr>
      <xdr:spPr>
        <a:xfrm>
          <a:off x="4711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2" name="有形固定資産減価償却率該当値テキスト"/>
        <xdr:cNvSpPr txBox="1"/>
      </xdr:nvSpPr>
      <xdr:spPr>
        <a:xfrm>
          <a:off x="4813300" y="62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53552</xdr:rowOff>
    </xdr:from>
    <xdr:to>
      <xdr:col>19</xdr:col>
      <xdr:colOff>187325</xdr:colOff>
      <xdr:row>31</xdr:row>
      <xdr:rowOff>155152</xdr:rowOff>
    </xdr:to>
    <xdr:sp macro="" textlink="">
      <xdr:nvSpPr>
        <xdr:cNvPr id="83" name="楕円 82"/>
        <xdr:cNvSpPr/>
      </xdr:nvSpPr>
      <xdr:spPr>
        <a:xfrm>
          <a:off x="4000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32</xdr:row>
      <xdr:rowOff>40852</xdr:rowOff>
    </xdr:to>
    <xdr:cxnSp macro="">
      <xdr:nvCxnSpPr>
        <xdr:cNvPr id="84" name="直線コネクタ 83"/>
        <xdr:cNvCxnSpPr/>
      </xdr:nvCxnSpPr>
      <xdr:spPr>
        <a:xfrm>
          <a:off x="4051300" y="6190827"/>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85" name="楕円 84"/>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104352</xdr:rowOff>
    </xdr:to>
    <xdr:cxnSp macro="">
      <xdr:nvCxnSpPr>
        <xdr:cNvPr id="86" name="直線コネクタ 85"/>
        <xdr:cNvCxnSpPr/>
      </xdr:nvCxnSpPr>
      <xdr:spPr>
        <a:xfrm>
          <a:off x="3289300" y="6090073"/>
          <a:ext cx="76200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87" name="楕円 86"/>
        <xdr:cNvSpPr/>
      </xdr:nvSpPr>
      <xdr:spPr>
        <a:xfrm>
          <a:off x="2476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31</xdr:row>
      <xdr:rowOff>3598</xdr:rowOff>
    </xdr:to>
    <xdr:cxnSp macro="">
      <xdr:nvCxnSpPr>
        <xdr:cNvPr id="88" name="直線コネクタ 87"/>
        <xdr:cNvCxnSpPr/>
      </xdr:nvCxnSpPr>
      <xdr:spPr>
        <a:xfrm>
          <a:off x="2527300" y="5996517"/>
          <a:ext cx="762000" cy="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122978</xdr:rowOff>
    </xdr:from>
    <xdr:to>
      <xdr:col>7</xdr:col>
      <xdr:colOff>187325</xdr:colOff>
      <xdr:row>30</xdr:row>
      <xdr:rowOff>53128</xdr:rowOff>
    </xdr:to>
    <xdr:sp macro="" textlink="">
      <xdr:nvSpPr>
        <xdr:cNvPr id="89" name="楕円 88"/>
        <xdr:cNvSpPr/>
      </xdr:nvSpPr>
      <xdr:spPr>
        <a:xfrm>
          <a:off x="1714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2328</xdr:rowOff>
    </xdr:from>
    <xdr:to>
      <xdr:col>11</xdr:col>
      <xdr:colOff>136525</xdr:colOff>
      <xdr:row>30</xdr:row>
      <xdr:rowOff>81492</xdr:rowOff>
    </xdr:to>
    <xdr:cxnSp macro="">
      <xdr:nvCxnSpPr>
        <xdr:cNvPr id="90" name="直線コネクタ 89"/>
        <xdr:cNvCxnSpPr/>
      </xdr:nvCxnSpPr>
      <xdr:spPr>
        <a:xfrm>
          <a:off x="1765300" y="5917353"/>
          <a:ext cx="762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134425</xdr:rowOff>
    </xdr:from>
    <xdr:ext cx="405111" cy="259045"/>
    <xdr:sp macro="" textlink="">
      <xdr:nvSpPr>
        <xdr:cNvPr id="91" name="n_1aveValue有形固定資産減価償却率"/>
        <xdr:cNvSpPr txBox="1"/>
      </xdr:nvSpPr>
      <xdr:spPr>
        <a:xfrm>
          <a:off x="38360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92" name="n_2aveValue有形固定資産減価償却率"/>
        <xdr:cNvSpPr txBox="1"/>
      </xdr:nvSpPr>
      <xdr:spPr>
        <a:xfrm>
          <a:off x="3086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93" name="n_3aveValue有形固定資産減価償却率"/>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4" name="n_4aveValue有形固定資産減価償却率"/>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146279</xdr:rowOff>
    </xdr:from>
    <xdr:ext cx="405111" cy="259045"/>
    <xdr:sp macro="" textlink="">
      <xdr:nvSpPr>
        <xdr:cNvPr id="95" name="n_1mainValue有形固定資産減価償却率"/>
        <xdr:cNvSpPr txBox="1"/>
      </xdr:nvSpPr>
      <xdr:spPr>
        <a:xfrm>
          <a:off x="38360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96" name="n_2mainValue有形固定資産減価償却率"/>
        <xdr:cNvSpPr txBox="1"/>
      </xdr:nvSpPr>
      <xdr:spPr>
        <a:xfrm>
          <a:off x="3086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123419</xdr:rowOff>
    </xdr:from>
    <xdr:ext cx="405111" cy="259045"/>
    <xdr:sp macro="" textlink="">
      <xdr:nvSpPr>
        <xdr:cNvPr id="97" name="n_3mainValue有形固定資産減価償却率"/>
        <xdr:cNvSpPr txBox="1"/>
      </xdr:nvSpPr>
      <xdr:spPr>
        <a:xfrm>
          <a:off x="2324744" y="6038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44255</xdr:rowOff>
    </xdr:from>
    <xdr:ext cx="405111" cy="259045"/>
    <xdr:sp macro="" textlink="">
      <xdr:nvSpPr>
        <xdr:cNvPr id="98" name="n_4mainValue有形固定資産減価償却率"/>
        <xdr:cNvSpPr txBox="1"/>
      </xdr:nvSpPr>
      <xdr:spPr>
        <a:xfrm>
          <a:off x="1562744" y="595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債務償還比率は類似団体平均を下回っており、類似団体平均値と同様に令和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年度の債務償還比率は、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将来負担額が減少し、充当可能財源が増加したことにより、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6424</xdr:rowOff>
    </xdr:from>
    <xdr:to>
      <xdr:col>76</xdr:col>
      <xdr:colOff>21589</xdr:colOff>
      <xdr:row>34</xdr:row>
      <xdr:rowOff>61383</xdr:rowOff>
    </xdr:to>
    <xdr:cxnSp macro="">
      <xdr:nvCxnSpPr>
        <xdr:cNvPr id="128" name="直線コネクタ 127"/>
        <xdr:cNvCxnSpPr/>
      </xdr:nvCxnSpPr>
      <xdr:spPr>
        <a:xfrm flipV="1">
          <a:off x="14793595" y="5235649"/>
          <a:ext cx="1269" cy="142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65210</xdr:rowOff>
    </xdr:from>
    <xdr:ext cx="560923" cy="259045"/>
    <xdr:sp macro="" textlink="">
      <xdr:nvSpPr>
        <xdr:cNvPr id="129" name="債務償還比率最小値テキスト"/>
        <xdr:cNvSpPr txBox="1"/>
      </xdr:nvSpPr>
      <xdr:spPr>
        <a:xfrm>
          <a:off x="14846300" y="66660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61383</xdr:rowOff>
    </xdr:from>
    <xdr:to>
      <xdr:col>76</xdr:col>
      <xdr:colOff>111125</xdr:colOff>
      <xdr:row>34</xdr:row>
      <xdr:rowOff>61383</xdr:rowOff>
    </xdr:to>
    <xdr:cxnSp macro="">
      <xdr:nvCxnSpPr>
        <xdr:cNvPr id="130" name="直線コネクタ 129"/>
        <xdr:cNvCxnSpPr/>
      </xdr:nvCxnSpPr>
      <xdr:spPr>
        <a:xfrm>
          <a:off x="14706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124551</xdr:rowOff>
    </xdr:from>
    <xdr:ext cx="469744" cy="259045"/>
    <xdr:sp macro="" textlink="">
      <xdr:nvSpPr>
        <xdr:cNvPr id="131" name="債務償還比率最大値テキスト"/>
        <xdr:cNvSpPr txBox="1"/>
      </xdr:nvSpPr>
      <xdr:spPr>
        <a:xfrm>
          <a:off x="14846300" y="50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6424</xdr:rowOff>
    </xdr:from>
    <xdr:to>
      <xdr:col>76</xdr:col>
      <xdr:colOff>111125</xdr:colOff>
      <xdr:row>26</xdr:row>
      <xdr:rowOff>6424</xdr:rowOff>
    </xdr:to>
    <xdr:cxnSp macro="">
      <xdr:nvCxnSpPr>
        <xdr:cNvPr id="132" name="直線コネクタ 131"/>
        <xdr:cNvCxnSpPr/>
      </xdr:nvCxnSpPr>
      <xdr:spPr>
        <a:xfrm>
          <a:off x="14706600" y="523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98886</xdr:rowOff>
    </xdr:from>
    <xdr:ext cx="469744" cy="259045"/>
    <xdr:sp macro="" textlink="">
      <xdr:nvSpPr>
        <xdr:cNvPr id="133" name="債務償還比率平均値テキスト"/>
        <xdr:cNvSpPr txBox="1"/>
      </xdr:nvSpPr>
      <xdr:spPr>
        <a:xfrm>
          <a:off x="14846300" y="5842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120459</xdr:rowOff>
    </xdr:from>
    <xdr:to>
      <xdr:col>76</xdr:col>
      <xdr:colOff>73025</xdr:colOff>
      <xdr:row>30</xdr:row>
      <xdr:rowOff>50609</xdr:rowOff>
    </xdr:to>
    <xdr:sp macro="" textlink="">
      <xdr:nvSpPr>
        <xdr:cNvPr id="134" name="フローチャート: 判断 133"/>
        <xdr:cNvSpPr/>
      </xdr:nvSpPr>
      <xdr:spPr>
        <a:xfrm>
          <a:off x="14744700" y="58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124449</xdr:rowOff>
    </xdr:from>
    <xdr:to>
      <xdr:col>72</xdr:col>
      <xdr:colOff>123825</xdr:colOff>
      <xdr:row>33</xdr:row>
      <xdr:rowOff>54599</xdr:rowOff>
    </xdr:to>
    <xdr:sp macro="" textlink="">
      <xdr:nvSpPr>
        <xdr:cNvPr id="135" name="フローチャート: 判断 134"/>
        <xdr:cNvSpPr/>
      </xdr:nvSpPr>
      <xdr:spPr>
        <a:xfrm>
          <a:off x="14033500" y="638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150717</xdr:rowOff>
    </xdr:from>
    <xdr:to>
      <xdr:col>68</xdr:col>
      <xdr:colOff>123825</xdr:colOff>
      <xdr:row>33</xdr:row>
      <xdr:rowOff>80867</xdr:rowOff>
    </xdr:to>
    <xdr:sp macro="" textlink="">
      <xdr:nvSpPr>
        <xdr:cNvPr id="136" name="フローチャート: 判断 135"/>
        <xdr:cNvSpPr/>
      </xdr:nvSpPr>
      <xdr:spPr>
        <a:xfrm>
          <a:off x="13271500" y="640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126069</xdr:rowOff>
    </xdr:from>
    <xdr:to>
      <xdr:col>64</xdr:col>
      <xdr:colOff>123825</xdr:colOff>
      <xdr:row>33</xdr:row>
      <xdr:rowOff>56219</xdr:rowOff>
    </xdr:to>
    <xdr:sp macro="" textlink="">
      <xdr:nvSpPr>
        <xdr:cNvPr id="137" name="フローチャート: 判断 136"/>
        <xdr:cNvSpPr/>
      </xdr:nvSpPr>
      <xdr:spPr>
        <a:xfrm>
          <a:off x="12509500" y="638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151977</xdr:rowOff>
    </xdr:from>
    <xdr:to>
      <xdr:col>60</xdr:col>
      <xdr:colOff>123825</xdr:colOff>
      <xdr:row>33</xdr:row>
      <xdr:rowOff>82127</xdr:rowOff>
    </xdr:to>
    <xdr:sp macro="" textlink="">
      <xdr:nvSpPr>
        <xdr:cNvPr id="138" name="フローチャート: 判断 137"/>
        <xdr:cNvSpPr/>
      </xdr:nvSpPr>
      <xdr:spPr>
        <a:xfrm>
          <a:off x="11747500" y="64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162899</xdr:rowOff>
    </xdr:from>
    <xdr:to>
      <xdr:col>76</xdr:col>
      <xdr:colOff>73025</xdr:colOff>
      <xdr:row>28</xdr:row>
      <xdr:rowOff>93049</xdr:rowOff>
    </xdr:to>
    <xdr:sp macro="" textlink="">
      <xdr:nvSpPr>
        <xdr:cNvPr id="144" name="楕円 143"/>
        <xdr:cNvSpPr/>
      </xdr:nvSpPr>
      <xdr:spPr>
        <a:xfrm>
          <a:off x="14744700" y="55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14326</xdr:rowOff>
    </xdr:from>
    <xdr:ext cx="469744" cy="259045"/>
    <xdr:sp macro="" textlink="">
      <xdr:nvSpPr>
        <xdr:cNvPr id="145" name="債務償還比率該当値テキスト"/>
        <xdr:cNvSpPr txBox="1"/>
      </xdr:nvSpPr>
      <xdr:spPr>
        <a:xfrm>
          <a:off x="14846300" y="54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171027</xdr:rowOff>
    </xdr:from>
    <xdr:to>
      <xdr:col>72</xdr:col>
      <xdr:colOff>123825</xdr:colOff>
      <xdr:row>31</xdr:row>
      <xdr:rowOff>101177</xdr:rowOff>
    </xdr:to>
    <xdr:sp macro="" textlink="">
      <xdr:nvSpPr>
        <xdr:cNvPr id="146" name="楕円 145"/>
        <xdr:cNvSpPr/>
      </xdr:nvSpPr>
      <xdr:spPr>
        <a:xfrm>
          <a:off x="14033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42249</xdr:rowOff>
    </xdr:from>
    <xdr:to>
      <xdr:col>76</xdr:col>
      <xdr:colOff>22225</xdr:colOff>
      <xdr:row>31</xdr:row>
      <xdr:rowOff>50377</xdr:rowOff>
    </xdr:to>
    <xdr:cxnSp macro="">
      <xdr:nvCxnSpPr>
        <xdr:cNvPr id="147" name="直線コネクタ 146"/>
        <xdr:cNvCxnSpPr/>
      </xdr:nvCxnSpPr>
      <xdr:spPr>
        <a:xfrm flipV="1">
          <a:off x="14084300" y="5614374"/>
          <a:ext cx="711200" cy="5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58600</xdr:rowOff>
    </xdr:from>
    <xdr:to>
      <xdr:col>68</xdr:col>
      <xdr:colOff>123825</xdr:colOff>
      <xdr:row>32</xdr:row>
      <xdr:rowOff>160200</xdr:rowOff>
    </xdr:to>
    <xdr:sp macro="" textlink="">
      <xdr:nvSpPr>
        <xdr:cNvPr id="148" name="楕円 147"/>
        <xdr:cNvSpPr/>
      </xdr:nvSpPr>
      <xdr:spPr>
        <a:xfrm>
          <a:off x="13271500" y="63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50377</xdr:rowOff>
    </xdr:from>
    <xdr:to>
      <xdr:col>72</xdr:col>
      <xdr:colOff>73025</xdr:colOff>
      <xdr:row>32</xdr:row>
      <xdr:rowOff>109400</xdr:rowOff>
    </xdr:to>
    <xdr:cxnSp macro="">
      <xdr:nvCxnSpPr>
        <xdr:cNvPr id="149" name="直線コネクタ 148"/>
        <xdr:cNvCxnSpPr/>
      </xdr:nvCxnSpPr>
      <xdr:spPr>
        <a:xfrm flipV="1">
          <a:off x="13322300" y="6136852"/>
          <a:ext cx="762000" cy="2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78200</xdr:rowOff>
    </xdr:from>
    <xdr:to>
      <xdr:col>64</xdr:col>
      <xdr:colOff>123825</xdr:colOff>
      <xdr:row>32</xdr:row>
      <xdr:rowOff>8350</xdr:rowOff>
    </xdr:to>
    <xdr:sp macro="" textlink="">
      <xdr:nvSpPr>
        <xdr:cNvPr id="150" name="楕円 149"/>
        <xdr:cNvSpPr/>
      </xdr:nvSpPr>
      <xdr:spPr>
        <a:xfrm>
          <a:off x="12509500" y="61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129000</xdr:rowOff>
    </xdr:from>
    <xdr:to>
      <xdr:col>68</xdr:col>
      <xdr:colOff>73025</xdr:colOff>
      <xdr:row>32</xdr:row>
      <xdr:rowOff>109400</xdr:rowOff>
    </xdr:to>
    <xdr:cxnSp macro="">
      <xdr:nvCxnSpPr>
        <xdr:cNvPr id="151" name="直線コネクタ 150"/>
        <xdr:cNvCxnSpPr/>
      </xdr:nvCxnSpPr>
      <xdr:spPr>
        <a:xfrm>
          <a:off x="12560300" y="6215475"/>
          <a:ext cx="762000" cy="15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114364</xdr:rowOff>
    </xdr:from>
    <xdr:to>
      <xdr:col>60</xdr:col>
      <xdr:colOff>123825</xdr:colOff>
      <xdr:row>32</xdr:row>
      <xdr:rowOff>44514</xdr:rowOff>
    </xdr:to>
    <xdr:sp macro="" textlink="">
      <xdr:nvSpPr>
        <xdr:cNvPr id="152" name="楕円 151"/>
        <xdr:cNvSpPr/>
      </xdr:nvSpPr>
      <xdr:spPr>
        <a:xfrm>
          <a:off x="11747500" y="620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129000</xdr:rowOff>
    </xdr:from>
    <xdr:to>
      <xdr:col>64</xdr:col>
      <xdr:colOff>73025</xdr:colOff>
      <xdr:row>31</xdr:row>
      <xdr:rowOff>165164</xdr:rowOff>
    </xdr:to>
    <xdr:cxnSp macro="">
      <xdr:nvCxnSpPr>
        <xdr:cNvPr id="153" name="直線コネクタ 152"/>
        <xdr:cNvCxnSpPr/>
      </xdr:nvCxnSpPr>
      <xdr:spPr>
        <a:xfrm flipV="1">
          <a:off x="11798300" y="6215475"/>
          <a:ext cx="762000" cy="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33</xdr:row>
      <xdr:rowOff>45727</xdr:rowOff>
    </xdr:from>
    <xdr:ext cx="560923" cy="259045"/>
    <xdr:sp macro="" textlink="">
      <xdr:nvSpPr>
        <xdr:cNvPr id="154" name="n_1aveValue債務償還比率"/>
        <xdr:cNvSpPr txBox="1"/>
      </xdr:nvSpPr>
      <xdr:spPr>
        <a:xfrm>
          <a:off x="13791138" y="64751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71994</xdr:rowOff>
    </xdr:from>
    <xdr:ext cx="560923" cy="259045"/>
    <xdr:sp macro="" textlink="">
      <xdr:nvSpPr>
        <xdr:cNvPr id="155" name="n_2aveValue債務償還比率"/>
        <xdr:cNvSpPr txBox="1"/>
      </xdr:nvSpPr>
      <xdr:spPr>
        <a:xfrm>
          <a:off x="13041838" y="65013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47346</xdr:rowOff>
    </xdr:from>
    <xdr:ext cx="560923" cy="259045"/>
    <xdr:sp macro="" textlink="">
      <xdr:nvSpPr>
        <xdr:cNvPr id="156" name="n_3aveValue債務償還比率"/>
        <xdr:cNvSpPr txBox="1"/>
      </xdr:nvSpPr>
      <xdr:spPr>
        <a:xfrm>
          <a:off x="12279838" y="64767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73254</xdr:rowOff>
    </xdr:from>
    <xdr:ext cx="560923" cy="259045"/>
    <xdr:sp macro="" textlink="">
      <xdr:nvSpPr>
        <xdr:cNvPr id="157" name="n_4aveValue債務償還比率"/>
        <xdr:cNvSpPr txBox="1"/>
      </xdr:nvSpPr>
      <xdr:spPr>
        <a:xfrm>
          <a:off x="11517838" y="65026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117704</xdr:rowOff>
    </xdr:from>
    <xdr:ext cx="469744" cy="259045"/>
    <xdr:sp macro="" textlink="">
      <xdr:nvSpPr>
        <xdr:cNvPr id="158" name="n_1mainValue債務償還比率"/>
        <xdr:cNvSpPr txBox="1"/>
      </xdr:nvSpPr>
      <xdr:spPr>
        <a:xfrm>
          <a:off x="13836727" y="58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5277</xdr:rowOff>
    </xdr:from>
    <xdr:ext cx="469744" cy="259045"/>
    <xdr:sp macro="" textlink="">
      <xdr:nvSpPr>
        <xdr:cNvPr id="159" name="n_2mainValue債務償還比率"/>
        <xdr:cNvSpPr txBox="1"/>
      </xdr:nvSpPr>
      <xdr:spPr>
        <a:xfrm>
          <a:off x="13087427" y="609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24877</xdr:rowOff>
    </xdr:from>
    <xdr:ext cx="469744" cy="259045"/>
    <xdr:sp macro="" textlink="">
      <xdr:nvSpPr>
        <xdr:cNvPr id="160" name="n_3mainValue債務償還比率"/>
        <xdr:cNvSpPr txBox="1"/>
      </xdr:nvSpPr>
      <xdr:spPr>
        <a:xfrm>
          <a:off x="12325427" y="593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61041</xdr:rowOff>
    </xdr:from>
    <xdr:ext cx="469744" cy="259045"/>
    <xdr:sp macro="" textlink="">
      <xdr:nvSpPr>
        <xdr:cNvPr id="161" name="n_4mainValue債務償還比率"/>
        <xdr:cNvSpPr txBox="1"/>
      </xdr:nvSpPr>
      <xdr:spPr>
        <a:xfrm>
          <a:off x="11563427" y="597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719,112
703,326
328.91
343,241,444
317,528,162
24,610,502
185,703,850
274,385,848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149352</xdr:rowOff>
    </xdr:from>
    <xdr:to>
      <xdr:col>24</xdr:col>
      <xdr:colOff>62865</xdr:colOff>
      <xdr:row>42</xdr:row>
      <xdr:rowOff>762</xdr:rowOff>
    </xdr:to>
    <xdr:cxnSp macro="">
      <xdr:nvCxnSpPr>
        <xdr:cNvPr id="55" name="直線コネクタ 54"/>
        <xdr:cNvCxnSpPr/>
      </xdr:nvCxnSpPr>
      <xdr:spPr>
        <a:xfrm flipV="1">
          <a:off x="4634865" y="597865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4589</xdr:rowOff>
    </xdr:from>
    <xdr:ext cx="405111" cy="259045"/>
    <xdr:sp macro="" textlink="">
      <xdr:nvSpPr>
        <xdr:cNvPr id="56" name="【道路】&#10;有形固定資産減価償却率最小値テキスト"/>
        <xdr:cNvSpPr txBox="1"/>
      </xdr:nvSpPr>
      <xdr:spPr>
        <a:xfrm>
          <a:off x="4673600" y="720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xdr:rowOff>
    </xdr:from>
    <xdr:to>
      <xdr:col>24</xdr:col>
      <xdr:colOff>152400</xdr:colOff>
      <xdr:row>42</xdr:row>
      <xdr:rowOff>762</xdr:rowOff>
    </xdr:to>
    <xdr:cxnSp macro="">
      <xdr:nvCxnSpPr>
        <xdr:cNvPr id="57" name="直線コネクタ 56"/>
        <xdr:cNvCxnSpPr/>
      </xdr:nvCxnSpPr>
      <xdr:spPr>
        <a:xfrm>
          <a:off x="4546600" y="720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96029</xdr:rowOff>
    </xdr:from>
    <xdr:ext cx="405111" cy="259045"/>
    <xdr:sp macro="" textlink="">
      <xdr:nvSpPr>
        <xdr:cNvPr id="58" name="【道路】&#10;有形固定資産減価償却率最大値テキスト"/>
        <xdr:cNvSpPr txBox="1"/>
      </xdr:nvSpPr>
      <xdr:spPr>
        <a:xfrm>
          <a:off x="4673600" y="575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149352</xdr:rowOff>
    </xdr:from>
    <xdr:to>
      <xdr:col>24</xdr:col>
      <xdr:colOff>152400</xdr:colOff>
      <xdr:row>34</xdr:row>
      <xdr:rowOff>149352</xdr:rowOff>
    </xdr:to>
    <xdr:cxnSp macro="">
      <xdr:nvCxnSpPr>
        <xdr:cNvPr id="59" name="直線コネクタ 58"/>
        <xdr:cNvCxnSpPr/>
      </xdr:nvCxnSpPr>
      <xdr:spPr>
        <a:xfrm>
          <a:off x="4546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73423</xdr:rowOff>
    </xdr:from>
    <xdr:ext cx="405111" cy="259045"/>
    <xdr:sp macro="" textlink="">
      <xdr:nvSpPr>
        <xdr:cNvPr id="60" name="【道路】&#10;有形固定資産減価償却率平均値テキスト"/>
        <xdr:cNvSpPr txBox="1"/>
      </xdr:nvSpPr>
      <xdr:spPr>
        <a:xfrm>
          <a:off x="4673600" y="658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2" name="フローチャート: 判断 61"/>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151130</xdr:rowOff>
    </xdr:from>
    <xdr:to>
      <xdr:col>15</xdr:col>
      <xdr:colOff>101600</xdr:colOff>
      <xdr:row>39</xdr:row>
      <xdr:rowOff>81280</xdr:rowOff>
    </xdr:to>
    <xdr:sp macro="" textlink="">
      <xdr:nvSpPr>
        <xdr:cNvPr id="63" name="フローチャート: 判断 62"/>
        <xdr:cNvSpPr/>
      </xdr:nvSpPr>
      <xdr:spPr>
        <a:xfrm>
          <a:off x="2857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162560</xdr:rowOff>
    </xdr:from>
    <xdr:to>
      <xdr:col>10</xdr:col>
      <xdr:colOff>165100</xdr:colOff>
      <xdr:row>39</xdr:row>
      <xdr:rowOff>92710</xdr:rowOff>
    </xdr:to>
    <xdr:sp macro="" textlink="">
      <xdr:nvSpPr>
        <xdr:cNvPr id="64" name="フローチャート: 判断 63"/>
        <xdr:cNvSpPr/>
      </xdr:nvSpPr>
      <xdr:spPr>
        <a:xfrm>
          <a:off x="196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135128</xdr:rowOff>
    </xdr:from>
    <xdr:to>
      <xdr:col>6</xdr:col>
      <xdr:colOff>38100</xdr:colOff>
      <xdr:row>39</xdr:row>
      <xdr:rowOff>65278</xdr:rowOff>
    </xdr:to>
    <xdr:sp macro="" textlink="">
      <xdr:nvSpPr>
        <xdr:cNvPr id="65" name="フローチャート: 判断 64"/>
        <xdr:cNvSpPr/>
      </xdr:nvSpPr>
      <xdr:spPr>
        <a:xfrm>
          <a:off x="107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89408</xdr:rowOff>
    </xdr:from>
    <xdr:to>
      <xdr:col>24</xdr:col>
      <xdr:colOff>114300</xdr:colOff>
      <xdr:row>41</xdr:row>
      <xdr:rowOff>19558</xdr:rowOff>
    </xdr:to>
    <xdr:sp macro="" textlink="">
      <xdr:nvSpPr>
        <xdr:cNvPr id="71" name="楕円 70"/>
        <xdr:cNvSpPr/>
      </xdr:nvSpPr>
      <xdr:spPr>
        <a:xfrm>
          <a:off x="4584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67835</xdr:rowOff>
    </xdr:from>
    <xdr:ext cx="405111" cy="259045"/>
    <xdr:sp macro="" textlink="">
      <xdr:nvSpPr>
        <xdr:cNvPr id="72" name="【道路】&#10;有形固定資産減価償却率該当値テキスト"/>
        <xdr:cNvSpPr txBox="1"/>
      </xdr:nvSpPr>
      <xdr:spPr>
        <a:xfrm>
          <a:off x="4673600"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61976</xdr:rowOff>
    </xdr:from>
    <xdr:to>
      <xdr:col>20</xdr:col>
      <xdr:colOff>38100</xdr:colOff>
      <xdr:row>40</xdr:row>
      <xdr:rowOff>163576</xdr:rowOff>
    </xdr:to>
    <xdr:sp macro="" textlink="">
      <xdr:nvSpPr>
        <xdr:cNvPr id="73" name="楕円 72"/>
        <xdr:cNvSpPr/>
      </xdr:nvSpPr>
      <xdr:spPr>
        <a:xfrm>
          <a:off x="3746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112776</xdr:rowOff>
    </xdr:from>
    <xdr:to>
      <xdr:col>24</xdr:col>
      <xdr:colOff>63500</xdr:colOff>
      <xdr:row>40</xdr:row>
      <xdr:rowOff>140208</xdr:rowOff>
    </xdr:to>
    <xdr:cxnSp macro="">
      <xdr:nvCxnSpPr>
        <xdr:cNvPr id="74" name="直線コネクタ 73"/>
        <xdr:cNvCxnSpPr/>
      </xdr:nvCxnSpPr>
      <xdr:spPr>
        <a:xfrm>
          <a:off x="3797300" y="6970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27686</xdr:rowOff>
    </xdr:from>
    <xdr:to>
      <xdr:col>15</xdr:col>
      <xdr:colOff>101600</xdr:colOff>
      <xdr:row>40</xdr:row>
      <xdr:rowOff>129286</xdr:rowOff>
    </xdr:to>
    <xdr:sp macro="" textlink="">
      <xdr:nvSpPr>
        <xdr:cNvPr id="75" name="楕円 74"/>
        <xdr:cNvSpPr/>
      </xdr:nvSpPr>
      <xdr:spPr>
        <a:xfrm>
          <a:off x="2857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78486</xdr:rowOff>
    </xdr:from>
    <xdr:to>
      <xdr:col>19</xdr:col>
      <xdr:colOff>177800</xdr:colOff>
      <xdr:row>40</xdr:row>
      <xdr:rowOff>112776</xdr:rowOff>
    </xdr:to>
    <xdr:cxnSp macro="">
      <xdr:nvCxnSpPr>
        <xdr:cNvPr id="76" name="直線コネクタ 75"/>
        <xdr:cNvCxnSpPr/>
      </xdr:nvCxnSpPr>
      <xdr:spPr>
        <a:xfrm>
          <a:off x="2908300" y="69364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4826</xdr:rowOff>
    </xdr:from>
    <xdr:to>
      <xdr:col>10</xdr:col>
      <xdr:colOff>165100</xdr:colOff>
      <xdr:row>40</xdr:row>
      <xdr:rowOff>106426</xdr:rowOff>
    </xdr:to>
    <xdr:sp macro="" textlink="">
      <xdr:nvSpPr>
        <xdr:cNvPr id="77" name="楕円 76"/>
        <xdr:cNvSpPr/>
      </xdr:nvSpPr>
      <xdr:spPr>
        <a:xfrm>
          <a:off x="1968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55626</xdr:rowOff>
    </xdr:from>
    <xdr:to>
      <xdr:col>15</xdr:col>
      <xdr:colOff>50800</xdr:colOff>
      <xdr:row>40</xdr:row>
      <xdr:rowOff>78486</xdr:rowOff>
    </xdr:to>
    <xdr:cxnSp macro="">
      <xdr:nvCxnSpPr>
        <xdr:cNvPr id="78" name="直線コネクタ 77"/>
        <xdr:cNvCxnSpPr/>
      </xdr:nvCxnSpPr>
      <xdr:spPr>
        <a:xfrm>
          <a:off x="2019300" y="69136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141986</xdr:rowOff>
    </xdr:from>
    <xdr:to>
      <xdr:col>6</xdr:col>
      <xdr:colOff>38100</xdr:colOff>
      <xdr:row>40</xdr:row>
      <xdr:rowOff>72136</xdr:rowOff>
    </xdr:to>
    <xdr:sp macro="" textlink="">
      <xdr:nvSpPr>
        <xdr:cNvPr id="79" name="楕円 78"/>
        <xdr:cNvSpPr/>
      </xdr:nvSpPr>
      <xdr:spPr>
        <a:xfrm>
          <a:off x="1079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21336</xdr:rowOff>
    </xdr:from>
    <xdr:to>
      <xdr:col>10</xdr:col>
      <xdr:colOff>114300</xdr:colOff>
      <xdr:row>40</xdr:row>
      <xdr:rowOff>55626</xdr:rowOff>
    </xdr:to>
    <xdr:cxnSp macro="">
      <xdr:nvCxnSpPr>
        <xdr:cNvPr id="80" name="直線コネクタ 79"/>
        <xdr:cNvCxnSpPr/>
      </xdr:nvCxnSpPr>
      <xdr:spPr>
        <a:xfrm>
          <a:off x="1130300" y="68793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132097</xdr:rowOff>
    </xdr:from>
    <xdr:ext cx="405111" cy="259045"/>
    <xdr:sp macro="" textlink="">
      <xdr:nvSpPr>
        <xdr:cNvPr id="81" name="n_1aveValue【道路】&#10;有形固定資産減価償却率"/>
        <xdr:cNvSpPr txBox="1"/>
      </xdr:nvSpPr>
      <xdr:spPr>
        <a:xfrm>
          <a:off x="35820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97807</xdr:rowOff>
    </xdr:from>
    <xdr:ext cx="405111" cy="259045"/>
    <xdr:sp macro="" textlink="">
      <xdr:nvSpPr>
        <xdr:cNvPr id="82" name="n_2aveValue【道路】&#10;有形固定資産減価償却率"/>
        <xdr:cNvSpPr txBox="1"/>
      </xdr:nvSpPr>
      <xdr:spPr>
        <a:xfrm>
          <a:off x="2705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109237</xdr:rowOff>
    </xdr:from>
    <xdr:ext cx="405111" cy="259045"/>
    <xdr:sp macro="" textlink="">
      <xdr:nvSpPr>
        <xdr:cNvPr id="83" name="n_3aveValue【道路】&#10;有形固定資産減価償却率"/>
        <xdr:cNvSpPr txBox="1"/>
      </xdr:nvSpPr>
      <xdr:spPr>
        <a:xfrm>
          <a:off x="1816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81805</xdr:rowOff>
    </xdr:from>
    <xdr:ext cx="405111" cy="259045"/>
    <xdr:sp macro="" textlink="">
      <xdr:nvSpPr>
        <xdr:cNvPr id="84" name="n_4aveValue【道路】&#10;有形固定資産減価償却率"/>
        <xdr:cNvSpPr txBox="1"/>
      </xdr:nvSpPr>
      <xdr:spPr>
        <a:xfrm>
          <a:off x="927744"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154703</xdr:rowOff>
    </xdr:from>
    <xdr:ext cx="405111" cy="259045"/>
    <xdr:sp macro="" textlink="">
      <xdr:nvSpPr>
        <xdr:cNvPr id="85" name="n_1mainValue【道路】&#10;有形固定資産減価償却率"/>
        <xdr:cNvSpPr txBox="1"/>
      </xdr:nvSpPr>
      <xdr:spPr>
        <a:xfrm>
          <a:off x="35820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120413</xdr:rowOff>
    </xdr:from>
    <xdr:ext cx="405111" cy="259045"/>
    <xdr:sp macro="" textlink="">
      <xdr:nvSpPr>
        <xdr:cNvPr id="86" name="n_2mainValue【道路】&#10;有形固定資産減価償却率"/>
        <xdr:cNvSpPr txBox="1"/>
      </xdr:nvSpPr>
      <xdr:spPr>
        <a:xfrm>
          <a:off x="2705744" y="697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97553</xdr:rowOff>
    </xdr:from>
    <xdr:ext cx="405111" cy="259045"/>
    <xdr:sp macro="" textlink="">
      <xdr:nvSpPr>
        <xdr:cNvPr id="87" name="n_3mainValue【道路】&#10;有形固定資産減価償却率"/>
        <xdr:cNvSpPr txBox="1"/>
      </xdr:nvSpPr>
      <xdr:spPr>
        <a:xfrm>
          <a:off x="1816744"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63263</xdr:rowOff>
    </xdr:from>
    <xdr:ext cx="405111" cy="259045"/>
    <xdr:sp macro="" textlink="">
      <xdr:nvSpPr>
        <xdr:cNvPr id="88" name="n_4mainValue【道路】&#10;有形固定資産減価償却率"/>
        <xdr:cNvSpPr txBox="1"/>
      </xdr:nvSpPr>
      <xdr:spPr>
        <a:xfrm>
          <a:off x="927744"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67818</xdr:rowOff>
    </xdr:from>
    <xdr:to>
      <xdr:col>54</xdr:col>
      <xdr:colOff>189865</xdr:colOff>
      <xdr:row>41</xdr:row>
      <xdr:rowOff>43053</xdr:rowOff>
    </xdr:to>
    <xdr:cxnSp macro="">
      <xdr:nvCxnSpPr>
        <xdr:cNvPr id="112" name="直線コネクタ 111"/>
        <xdr:cNvCxnSpPr/>
      </xdr:nvCxnSpPr>
      <xdr:spPr>
        <a:xfrm flipV="1">
          <a:off x="10476865" y="5725668"/>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46880</xdr:rowOff>
    </xdr:from>
    <xdr:ext cx="469744" cy="259045"/>
    <xdr:sp macro="" textlink="">
      <xdr:nvSpPr>
        <xdr:cNvPr id="113" name="【道路】&#10;一人当たり延長最小値テキスト"/>
        <xdr:cNvSpPr txBox="1"/>
      </xdr:nvSpPr>
      <xdr:spPr>
        <a:xfrm>
          <a:off x="10515600" y="70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43053</xdr:rowOff>
    </xdr:from>
    <xdr:to>
      <xdr:col>55</xdr:col>
      <xdr:colOff>88900</xdr:colOff>
      <xdr:row>41</xdr:row>
      <xdr:rowOff>43053</xdr:rowOff>
    </xdr:to>
    <xdr:cxnSp macro="">
      <xdr:nvCxnSpPr>
        <xdr:cNvPr id="114" name="直線コネクタ 113"/>
        <xdr:cNvCxnSpPr/>
      </xdr:nvCxnSpPr>
      <xdr:spPr>
        <a:xfrm>
          <a:off x="10388600" y="707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14495</xdr:rowOff>
    </xdr:from>
    <xdr:ext cx="534377" cy="259045"/>
    <xdr:sp macro="" textlink="">
      <xdr:nvSpPr>
        <xdr:cNvPr id="115" name="【道路】&#10;一人当たり延長最大値テキスト"/>
        <xdr:cNvSpPr txBox="1"/>
      </xdr:nvSpPr>
      <xdr:spPr>
        <a:xfrm>
          <a:off x="10515600" y="550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67818</xdr:rowOff>
    </xdr:from>
    <xdr:to>
      <xdr:col>55</xdr:col>
      <xdr:colOff>88900</xdr:colOff>
      <xdr:row>33</xdr:row>
      <xdr:rowOff>67818</xdr:rowOff>
    </xdr:to>
    <xdr:cxnSp macro="">
      <xdr:nvCxnSpPr>
        <xdr:cNvPr id="116" name="直線コネクタ 115"/>
        <xdr:cNvCxnSpPr/>
      </xdr:nvCxnSpPr>
      <xdr:spPr>
        <a:xfrm>
          <a:off x="10388600" y="57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112285</xdr:rowOff>
    </xdr:from>
    <xdr:ext cx="469744" cy="259045"/>
    <xdr:sp macro="" textlink="">
      <xdr:nvSpPr>
        <xdr:cNvPr id="117" name="【道路】&#10;一人当たり延長平均値テキスト"/>
        <xdr:cNvSpPr txBox="1"/>
      </xdr:nvSpPr>
      <xdr:spPr>
        <a:xfrm>
          <a:off x="10515600" y="662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89408</xdr:rowOff>
    </xdr:from>
    <xdr:to>
      <xdr:col>55</xdr:col>
      <xdr:colOff>50800</xdr:colOff>
      <xdr:row>40</xdr:row>
      <xdr:rowOff>19558</xdr:rowOff>
    </xdr:to>
    <xdr:sp macro="" textlink="">
      <xdr:nvSpPr>
        <xdr:cNvPr id="118" name="フローチャート: 判断 117"/>
        <xdr:cNvSpPr/>
      </xdr:nvSpPr>
      <xdr:spPr>
        <a:xfrm>
          <a:off x="104267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91059</xdr:rowOff>
    </xdr:from>
    <xdr:to>
      <xdr:col>50</xdr:col>
      <xdr:colOff>165100</xdr:colOff>
      <xdr:row>40</xdr:row>
      <xdr:rowOff>21209</xdr:rowOff>
    </xdr:to>
    <xdr:sp macro="" textlink="">
      <xdr:nvSpPr>
        <xdr:cNvPr id="119" name="フローチャート: 判断 118"/>
        <xdr:cNvSpPr/>
      </xdr:nvSpPr>
      <xdr:spPr>
        <a:xfrm>
          <a:off x="9588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89535</xdr:rowOff>
    </xdr:from>
    <xdr:to>
      <xdr:col>46</xdr:col>
      <xdr:colOff>38100</xdr:colOff>
      <xdr:row>40</xdr:row>
      <xdr:rowOff>19685</xdr:rowOff>
    </xdr:to>
    <xdr:sp macro="" textlink="">
      <xdr:nvSpPr>
        <xdr:cNvPr id="120" name="フローチャート: 判断 119"/>
        <xdr:cNvSpPr/>
      </xdr:nvSpPr>
      <xdr:spPr>
        <a:xfrm>
          <a:off x="8699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90932</xdr:rowOff>
    </xdr:from>
    <xdr:to>
      <xdr:col>41</xdr:col>
      <xdr:colOff>101600</xdr:colOff>
      <xdr:row>40</xdr:row>
      <xdr:rowOff>21082</xdr:rowOff>
    </xdr:to>
    <xdr:sp macro="" textlink="">
      <xdr:nvSpPr>
        <xdr:cNvPr id="121" name="フローチャート: 判断 120"/>
        <xdr:cNvSpPr/>
      </xdr:nvSpPr>
      <xdr:spPr>
        <a:xfrm>
          <a:off x="7810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90805</xdr:rowOff>
    </xdr:from>
    <xdr:to>
      <xdr:col>36</xdr:col>
      <xdr:colOff>165100</xdr:colOff>
      <xdr:row>40</xdr:row>
      <xdr:rowOff>20955</xdr:rowOff>
    </xdr:to>
    <xdr:sp macro="" textlink="">
      <xdr:nvSpPr>
        <xdr:cNvPr id="122" name="フローチャート: 判断 121"/>
        <xdr:cNvSpPr/>
      </xdr:nvSpPr>
      <xdr:spPr>
        <a:xfrm>
          <a:off x="6921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123190</xdr:rowOff>
    </xdr:from>
    <xdr:to>
      <xdr:col>55</xdr:col>
      <xdr:colOff>50800</xdr:colOff>
      <xdr:row>40</xdr:row>
      <xdr:rowOff>53340</xdr:rowOff>
    </xdr:to>
    <xdr:sp macro="" textlink="">
      <xdr:nvSpPr>
        <xdr:cNvPr id="128" name="楕円 127"/>
        <xdr:cNvSpPr/>
      </xdr:nvSpPr>
      <xdr:spPr>
        <a:xfrm>
          <a:off x="104267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101617</xdr:rowOff>
    </xdr:from>
    <xdr:ext cx="469744" cy="259045"/>
    <xdr:sp macro="" textlink="">
      <xdr:nvSpPr>
        <xdr:cNvPr id="129" name="【道路】&#10;一人当たり延長該当値テキスト"/>
        <xdr:cNvSpPr txBox="1"/>
      </xdr:nvSpPr>
      <xdr:spPr>
        <a:xfrm>
          <a:off x="10515600"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123698</xdr:rowOff>
    </xdr:from>
    <xdr:to>
      <xdr:col>50</xdr:col>
      <xdr:colOff>165100</xdr:colOff>
      <xdr:row>40</xdr:row>
      <xdr:rowOff>53848</xdr:rowOff>
    </xdr:to>
    <xdr:sp macro="" textlink="">
      <xdr:nvSpPr>
        <xdr:cNvPr id="130" name="楕円 129"/>
        <xdr:cNvSpPr/>
      </xdr:nvSpPr>
      <xdr:spPr>
        <a:xfrm>
          <a:off x="9588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xdr:rowOff>
    </xdr:from>
    <xdr:to>
      <xdr:col>55</xdr:col>
      <xdr:colOff>0</xdr:colOff>
      <xdr:row>40</xdr:row>
      <xdr:rowOff>3048</xdr:rowOff>
    </xdr:to>
    <xdr:cxnSp macro="">
      <xdr:nvCxnSpPr>
        <xdr:cNvPr id="131" name="直線コネクタ 130"/>
        <xdr:cNvCxnSpPr/>
      </xdr:nvCxnSpPr>
      <xdr:spPr>
        <a:xfrm flipV="1">
          <a:off x="9639300" y="6860540"/>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124460</xdr:rowOff>
    </xdr:from>
    <xdr:to>
      <xdr:col>46</xdr:col>
      <xdr:colOff>38100</xdr:colOff>
      <xdr:row>40</xdr:row>
      <xdr:rowOff>54610</xdr:rowOff>
    </xdr:to>
    <xdr:sp macro="" textlink="">
      <xdr:nvSpPr>
        <xdr:cNvPr id="132" name="楕円 131"/>
        <xdr:cNvSpPr/>
      </xdr:nvSpPr>
      <xdr:spPr>
        <a:xfrm>
          <a:off x="8699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xdr:rowOff>
    </xdr:from>
    <xdr:to>
      <xdr:col>50</xdr:col>
      <xdr:colOff>114300</xdr:colOff>
      <xdr:row>40</xdr:row>
      <xdr:rowOff>3810</xdr:rowOff>
    </xdr:to>
    <xdr:cxnSp macro="">
      <xdr:nvCxnSpPr>
        <xdr:cNvPr id="133" name="直線コネクタ 132"/>
        <xdr:cNvCxnSpPr/>
      </xdr:nvCxnSpPr>
      <xdr:spPr>
        <a:xfrm flipV="1">
          <a:off x="8750300" y="68610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124460</xdr:rowOff>
    </xdr:from>
    <xdr:to>
      <xdr:col>41</xdr:col>
      <xdr:colOff>101600</xdr:colOff>
      <xdr:row>40</xdr:row>
      <xdr:rowOff>54610</xdr:rowOff>
    </xdr:to>
    <xdr:sp macro="" textlink="">
      <xdr:nvSpPr>
        <xdr:cNvPr id="134" name="楕円 133"/>
        <xdr:cNvSpPr/>
      </xdr:nvSpPr>
      <xdr:spPr>
        <a:xfrm>
          <a:off x="7810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xdr:rowOff>
    </xdr:from>
    <xdr:to>
      <xdr:col>45</xdr:col>
      <xdr:colOff>177800</xdr:colOff>
      <xdr:row>40</xdr:row>
      <xdr:rowOff>3810</xdr:rowOff>
    </xdr:to>
    <xdr:cxnSp macro="">
      <xdr:nvCxnSpPr>
        <xdr:cNvPr id="135" name="直線コネクタ 134"/>
        <xdr:cNvCxnSpPr/>
      </xdr:nvCxnSpPr>
      <xdr:spPr>
        <a:xfrm>
          <a:off x="7861300" y="686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125095</xdr:rowOff>
    </xdr:from>
    <xdr:to>
      <xdr:col>36</xdr:col>
      <xdr:colOff>165100</xdr:colOff>
      <xdr:row>40</xdr:row>
      <xdr:rowOff>55245</xdr:rowOff>
    </xdr:to>
    <xdr:sp macro="" textlink="">
      <xdr:nvSpPr>
        <xdr:cNvPr id="136" name="楕円 135"/>
        <xdr:cNvSpPr/>
      </xdr:nvSpPr>
      <xdr:spPr>
        <a:xfrm>
          <a:off x="6921500" y="68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xdr:rowOff>
    </xdr:from>
    <xdr:to>
      <xdr:col>41</xdr:col>
      <xdr:colOff>50800</xdr:colOff>
      <xdr:row>40</xdr:row>
      <xdr:rowOff>4445</xdr:rowOff>
    </xdr:to>
    <xdr:cxnSp macro="">
      <xdr:nvCxnSpPr>
        <xdr:cNvPr id="137" name="直線コネクタ 136"/>
        <xdr:cNvCxnSpPr/>
      </xdr:nvCxnSpPr>
      <xdr:spPr>
        <a:xfrm flipV="1">
          <a:off x="6972300" y="6861810"/>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37736</xdr:rowOff>
    </xdr:from>
    <xdr:ext cx="469744" cy="259045"/>
    <xdr:sp macro="" textlink="">
      <xdr:nvSpPr>
        <xdr:cNvPr id="138" name="n_1aveValue【道路】&#10;一人当たり延長"/>
        <xdr:cNvSpPr txBox="1"/>
      </xdr:nvSpPr>
      <xdr:spPr>
        <a:xfrm>
          <a:off x="93917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36212</xdr:rowOff>
    </xdr:from>
    <xdr:ext cx="469744" cy="259045"/>
    <xdr:sp macro="" textlink="">
      <xdr:nvSpPr>
        <xdr:cNvPr id="139" name="n_2aveValue【道路】&#10;一人当たり延長"/>
        <xdr:cNvSpPr txBox="1"/>
      </xdr:nvSpPr>
      <xdr:spPr>
        <a:xfrm>
          <a:off x="8515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37609</xdr:rowOff>
    </xdr:from>
    <xdr:ext cx="469744" cy="259045"/>
    <xdr:sp macro="" textlink="">
      <xdr:nvSpPr>
        <xdr:cNvPr id="140" name="n_3aveValue【道路】&#10;一人当たり延長"/>
        <xdr:cNvSpPr txBox="1"/>
      </xdr:nvSpPr>
      <xdr:spPr>
        <a:xfrm>
          <a:off x="7626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37482</xdr:rowOff>
    </xdr:from>
    <xdr:ext cx="469744" cy="259045"/>
    <xdr:sp macro="" textlink="">
      <xdr:nvSpPr>
        <xdr:cNvPr id="141" name="n_4aveValue【道路】&#10;一人当たり延長"/>
        <xdr:cNvSpPr txBox="1"/>
      </xdr:nvSpPr>
      <xdr:spPr>
        <a:xfrm>
          <a:off x="6737427"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44975</xdr:rowOff>
    </xdr:from>
    <xdr:ext cx="469744" cy="259045"/>
    <xdr:sp macro="" textlink="">
      <xdr:nvSpPr>
        <xdr:cNvPr id="142" name="n_1mainValue【道路】&#10;一人当たり延長"/>
        <xdr:cNvSpPr txBox="1"/>
      </xdr:nvSpPr>
      <xdr:spPr>
        <a:xfrm>
          <a:off x="9391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45737</xdr:rowOff>
    </xdr:from>
    <xdr:ext cx="469744" cy="259045"/>
    <xdr:sp macro="" textlink="">
      <xdr:nvSpPr>
        <xdr:cNvPr id="143" name="n_2mainValue【道路】&#10;一人当たり延長"/>
        <xdr:cNvSpPr txBox="1"/>
      </xdr:nvSpPr>
      <xdr:spPr>
        <a:xfrm>
          <a:off x="85154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45737</xdr:rowOff>
    </xdr:from>
    <xdr:ext cx="469744" cy="259045"/>
    <xdr:sp macro="" textlink="">
      <xdr:nvSpPr>
        <xdr:cNvPr id="144" name="n_3mainValue【道路】&#10;一人当たり延長"/>
        <xdr:cNvSpPr txBox="1"/>
      </xdr:nvSpPr>
      <xdr:spPr>
        <a:xfrm>
          <a:off x="76264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46372</xdr:rowOff>
    </xdr:from>
    <xdr:ext cx="469744" cy="259045"/>
    <xdr:sp macro="" textlink="">
      <xdr:nvSpPr>
        <xdr:cNvPr id="145" name="n_4mainValue【道路】&#10;一人当たり延長"/>
        <xdr:cNvSpPr txBox="1"/>
      </xdr:nvSpPr>
      <xdr:spPr>
        <a:xfrm>
          <a:off x="6737427" y="69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32385</xdr:rowOff>
    </xdr:from>
    <xdr:to>
      <xdr:col>24</xdr:col>
      <xdr:colOff>62865</xdr:colOff>
      <xdr:row>63</xdr:row>
      <xdr:rowOff>106680</xdr:rowOff>
    </xdr:to>
    <xdr:cxnSp macro="">
      <xdr:nvCxnSpPr>
        <xdr:cNvPr id="169" name="直線コネクタ 168"/>
        <xdr:cNvCxnSpPr/>
      </xdr:nvCxnSpPr>
      <xdr:spPr>
        <a:xfrm flipV="1">
          <a:off x="4634865" y="96335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110507</xdr:rowOff>
    </xdr:from>
    <xdr:ext cx="405111" cy="259045"/>
    <xdr:sp macro="" textlink="">
      <xdr:nvSpPr>
        <xdr:cNvPr id="170" name="【橋りょう・トンネル】&#10;有形固定資産減価償却率最小値テキスト"/>
        <xdr:cNvSpPr txBox="1"/>
      </xdr:nvSpPr>
      <xdr:spPr>
        <a:xfrm>
          <a:off x="46736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106680</xdr:rowOff>
    </xdr:from>
    <xdr:to>
      <xdr:col>24</xdr:col>
      <xdr:colOff>152400</xdr:colOff>
      <xdr:row>63</xdr:row>
      <xdr:rowOff>106680</xdr:rowOff>
    </xdr:to>
    <xdr:cxnSp macro="">
      <xdr:nvCxnSpPr>
        <xdr:cNvPr id="171" name="直線コネクタ 170"/>
        <xdr:cNvCxnSpPr/>
      </xdr:nvCxnSpPr>
      <xdr:spPr>
        <a:xfrm>
          <a:off x="4546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150512</xdr:rowOff>
    </xdr:from>
    <xdr:ext cx="340478" cy="259045"/>
    <xdr:sp macro="" textlink="">
      <xdr:nvSpPr>
        <xdr:cNvPr id="172" name="【橋りょう・トンネル】&#10;有形固定資産減価償却率最大値テキスト"/>
        <xdr:cNvSpPr txBox="1"/>
      </xdr:nvSpPr>
      <xdr:spPr>
        <a:xfrm>
          <a:off x="4673600" y="9408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32385</xdr:rowOff>
    </xdr:from>
    <xdr:to>
      <xdr:col>24</xdr:col>
      <xdr:colOff>152400</xdr:colOff>
      <xdr:row>56</xdr:row>
      <xdr:rowOff>32385</xdr:rowOff>
    </xdr:to>
    <xdr:cxnSp macro="">
      <xdr:nvCxnSpPr>
        <xdr:cNvPr id="173" name="直線コネクタ 172"/>
        <xdr:cNvCxnSpPr/>
      </xdr:nvCxnSpPr>
      <xdr:spPr>
        <a:xfrm>
          <a:off x="4546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4"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5" name="フローチャート: 判断 174"/>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635</xdr:rowOff>
    </xdr:from>
    <xdr:to>
      <xdr:col>20</xdr:col>
      <xdr:colOff>38100</xdr:colOff>
      <xdr:row>62</xdr:row>
      <xdr:rowOff>102235</xdr:rowOff>
    </xdr:to>
    <xdr:sp macro="" textlink="">
      <xdr:nvSpPr>
        <xdr:cNvPr id="176" name="フローチャート: 判断 175"/>
        <xdr:cNvSpPr/>
      </xdr:nvSpPr>
      <xdr:spPr>
        <a:xfrm>
          <a:off x="37465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149225</xdr:rowOff>
    </xdr:from>
    <xdr:to>
      <xdr:col>15</xdr:col>
      <xdr:colOff>101600</xdr:colOff>
      <xdr:row>62</xdr:row>
      <xdr:rowOff>79375</xdr:rowOff>
    </xdr:to>
    <xdr:sp macro="" textlink="">
      <xdr:nvSpPr>
        <xdr:cNvPr id="177" name="フローチャート: 判断 176"/>
        <xdr:cNvSpPr/>
      </xdr:nvSpPr>
      <xdr:spPr>
        <a:xfrm>
          <a:off x="2857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78" name="フローチャート: 判断 177"/>
        <xdr:cNvSpPr/>
      </xdr:nvSpPr>
      <xdr:spPr>
        <a:xfrm>
          <a:off x="1968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103505</xdr:rowOff>
    </xdr:from>
    <xdr:to>
      <xdr:col>6</xdr:col>
      <xdr:colOff>38100</xdr:colOff>
      <xdr:row>62</xdr:row>
      <xdr:rowOff>33655</xdr:rowOff>
    </xdr:to>
    <xdr:sp macro="" textlink="">
      <xdr:nvSpPr>
        <xdr:cNvPr id="179" name="フローチャート: 判断 178"/>
        <xdr:cNvSpPr/>
      </xdr:nvSpPr>
      <xdr:spPr>
        <a:xfrm>
          <a:off x="107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116840</xdr:rowOff>
    </xdr:from>
    <xdr:to>
      <xdr:col>24</xdr:col>
      <xdr:colOff>114300</xdr:colOff>
      <xdr:row>62</xdr:row>
      <xdr:rowOff>46990</xdr:rowOff>
    </xdr:to>
    <xdr:sp macro="" textlink="">
      <xdr:nvSpPr>
        <xdr:cNvPr id="185" name="楕円 184"/>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139717</xdr:rowOff>
    </xdr:from>
    <xdr:ext cx="405111" cy="259045"/>
    <xdr:sp macro="" textlink="">
      <xdr:nvSpPr>
        <xdr:cNvPr id="186" name="【橋りょう・トンネル】&#10;有形固定資産減価償却率該当値テキスト"/>
        <xdr:cNvSpPr txBox="1"/>
      </xdr:nvSpPr>
      <xdr:spPr>
        <a:xfrm>
          <a:off x="4673600"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87" name="楕円 186"/>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144780</xdr:rowOff>
    </xdr:from>
    <xdr:to>
      <xdr:col>24</xdr:col>
      <xdr:colOff>63500</xdr:colOff>
      <xdr:row>61</xdr:row>
      <xdr:rowOff>167640</xdr:rowOff>
    </xdr:to>
    <xdr:cxnSp macro="">
      <xdr:nvCxnSpPr>
        <xdr:cNvPr id="188" name="直線コネクタ 187"/>
        <xdr:cNvCxnSpPr/>
      </xdr:nvCxnSpPr>
      <xdr:spPr>
        <a:xfrm>
          <a:off x="3797300" y="106032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65405</xdr:rowOff>
    </xdr:from>
    <xdr:to>
      <xdr:col>15</xdr:col>
      <xdr:colOff>101600</xdr:colOff>
      <xdr:row>61</xdr:row>
      <xdr:rowOff>167005</xdr:rowOff>
    </xdr:to>
    <xdr:sp macro="" textlink="">
      <xdr:nvSpPr>
        <xdr:cNvPr id="189" name="楕円 188"/>
        <xdr:cNvSpPr/>
      </xdr:nvSpPr>
      <xdr:spPr>
        <a:xfrm>
          <a:off x="2857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116205</xdr:rowOff>
    </xdr:from>
    <xdr:to>
      <xdr:col>19</xdr:col>
      <xdr:colOff>177800</xdr:colOff>
      <xdr:row>61</xdr:row>
      <xdr:rowOff>144780</xdr:rowOff>
    </xdr:to>
    <xdr:cxnSp macro="">
      <xdr:nvCxnSpPr>
        <xdr:cNvPr id="190" name="直線コネクタ 189"/>
        <xdr:cNvCxnSpPr/>
      </xdr:nvCxnSpPr>
      <xdr:spPr>
        <a:xfrm>
          <a:off x="2908300" y="10574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34925</xdr:rowOff>
    </xdr:from>
    <xdr:to>
      <xdr:col>10</xdr:col>
      <xdr:colOff>165100</xdr:colOff>
      <xdr:row>61</xdr:row>
      <xdr:rowOff>136525</xdr:rowOff>
    </xdr:to>
    <xdr:sp macro="" textlink="">
      <xdr:nvSpPr>
        <xdr:cNvPr id="191" name="楕円 190"/>
        <xdr:cNvSpPr/>
      </xdr:nvSpPr>
      <xdr:spPr>
        <a:xfrm>
          <a:off x="1968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85725</xdr:rowOff>
    </xdr:from>
    <xdr:to>
      <xdr:col>15</xdr:col>
      <xdr:colOff>50800</xdr:colOff>
      <xdr:row>61</xdr:row>
      <xdr:rowOff>116205</xdr:rowOff>
    </xdr:to>
    <xdr:cxnSp macro="">
      <xdr:nvCxnSpPr>
        <xdr:cNvPr id="192" name="直線コネクタ 191"/>
        <xdr:cNvCxnSpPr/>
      </xdr:nvCxnSpPr>
      <xdr:spPr>
        <a:xfrm>
          <a:off x="2019300" y="105441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193" name="楕円 192"/>
        <xdr:cNvSpPr/>
      </xdr:nvSpPr>
      <xdr:spPr>
        <a:xfrm>
          <a:off x="1079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61</xdr:row>
      <xdr:rowOff>85725</xdr:rowOff>
    </xdr:to>
    <xdr:cxnSp macro="">
      <xdr:nvCxnSpPr>
        <xdr:cNvPr id="194" name="直線コネクタ 193"/>
        <xdr:cNvCxnSpPr/>
      </xdr:nvCxnSpPr>
      <xdr:spPr>
        <a:xfrm>
          <a:off x="1130300" y="105117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93362</xdr:rowOff>
    </xdr:from>
    <xdr:ext cx="405111" cy="259045"/>
    <xdr:sp macro="" textlink="">
      <xdr:nvSpPr>
        <xdr:cNvPr id="195" name="n_1aveValue【橋りょう・トンネル】&#10;有形固定資産減価償却率"/>
        <xdr:cNvSpPr txBox="1"/>
      </xdr:nvSpPr>
      <xdr:spPr>
        <a:xfrm>
          <a:off x="35820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macro="" textlink="">
      <xdr:nvSpPr>
        <xdr:cNvPr id="196" name="n_2aveValue【橋りょう・トンネル】&#10;有形固定資産減価償却率"/>
        <xdr:cNvSpPr txBox="1"/>
      </xdr:nvSpPr>
      <xdr:spPr>
        <a:xfrm>
          <a:off x="2705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197" name="n_3aveValue【橋りょう・トンネル】&#10;有形固定資産減価償却率"/>
        <xdr:cNvSpPr txBox="1"/>
      </xdr:nvSpPr>
      <xdr:spPr>
        <a:xfrm>
          <a:off x="1816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198" name="n_4aveValue【橋りょう・トンネル】&#10;有形固定資産減価償却率"/>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40657</xdr:rowOff>
    </xdr:from>
    <xdr:ext cx="405111" cy="259045"/>
    <xdr:sp macro="" textlink="">
      <xdr:nvSpPr>
        <xdr:cNvPr id="199" name="n_1mainValue【橋りょう・トンネル】&#10;有形固定資産減価償却率"/>
        <xdr:cNvSpPr txBox="1"/>
      </xdr:nvSpPr>
      <xdr:spPr>
        <a:xfrm>
          <a:off x="35820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12082</xdr:rowOff>
    </xdr:from>
    <xdr:ext cx="405111" cy="259045"/>
    <xdr:sp macro="" textlink="">
      <xdr:nvSpPr>
        <xdr:cNvPr id="200" name="n_2mainValue【橋りょう・トンネル】&#10;有形固定資産減価償却率"/>
        <xdr:cNvSpPr txBox="1"/>
      </xdr:nvSpPr>
      <xdr:spPr>
        <a:xfrm>
          <a:off x="2705744"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153052</xdr:rowOff>
    </xdr:from>
    <xdr:ext cx="405111" cy="259045"/>
    <xdr:sp macro="" textlink="">
      <xdr:nvSpPr>
        <xdr:cNvPr id="201" name="n_3mainValue【橋りょう・トンネル】&#10;有形固定資産減価償却率"/>
        <xdr:cNvSpPr txBox="1"/>
      </xdr:nvSpPr>
      <xdr:spPr>
        <a:xfrm>
          <a:off x="1816744" y="1026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120667</xdr:rowOff>
    </xdr:from>
    <xdr:ext cx="405111" cy="259045"/>
    <xdr:sp macro="" textlink="">
      <xdr:nvSpPr>
        <xdr:cNvPr id="202" name="n_4mainValue【橋りょう・トンネル】&#10;有形固定資産減価償却率"/>
        <xdr:cNvSpPr txBox="1"/>
      </xdr:nvSpPr>
      <xdr:spPr>
        <a:xfrm>
          <a:off x="9277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101205</xdr:rowOff>
    </xdr:from>
    <xdr:to>
      <xdr:col>54</xdr:col>
      <xdr:colOff>189865</xdr:colOff>
      <xdr:row>64</xdr:row>
      <xdr:rowOff>29699</xdr:rowOff>
    </xdr:to>
    <xdr:cxnSp macro="">
      <xdr:nvCxnSpPr>
        <xdr:cNvPr id="226" name="直線コネクタ 225"/>
        <xdr:cNvCxnSpPr/>
      </xdr:nvCxnSpPr>
      <xdr:spPr>
        <a:xfrm flipV="1">
          <a:off x="10476865" y="9702405"/>
          <a:ext cx="0" cy="130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33526</xdr:rowOff>
    </xdr:from>
    <xdr:ext cx="534377" cy="259045"/>
    <xdr:sp macro="" textlink="">
      <xdr:nvSpPr>
        <xdr:cNvPr id="227" name="【橋りょう・トンネル】&#10;一人当たり有形固定資産（償却資産）額最小値テキスト"/>
        <xdr:cNvSpPr txBox="1"/>
      </xdr:nvSpPr>
      <xdr:spPr>
        <a:xfrm>
          <a:off x="10515600" y="1100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29699</xdr:rowOff>
    </xdr:from>
    <xdr:to>
      <xdr:col>55</xdr:col>
      <xdr:colOff>88900</xdr:colOff>
      <xdr:row>64</xdr:row>
      <xdr:rowOff>29699</xdr:rowOff>
    </xdr:to>
    <xdr:cxnSp macro="">
      <xdr:nvCxnSpPr>
        <xdr:cNvPr id="228" name="直線コネクタ 227"/>
        <xdr:cNvCxnSpPr/>
      </xdr:nvCxnSpPr>
      <xdr:spPr>
        <a:xfrm>
          <a:off x="10388600" y="1100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47882</xdr:rowOff>
    </xdr:from>
    <xdr:ext cx="599010" cy="259045"/>
    <xdr:sp macro="" textlink="">
      <xdr:nvSpPr>
        <xdr:cNvPr id="229" name="【橋りょう・トンネル】&#10;一人当たり有形固定資産（償却資産）額最大値テキスト"/>
        <xdr:cNvSpPr txBox="1"/>
      </xdr:nvSpPr>
      <xdr:spPr>
        <a:xfrm>
          <a:off x="10515600" y="947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101205</xdr:rowOff>
    </xdr:from>
    <xdr:to>
      <xdr:col>55</xdr:col>
      <xdr:colOff>88900</xdr:colOff>
      <xdr:row>56</xdr:row>
      <xdr:rowOff>101205</xdr:rowOff>
    </xdr:to>
    <xdr:cxnSp macro="">
      <xdr:nvCxnSpPr>
        <xdr:cNvPr id="230" name="直線コネクタ 229"/>
        <xdr:cNvCxnSpPr/>
      </xdr:nvCxnSpPr>
      <xdr:spPr>
        <a:xfrm>
          <a:off x="10388600" y="970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102288</xdr:rowOff>
    </xdr:from>
    <xdr:ext cx="599010" cy="259045"/>
    <xdr:sp macro="" textlink="">
      <xdr:nvSpPr>
        <xdr:cNvPr id="231" name="【橋りょう・トンネル】&#10;一人当たり有形固定資産（償却資産）額平均値テキスト"/>
        <xdr:cNvSpPr txBox="1"/>
      </xdr:nvSpPr>
      <xdr:spPr>
        <a:xfrm>
          <a:off x="10515600" y="10389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79411</xdr:rowOff>
    </xdr:from>
    <xdr:to>
      <xdr:col>55</xdr:col>
      <xdr:colOff>50800</xdr:colOff>
      <xdr:row>62</xdr:row>
      <xdr:rowOff>9561</xdr:rowOff>
    </xdr:to>
    <xdr:sp macro="" textlink="">
      <xdr:nvSpPr>
        <xdr:cNvPr id="232" name="フローチャート: 判断 231"/>
        <xdr:cNvSpPr/>
      </xdr:nvSpPr>
      <xdr:spPr>
        <a:xfrm>
          <a:off x="10426700" y="1053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84406</xdr:rowOff>
    </xdr:from>
    <xdr:to>
      <xdr:col>50</xdr:col>
      <xdr:colOff>165100</xdr:colOff>
      <xdr:row>62</xdr:row>
      <xdr:rowOff>14556</xdr:rowOff>
    </xdr:to>
    <xdr:sp macro="" textlink="">
      <xdr:nvSpPr>
        <xdr:cNvPr id="233" name="フローチャート: 判断 232"/>
        <xdr:cNvSpPr/>
      </xdr:nvSpPr>
      <xdr:spPr>
        <a:xfrm>
          <a:off x="9588500" y="1054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87484</xdr:rowOff>
    </xdr:from>
    <xdr:to>
      <xdr:col>46</xdr:col>
      <xdr:colOff>38100</xdr:colOff>
      <xdr:row>62</xdr:row>
      <xdr:rowOff>17634</xdr:rowOff>
    </xdr:to>
    <xdr:sp macro="" textlink="">
      <xdr:nvSpPr>
        <xdr:cNvPr id="234" name="フローチャート: 判断 233"/>
        <xdr:cNvSpPr/>
      </xdr:nvSpPr>
      <xdr:spPr>
        <a:xfrm>
          <a:off x="8699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90300</xdr:rowOff>
    </xdr:from>
    <xdr:to>
      <xdr:col>41</xdr:col>
      <xdr:colOff>101600</xdr:colOff>
      <xdr:row>62</xdr:row>
      <xdr:rowOff>20450</xdr:rowOff>
    </xdr:to>
    <xdr:sp macro="" textlink="">
      <xdr:nvSpPr>
        <xdr:cNvPr id="235" name="フローチャート: 判断 234"/>
        <xdr:cNvSpPr/>
      </xdr:nvSpPr>
      <xdr:spPr>
        <a:xfrm>
          <a:off x="7810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75452</xdr:rowOff>
    </xdr:from>
    <xdr:to>
      <xdr:col>36</xdr:col>
      <xdr:colOff>165100</xdr:colOff>
      <xdr:row>62</xdr:row>
      <xdr:rowOff>5602</xdr:rowOff>
    </xdr:to>
    <xdr:sp macro="" textlink="">
      <xdr:nvSpPr>
        <xdr:cNvPr id="236" name="フローチャート: 判断 235"/>
        <xdr:cNvSpPr/>
      </xdr:nvSpPr>
      <xdr:spPr>
        <a:xfrm>
          <a:off x="6921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56985</xdr:rowOff>
    </xdr:from>
    <xdr:to>
      <xdr:col>55</xdr:col>
      <xdr:colOff>50800</xdr:colOff>
      <xdr:row>63</xdr:row>
      <xdr:rowOff>158585</xdr:rowOff>
    </xdr:to>
    <xdr:sp macro="" textlink="">
      <xdr:nvSpPr>
        <xdr:cNvPr id="242" name="楕円 241"/>
        <xdr:cNvSpPr/>
      </xdr:nvSpPr>
      <xdr:spPr>
        <a:xfrm>
          <a:off x="10426700" y="108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143362</xdr:rowOff>
    </xdr:from>
    <xdr:ext cx="534377" cy="259045"/>
    <xdr:sp macro="" textlink="">
      <xdr:nvSpPr>
        <xdr:cNvPr id="243" name="【橋りょう・トンネル】&#10;一人当たり有形固定資産（償却資産）額該当値テキスト"/>
        <xdr:cNvSpPr txBox="1"/>
      </xdr:nvSpPr>
      <xdr:spPr>
        <a:xfrm>
          <a:off x="10515600" y="107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58025</xdr:rowOff>
    </xdr:from>
    <xdr:to>
      <xdr:col>50</xdr:col>
      <xdr:colOff>165100</xdr:colOff>
      <xdr:row>63</xdr:row>
      <xdr:rowOff>159625</xdr:rowOff>
    </xdr:to>
    <xdr:sp macro="" textlink="">
      <xdr:nvSpPr>
        <xdr:cNvPr id="244" name="楕円 243"/>
        <xdr:cNvSpPr/>
      </xdr:nvSpPr>
      <xdr:spPr>
        <a:xfrm>
          <a:off x="9588500" y="108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107785</xdr:rowOff>
    </xdr:from>
    <xdr:to>
      <xdr:col>55</xdr:col>
      <xdr:colOff>0</xdr:colOff>
      <xdr:row>63</xdr:row>
      <xdr:rowOff>108825</xdr:rowOff>
    </xdr:to>
    <xdr:cxnSp macro="">
      <xdr:nvCxnSpPr>
        <xdr:cNvPr id="245" name="直線コネクタ 244"/>
        <xdr:cNvCxnSpPr/>
      </xdr:nvCxnSpPr>
      <xdr:spPr>
        <a:xfrm flipV="1">
          <a:off x="9639300" y="10909135"/>
          <a:ext cx="8382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58593</xdr:rowOff>
    </xdr:from>
    <xdr:to>
      <xdr:col>46</xdr:col>
      <xdr:colOff>38100</xdr:colOff>
      <xdr:row>63</xdr:row>
      <xdr:rowOff>160193</xdr:rowOff>
    </xdr:to>
    <xdr:sp macro="" textlink="">
      <xdr:nvSpPr>
        <xdr:cNvPr id="246" name="楕円 245"/>
        <xdr:cNvSpPr/>
      </xdr:nvSpPr>
      <xdr:spPr>
        <a:xfrm>
          <a:off x="8699500" y="10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108825</xdr:rowOff>
    </xdr:from>
    <xdr:to>
      <xdr:col>50</xdr:col>
      <xdr:colOff>114300</xdr:colOff>
      <xdr:row>63</xdr:row>
      <xdr:rowOff>109393</xdr:rowOff>
    </xdr:to>
    <xdr:cxnSp macro="">
      <xdr:nvCxnSpPr>
        <xdr:cNvPr id="247" name="直線コネクタ 246"/>
        <xdr:cNvCxnSpPr/>
      </xdr:nvCxnSpPr>
      <xdr:spPr>
        <a:xfrm flipV="1">
          <a:off x="8750300" y="10910175"/>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60098</xdr:rowOff>
    </xdr:from>
    <xdr:to>
      <xdr:col>41</xdr:col>
      <xdr:colOff>101600</xdr:colOff>
      <xdr:row>63</xdr:row>
      <xdr:rowOff>161698</xdr:rowOff>
    </xdr:to>
    <xdr:sp macro="" textlink="">
      <xdr:nvSpPr>
        <xdr:cNvPr id="248" name="楕円 247"/>
        <xdr:cNvSpPr/>
      </xdr:nvSpPr>
      <xdr:spPr>
        <a:xfrm>
          <a:off x="7810500" y="108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109393</xdr:rowOff>
    </xdr:from>
    <xdr:to>
      <xdr:col>45</xdr:col>
      <xdr:colOff>177800</xdr:colOff>
      <xdr:row>63</xdr:row>
      <xdr:rowOff>110898</xdr:rowOff>
    </xdr:to>
    <xdr:cxnSp macro="">
      <xdr:nvCxnSpPr>
        <xdr:cNvPr id="249" name="直線コネクタ 248"/>
        <xdr:cNvCxnSpPr/>
      </xdr:nvCxnSpPr>
      <xdr:spPr>
        <a:xfrm flipV="1">
          <a:off x="7861300" y="10910743"/>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60063</xdr:rowOff>
    </xdr:from>
    <xdr:to>
      <xdr:col>36</xdr:col>
      <xdr:colOff>165100</xdr:colOff>
      <xdr:row>63</xdr:row>
      <xdr:rowOff>161663</xdr:rowOff>
    </xdr:to>
    <xdr:sp macro="" textlink="">
      <xdr:nvSpPr>
        <xdr:cNvPr id="250" name="楕円 249"/>
        <xdr:cNvSpPr/>
      </xdr:nvSpPr>
      <xdr:spPr>
        <a:xfrm>
          <a:off x="6921500" y="10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110863</xdr:rowOff>
    </xdr:from>
    <xdr:to>
      <xdr:col>41</xdr:col>
      <xdr:colOff>50800</xdr:colOff>
      <xdr:row>63</xdr:row>
      <xdr:rowOff>110898</xdr:rowOff>
    </xdr:to>
    <xdr:cxnSp macro="">
      <xdr:nvCxnSpPr>
        <xdr:cNvPr id="251" name="直線コネクタ 250"/>
        <xdr:cNvCxnSpPr/>
      </xdr:nvCxnSpPr>
      <xdr:spPr>
        <a:xfrm>
          <a:off x="6972300" y="10912213"/>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31083</xdr:rowOff>
    </xdr:from>
    <xdr:ext cx="599010" cy="259045"/>
    <xdr:sp macro="" textlink="">
      <xdr:nvSpPr>
        <xdr:cNvPr id="252" name="n_1aveValue【橋りょう・トンネル】&#10;一人当たり有形固定資産（償却資産）額"/>
        <xdr:cNvSpPr txBox="1"/>
      </xdr:nvSpPr>
      <xdr:spPr>
        <a:xfrm>
          <a:off x="9327095" y="10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34161</xdr:rowOff>
    </xdr:from>
    <xdr:ext cx="599010" cy="259045"/>
    <xdr:sp macro="" textlink="">
      <xdr:nvSpPr>
        <xdr:cNvPr id="253" name="n_2aveValue【橋りょう・トンネル】&#10;一人当たり有形固定資産（償却資産）額"/>
        <xdr:cNvSpPr txBox="1"/>
      </xdr:nvSpPr>
      <xdr:spPr>
        <a:xfrm>
          <a:off x="8450795" y="103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36977</xdr:rowOff>
    </xdr:from>
    <xdr:ext cx="599010" cy="259045"/>
    <xdr:sp macro="" textlink="">
      <xdr:nvSpPr>
        <xdr:cNvPr id="254" name="n_3aveValue【橋りょう・トンネル】&#10;一人当たり有形固定資産（償却資産）額"/>
        <xdr:cNvSpPr txBox="1"/>
      </xdr:nvSpPr>
      <xdr:spPr>
        <a:xfrm>
          <a:off x="7561795" y="103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22129</xdr:rowOff>
    </xdr:from>
    <xdr:ext cx="599010" cy="259045"/>
    <xdr:sp macro="" textlink="">
      <xdr:nvSpPr>
        <xdr:cNvPr id="255" name="n_4aveValue【橋りょう・トンネル】&#10;一人当たり有形固定資産（償却資産）額"/>
        <xdr:cNvSpPr txBox="1"/>
      </xdr:nvSpPr>
      <xdr:spPr>
        <a:xfrm>
          <a:off x="6672795" y="1030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150752</xdr:rowOff>
    </xdr:from>
    <xdr:ext cx="534377" cy="259045"/>
    <xdr:sp macro="" textlink="">
      <xdr:nvSpPr>
        <xdr:cNvPr id="256" name="n_1mainValue【橋りょう・トンネル】&#10;一人当たり有形固定資産（償却資産）額"/>
        <xdr:cNvSpPr txBox="1"/>
      </xdr:nvSpPr>
      <xdr:spPr>
        <a:xfrm>
          <a:off x="9359411" y="109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151320</xdr:rowOff>
    </xdr:from>
    <xdr:ext cx="534377" cy="259045"/>
    <xdr:sp macro="" textlink="">
      <xdr:nvSpPr>
        <xdr:cNvPr id="257" name="n_2mainValue【橋りょう・トンネル】&#10;一人当たり有形固定資産（償却資産）額"/>
        <xdr:cNvSpPr txBox="1"/>
      </xdr:nvSpPr>
      <xdr:spPr>
        <a:xfrm>
          <a:off x="8483111" y="109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152825</xdr:rowOff>
    </xdr:from>
    <xdr:ext cx="534377" cy="259045"/>
    <xdr:sp macro="" textlink="">
      <xdr:nvSpPr>
        <xdr:cNvPr id="258" name="n_3mainValue【橋りょう・トンネル】&#10;一人当たり有形固定資産（償却資産）額"/>
        <xdr:cNvSpPr txBox="1"/>
      </xdr:nvSpPr>
      <xdr:spPr>
        <a:xfrm>
          <a:off x="7594111" y="1095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152790</xdr:rowOff>
    </xdr:from>
    <xdr:ext cx="534377" cy="259045"/>
    <xdr:sp macro="" textlink="">
      <xdr:nvSpPr>
        <xdr:cNvPr id="259" name="n_4mainValue【橋りょう・トンネル】&#10;一人当たり有形固定資産（償却資産）額"/>
        <xdr:cNvSpPr txBox="1"/>
      </xdr:nvSpPr>
      <xdr:spPr>
        <a:xfrm>
          <a:off x="6705111" y="1095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86</xdr:row>
      <xdr:rowOff>38100</xdr:rowOff>
    </xdr:to>
    <xdr:cxnSp macro="">
      <xdr:nvCxnSpPr>
        <xdr:cNvPr id="282" name="直線コネクタ 281"/>
        <xdr:cNvCxnSpPr/>
      </xdr:nvCxnSpPr>
      <xdr:spPr>
        <a:xfrm flipV="1">
          <a:off x="4634865" y="1332433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05111" cy="259045"/>
    <xdr:sp macro="" textlink="">
      <xdr:nvSpPr>
        <xdr:cNvPr id="283" name="【公営住宅】&#10;有形固定資産減価償却率最小値テキスト"/>
        <xdr:cNvSpPr txBox="1"/>
      </xdr:nvSpPr>
      <xdr:spPr>
        <a:xfrm>
          <a:off x="46736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5" name="【公営住宅】&#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86" name="直線コネクタ 285"/>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7" name="【公営住宅】&#10;有形固定資産減価償却率平均値テキスト"/>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88" name="フローチャート: 判断 287"/>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23876</xdr:rowOff>
    </xdr:from>
    <xdr:to>
      <xdr:col>20</xdr:col>
      <xdr:colOff>38100</xdr:colOff>
      <xdr:row>82</xdr:row>
      <xdr:rowOff>125476</xdr:rowOff>
    </xdr:to>
    <xdr:sp macro="" textlink="">
      <xdr:nvSpPr>
        <xdr:cNvPr id="289" name="フローチャート: 判断 288"/>
        <xdr:cNvSpPr/>
      </xdr:nvSpPr>
      <xdr:spPr>
        <a:xfrm>
          <a:off x="3746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macro="" textlink="">
      <xdr:nvSpPr>
        <xdr:cNvPr id="290" name="フローチャート: 判断 289"/>
        <xdr:cNvSpPr/>
      </xdr:nvSpPr>
      <xdr:spPr>
        <a:xfrm>
          <a:off x="2857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108458</xdr:rowOff>
    </xdr:from>
    <xdr:to>
      <xdr:col>10</xdr:col>
      <xdr:colOff>165100</xdr:colOff>
      <xdr:row>82</xdr:row>
      <xdr:rowOff>38608</xdr:rowOff>
    </xdr:to>
    <xdr:sp macro="" textlink="">
      <xdr:nvSpPr>
        <xdr:cNvPr id="291" name="フローチャート: 判断 290"/>
        <xdr:cNvSpPr/>
      </xdr:nvSpPr>
      <xdr:spPr>
        <a:xfrm>
          <a:off x="1968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39878</xdr:rowOff>
    </xdr:from>
    <xdr:to>
      <xdr:col>6</xdr:col>
      <xdr:colOff>38100</xdr:colOff>
      <xdr:row>81</xdr:row>
      <xdr:rowOff>141478</xdr:rowOff>
    </xdr:to>
    <xdr:sp macro="" textlink="">
      <xdr:nvSpPr>
        <xdr:cNvPr id="292" name="フローチャート: 判断 291"/>
        <xdr:cNvSpPr/>
      </xdr:nvSpPr>
      <xdr:spPr>
        <a:xfrm>
          <a:off x="1079500" y="1392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67311</xdr:rowOff>
    </xdr:from>
    <xdr:to>
      <xdr:col>24</xdr:col>
      <xdr:colOff>114300</xdr:colOff>
      <xdr:row>79</xdr:row>
      <xdr:rowOff>168911</xdr:rowOff>
    </xdr:to>
    <xdr:sp macro="" textlink="">
      <xdr:nvSpPr>
        <xdr:cNvPr id="298" name="楕円 297"/>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90188</xdr:rowOff>
    </xdr:from>
    <xdr:ext cx="405111" cy="259045"/>
    <xdr:sp macro="" textlink="">
      <xdr:nvSpPr>
        <xdr:cNvPr id="299" name="【公営住宅】&#10;有形固定資産減価償却率該当値テキスト"/>
        <xdr:cNvSpPr txBox="1"/>
      </xdr:nvSpPr>
      <xdr:spPr>
        <a:xfrm>
          <a:off x="4673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147320</xdr:rowOff>
    </xdr:from>
    <xdr:to>
      <xdr:col>20</xdr:col>
      <xdr:colOff>38100</xdr:colOff>
      <xdr:row>79</xdr:row>
      <xdr:rowOff>77470</xdr:rowOff>
    </xdr:to>
    <xdr:sp macro="" textlink="">
      <xdr:nvSpPr>
        <xdr:cNvPr id="300" name="楕円 299"/>
        <xdr:cNvSpPr/>
      </xdr:nvSpPr>
      <xdr:spPr>
        <a:xfrm>
          <a:off x="3746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26670</xdr:rowOff>
    </xdr:from>
    <xdr:to>
      <xdr:col>24</xdr:col>
      <xdr:colOff>63500</xdr:colOff>
      <xdr:row>79</xdr:row>
      <xdr:rowOff>118111</xdr:rowOff>
    </xdr:to>
    <xdr:cxnSp macro="">
      <xdr:nvCxnSpPr>
        <xdr:cNvPr id="301" name="直線コネクタ 300"/>
        <xdr:cNvCxnSpPr/>
      </xdr:nvCxnSpPr>
      <xdr:spPr>
        <a:xfrm>
          <a:off x="3797300" y="135712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55880</xdr:rowOff>
    </xdr:from>
    <xdr:to>
      <xdr:col>15</xdr:col>
      <xdr:colOff>101600</xdr:colOff>
      <xdr:row>78</xdr:row>
      <xdr:rowOff>157480</xdr:rowOff>
    </xdr:to>
    <xdr:sp macro="" textlink="">
      <xdr:nvSpPr>
        <xdr:cNvPr id="302" name="楕円 301"/>
        <xdr:cNvSpPr/>
      </xdr:nvSpPr>
      <xdr:spPr>
        <a:xfrm>
          <a:off x="2857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106680</xdr:rowOff>
    </xdr:from>
    <xdr:to>
      <xdr:col>19</xdr:col>
      <xdr:colOff>177800</xdr:colOff>
      <xdr:row>79</xdr:row>
      <xdr:rowOff>26670</xdr:rowOff>
    </xdr:to>
    <xdr:cxnSp macro="">
      <xdr:nvCxnSpPr>
        <xdr:cNvPr id="303" name="直線コネクタ 302"/>
        <xdr:cNvCxnSpPr/>
      </xdr:nvCxnSpPr>
      <xdr:spPr>
        <a:xfrm>
          <a:off x="2908300" y="13479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304" name="楕円 303"/>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106680</xdr:rowOff>
    </xdr:from>
    <xdr:to>
      <xdr:col>15</xdr:col>
      <xdr:colOff>50800</xdr:colOff>
      <xdr:row>80</xdr:row>
      <xdr:rowOff>83820</xdr:rowOff>
    </xdr:to>
    <xdr:cxnSp macro="">
      <xdr:nvCxnSpPr>
        <xdr:cNvPr id="305" name="直線コネクタ 304"/>
        <xdr:cNvCxnSpPr/>
      </xdr:nvCxnSpPr>
      <xdr:spPr>
        <a:xfrm flipV="1">
          <a:off x="2019300" y="134797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149606</xdr:rowOff>
    </xdr:from>
    <xdr:to>
      <xdr:col>6</xdr:col>
      <xdr:colOff>38100</xdr:colOff>
      <xdr:row>80</xdr:row>
      <xdr:rowOff>79756</xdr:rowOff>
    </xdr:to>
    <xdr:sp macro="" textlink="">
      <xdr:nvSpPr>
        <xdr:cNvPr id="306" name="楕円 305"/>
        <xdr:cNvSpPr/>
      </xdr:nvSpPr>
      <xdr:spPr>
        <a:xfrm>
          <a:off x="1079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28956</xdr:rowOff>
    </xdr:from>
    <xdr:to>
      <xdr:col>10</xdr:col>
      <xdr:colOff>114300</xdr:colOff>
      <xdr:row>80</xdr:row>
      <xdr:rowOff>83820</xdr:rowOff>
    </xdr:to>
    <xdr:cxnSp macro="">
      <xdr:nvCxnSpPr>
        <xdr:cNvPr id="307" name="直線コネクタ 306"/>
        <xdr:cNvCxnSpPr/>
      </xdr:nvCxnSpPr>
      <xdr:spPr>
        <a:xfrm>
          <a:off x="1130300" y="137449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116603</xdr:rowOff>
    </xdr:from>
    <xdr:ext cx="405111" cy="259045"/>
    <xdr:sp macro="" textlink="">
      <xdr:nvSpPr>
        <xdr:cNvPr id="308" name="n_1aveValue【公営住宅】&#10;有形固定資産減価償却率"/>
        <xdr:cNvSpPr txBox="1"/>
      </xdr:nvSpPr>
      <xdr:spPr>
        <a:xfrm>
          <a:off x="35820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309" name="n_2aveValue【公営住宅】&#10;有形固定資産減価償却率"/>
        <xdr:cNvSpPr txBox="1"/>
      </xdr:nvSpPr>
      <xdr:spPr>
        <a:xfrm>
          <a:off x="2705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29735</xdr:rowOff>
    </xdr:from>
    <xdr:ext cx="405111" cy="259045"/>
    <xdr:sp macro="" textlink="">
      <xdr:nvSpPr>
        <xdr:cNvPr id="310" name="n_3aveValue【公営住宅】&#10;有形固定資産減価償却率"/>
        <xdr:cNvSpPr txBox="1"/>
      </xdr:nvSpPr>
      <xdr:spPr>
        <a:xfrm>
          <a:off x="1816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132605</xdr:rowOff>
    </xdr:from>
    <xdr:ext cx="405111" cy="259045"/>
    <xdr:sp macro="" textlink="">
      <xdr:nvSpPr>
        <xdr:cNvPr id="311" name="n_4aveValue【公営住宅】&#10;有形固定資産減価償却率"/>
        <xdr:cNvSpPr txBox="1"/>
      </xdr:nvSpPr>
      <xdr:spPr>
        <a:xfrm>
          <a:off x="927744"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93997</xdr:rowOff>
    </xdr:from>
    <xdr:ext cx="405111" cy="259045"/>
    <xdr:sp macro="" textlink="">
      <xdr:nvSpPr>
        <xdr:cNvPr id="312" name="n_1mainValue【公営住宅】&#10;有形固定資産減価償却率"/>
        <xdr:cNvSpPr txBox="1"/>
      </xdr:nvSpPr>
      <xdr:spPr>
        <a:xfrm>
          <a:off x="35820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2557</xdr:rowOff>
    </xdr:from>
    <xdr:ext cx="405111" cy="259045"/>
    <xdr:sp macro="" textlink="">
      <xdr:nvSpPr>
        <xdr:cNvPr id="313" name="n_2mainValue【公営住宅】&#10;有形固定資産減価償却率"/>
        <xdr:cNvSpPr txBox="1"/>
      </xdr:nvSpPr>
      <xdr:spPr>
        <a:xfrm>
          <a:off x="2705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4" name="n_3mainValue【公営住宅】&#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96283</xdr:rowOff>
    </xdr:from>
    <xdr:ext cx="405111" cy="259045"/>
    <xdr:sp macro="" textlink="">
      <xdr:nvSpPr>
        <xdr:cNvPr id="315" name="n_4mainValue【公営住宅】&#10;有形固定資産減価償却率"/>
        <xdr:cNvSpPr txBox="1"/>
      </xdr:nvSpPr>
      <xdr:spPr>
        <a:xfrm>
          <a:off x="927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33986</xdr:rowOff>
    </xdr:from>
    <xdr:to>
      <xdr:col>54</xdr:col>
      <xdr:colOff>189865</xdr:colOff>
      <xdr:row>85</xdr:row>
      <xdr:rowOff>156057</xdr:rowOff>
    </xdr:to>
    <xdr:cxnSp macro="">
      <xdr:nvCxnSpPr>
        <xdr:cNvPr id="337" name="直線コネクタ 336"/>
        <xdr:cNvCxnSpPr/>
      </xdr:nvCxnSpPr>
      <xdr:spPr>
        <a:xfrm flipV="1">
          <a:off x="10476865" y="13578536"/>
          <a:ext cx="0" cy="115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159884</xdr:rowOff>
    </xdr:from>
    <xdr:ext cx="469744" cy="259045"/>
    <xdr:sp macro="" textlink="">
      <xdr:nvSpPr>
        <xdr:cNvPr id="338" name="【公営住宅】&#10;一人当たり面積最小値テキスト"/>
        <xdr:cNvSpPr txBox="1"/>
      </xdr:nvSpPr>
      <xdr:spPr>
        <a:xfrm>
          <a:off x="10515600" y="1473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156057</xdr:rowOff>
    </xdr:from>
    <xdr:to>
      <xdr:col>55</xdr:col>
      <xdr:colOff>88900</xdr:colOff>
      <xdr:row>85</xdr:row>
      <xdr:rowOff>156057</xdr:rowOff>
    </xdr:to>
    <xdr:cxnSp macro="">
      <xdr:nvCxnSpPr>
        <xdr:cNvPr id="339" name="直線コネクタ 338"/>
        <xdr:cNvCxnSpPr/>
      </xdr:nvCxnSpPr>
      <xdr:spPr>
        <a:xfrm>
          <a:off x="10388600" y="1472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152113</xdr:rowOff>
    </xdr:from>
    <xdr:ext cx="469744" cy="259045"/>
    <xdr:sp macro="" textlink="">
      <xdr:nvSpPr>
        <xdr:cNvPr id="340" name="【公営住宅】&#10;一人当たり面積最大値テキスト"/>
        <xdr:cNvSpPr txBox="1"/>
      </xdr:nvSpPr>
      <xdr:spPr>
        <a:xfrm>
          <a:off x="10515600" y="133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33986</xdr:rowOff>
    </xdr:from>
    <xdr:to>
      <xdr:col>55</xdr:col>
      <xdr:colOff>88900</xdr:colOff>
      <xdr:row>79</xdr:row>
      <xdr:rowOff>33986</xdr:rowOff>
    </xdr:to>
    <xdr:cxnSp macro="">
      <xdr:nvCxnSpPr>
        <xdr:cNvPr id="341" name="直線コネクタ 340"/>
        <xdr:cNvCxnSpPr/>
      </xdr:nvCxnSpPr>
      <xdr:spPr>
        <a:xfrm>
          <a:off x="10388600" y="1357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168825</xdr:rowOff>
    </xdr:from>
    <xdr:ext cx="469744" cy="259045"/>
    <xdr:sp macro="" textlink="">
      <xdr:nvSpPr>
        <xdr:cNvPr id="342" name="【公営住宅】&#10;一人当たり面積平均値テキスト"/>
        <xdr:cNvSpPr txBox="1"/>
      </xdr:nvSpPr>
      <xdr:spPr>
        <a:xfrm>
          <a:off x="10515600" y="14056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145948</xdr:rowOff>
    </xdr:from>
    <xdr:to>
      <xdr:col>55</xdr:col>
      <xdr:colOff>50800</xdr:colOff>
      <xdr:row>83</xdr:row>
      <xdr:rowOff>76098</xdr:rowOff>
    </xdr:to>
    <xdr:sp macro="" textlink="">
      <xdr:nvSpPr>
        <xdr:cNvPr id="343" name="フローチャート: 判断 342"/>
        <xdr:cNvSpPr/>
      </xdr:nvSpPr>
      <xdr:spPr>
        <a:xfrm>
          <a:off x="104267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139548</xdr:rowOff>
    </xdr:from>
    <xdr:to>
      <xdr:col>50</xdr:col>
      <xdr:colOff>165100</xdr:colOff>
      <xdr:row>83</xdr:row>
      <xdr:rowOff>69698</xdr:rowOff>
    </xdr:to>
    <xdr:sp macro="" textlink="">
      <xdr:nvSpPr>
        <xdr:cNvPr id="344" name="フローチャート: 判断 343"/>
        <xdr:cNvSpPr/>
      </xdr:nvSpPr>
      <xdr:spPr>
        <a:xfrm>
          <a:off x="9588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5" name="フローチャート: 判断 344"/>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42621</xdr:rowOff>
    </xdr:from>
    <xdr:to>
      <xdr:col>55</xdr:col>
      <xdr:colOff>50800</xdr:colOff>
      <xdr:row>85</xdr:row>
      <xdr:rowOff>144221</xdr:rowOff>
    </xdr:to>
    <xdr:sp macro="" textlink="">
      <xdr:nvSpPr>
        <xdr:cNvPr id="353" name="楕円 352"/>
        <xdr:cNvSpPr/>
      </xdr:nvSpPr>
      <xdr:spPr>
        <a:xfrm>
          <a:off x="104267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128998</xdr:rowOff>
    </xdr:from>
    <xdr:ext cx="469744" cy="259045"/>
    <xdr:sp macro="" textlink="">
      <xdr:nvSpPr>
        <xdr:cNvPr id="354" name="【公営住宅】&#10;一人当たり面積該当値テキスト"/>
        <xdr:cNvSpPr txBox="1"/>
      </xdr:nvSpPr>
      <xdr:spPr>
        <a:xfrm>
          <a:off x="10515600" y="1453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42621</xdr:rowOff>
    </xdr:from>
    <xdr:to>
      <xdr:col>50</xdr:col>
      <xdr:colOff>165100</xdr:colOff>
      <xdr:row>85</xdr:row>
      <xdr:rowOff>144221</xdr:rowOff>
    </xdr:to>
    <xdr:sp macro="" textlink="">
      <xdr:nvSpPr>
        <xdr:cNvPr id="355" name="楕円 354"/>
        <xdr:cNvSpPr/>
      </xdr:nvSpPr>
      <xdr:spPr>
        <a:xfrm>
          <a:off x="9588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93421</xdr:rowOff>
    </xdr:from>
    <xdr:to>
      <xdr:col>55</xdr:col>
      <xdr:colOff>0</xdr:colOff>
      <xdr:row>85</xdr:row>
      <xdr:rowOff>93421</xdr:rowOff>
    </xdr:to>
    <xdr:cxnSp macro="">
      <xdr:nvCxnSpPr>
        <xdr:cNvPr id="356" name="直線コネクタ 355"/>
        <xdr:cNvCxnSpPr/>
      </xdr:nvCxnSpPr>
      <xdr:spPr>
        <a:xfrm>
          <a:off x="9639300" y="14666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42621</xdr:rowOff>
    </xdr:from>
    <xdr:to>
      <xdr:col>46</xdr:col>
      <xdr:colOff>38100</xdr:colOff>
      <xdr:row>85</xdr:row>
      <xdr:rowOff>144221</xdr:rowOff>
    </xdr:to>
    <xdr:sp macro="" textlink="">
      <xdr:nvSpPr>
        <xdr:cNvPr id="357" name="楕円 356"/>
        <xdr:cNvSpPr/>
      </xdr:nvSpPr>
      <xdr:spPr>
        <a:xfrm>
          <a:off x="8699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93421</xdr:rowOff>
    </xdr:from>
    <xdr:to>
      <xdr:col>50</xdr:col>
      <xdr:colOff>114300</xdr:colOff>
      <xdr:row>85</xdr:row>
      <xdr:rowOff>93421</xdr:rowOff>
    </xdr:to>
    <xdr:cxnSp macro="">
      <xdr:nvCxnSpPr>
        <xdr:cNvPr id="358" name="直線コネクタ 357"/>
        <xdr:cNvCxnSpPr/>
      </xdr:nvCxnSpPr>
      <xdr:spPr>
        <a:xfrm>
          <a:off x="8750300" y="14666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42621</xdr:rowOff>
    </xdr:from>
    <xdr:to>
      <xdr:col>41</xdr:col>
      <xdr:colOff>101600</xdr:colOff>
      <xdr:row>85</xdr:row>
      <xdr:rowOff>144221</xdr:rowOff>
    </xdr:to>
    <xdr:sp macro="" textlink="">
      <xdr:nvSpPr>
        <xdr:cNvPr id="359" name="楕円 358"/>
        <xdr:cNvSpPr/>
      </xdr:nvSpPr>
      <xdr:spPr>
        <a:xfrm>
          <a:off x="7810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93421</xdr:rowOff>
    </xdr:from>
    <xdr:to>
      <xdr:col>45</xdr:col>
      <xdr:colOff>177800</xdr:colOff>
      <xdr:row>85</xdr:row>
      <xdr:rowOff>93421</xdr:rowOff>
    </xdr:to>
    <xdr:cxnSp macro="">
      <xdr:nvCxnSpPr>
        <xdr:cNvPr id="360" name="直線コネクタ 359"/>
        <xdr:cNvCxnSpPr/>
      </xdr:nvCxnSpPr>
      <xdr:spPr>
        <a:xfrm>
          <a:off x="7861300" y="14666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41708</xdr:rowOff>
    </xdr:from>
    <xdr:to>
      <xdr:col>36</xdr:col>
      <xdr:colOff>165100</xdr:colOff>
      <xdr:row>85</xdr:row>
      <xdr:rowOff>143308</xdr:rowOff>
    </xdr:to>
    <xdr:sp macro="" textlink="">
      <xdr:nvSpPr>
        <xdr:cNvPr id="361" name="楕円 360"/>
        <xdr:cNvSpPr/>
      </xdr:nvSpPr>
      <xdr:spPr>
        <a:xfrm>
          <a:off x="6921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92508</xdr:rowOff>
    </xdr:from>
    <xdr:to>
      <xdr:col>41</xdr:col>
      <xdr:colOff>50800</xdr:colOff>
      <xdr:row>85</xdr:row>
      <xdr:rowOff>93421</xdr:rowOff>
    </xdr:to>
    <xdr:cxnSp macro="">
      <xdr:nvCxnSpPr>
        <xdr:cNvPr id="362" name="直線コネクタ 361"/>
        <xdr:cNvCxnSpPr/>
      </xdr:nvCxnSpPr>
      <xdr:spPr>
        <a:xfrm>
          <a:off x="6972300" y="14665758"/>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86225</xdr:rowOff>
    </xdr:from>
    <xdr:ext cx="469744" cy="259045"/>
    <xdr:sp macro="" textlink="">
      <xdr:nvSpPr>
        <xdr:cNvPr id="363" name="n_1aveValue【公営住宅】&#10;一人当たり面積"/>
        <xdr:cNvSpPr txBox="1"/>
      </xdr:nvSpPr>
      <xdr:spPr>
        <a:xfrm>
          <a:off x="93917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4"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135348</xdr:rowOff>
    </xdr:from>
    <xdr:ext cx="469744" cy="259045"/>
    <xdr:sp macro="" textlink="">
      <xdr:nvSpPr>
        <xdr:cNvPr id="367" name="n_1mainValue【公営住宅】&#10;一人当たり面積"/>
        <xdr:cNvSpPr txBox="1"/>
      </xdr:nvSpPr>
      <xdr:spPr>
        <a:xfrm>
          <a:off x="93917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135348</xdr:rowOff>
    </xdr:from>
    <xdr:ext cx="469744" cy="259045"/>
    <xdr:sp macro="" textlink="">
      <xdr:nvSpPr>
        <xdr:cNvPr id="368" name="n_2mainValue【公営住宅】&#10;一人当たり面積"/>
        <xdr:cNvSpPr txBox="1"/>
      </xdr:nvSpPr>
      <xdr:spPr>
        <a:xfrm>
          <a:off x="8515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135348</xdr:rowOff>
    </xdr:from>
    <xdr:ext cx="469744" cy="259045"/>
    <xdr:sp macro="" textlink="">
      <xdr:nvSpPr>
        <xdr:cNvPr id="369" name="n_3mainValue【公営住宅】&#10;一人当たり面積"/>
        <xdr:cNvSpPr txBox="1"/>
      </xdr:nvSpPr>
      <xdr:spPr>
        <a:xfrm>
          <a:off x="7626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134435</xdr:rowOff>
    </xdr:from>
    <xdr:ext cx="469744" cy="259045"/>
    <xdr:sp macro="" textlink="">
      <xdr:nvSpPr>
        <xdr:cNvPr id="370" name="n_4mainValue【公営住宅】&#10;一人当たり面積"/>
        <xdr:cNvSpPr txBox="1"/>
      </xdr:nvSpPr>
      <xdr:spPr>
        <a:xfrm>
          <a:off x="67374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9" name="テキスト ボックス 39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9" name="テキスト ボックス 40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1089</xdr:rowOff>
    </xdr:from>
    <xdr:to>
      <xdr:col>85</xdr:col>
      <xdr:colOff>126364</xdr:colOff>
      <xdr:row>41</xdr:row>
      <xdr:rowOff>97427</xdr:rowOff>
    </xdr:to>
    <xdr:cxnSp macro="">
      <xdr:nvCxnSpPr>
        <xdr:cNvPr id="413" name="直線コネクタ 412"/>
        <xdr:cNvCxnSpPr/>
      </xdr:nvCxnSpPr>
      <xdr:spPr>
        <a:xfrm flipV="1">
          <a:off x="16318864" y="5830389"/>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101254</xdr:rowOff>
    </xdr:from>
    <xdr:ext cx="405111" cy="259045"/>
    <xdr:sp macro="" textlink="">
      <xdr:nvSpPr>
        <xdr:cNvPr id="414" name="【認定こども園・幼稚園・保育所】&#10;有形固定資産減価償却率最小値テキスト"/>
        <xdr:cNvSpPr txBox="1"/>
      </xdr:nvSpPr>
      <xdr:spPr>
        <a:xfrm>
          <a:off x="1635760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97427</xdr:rowOff>
    </xdr:from>
    <xdr:to>
      <xdr:col>86</xdr:col>
      <xdr:colOff>25400</xdr:colOff>
      <xdr:row>41</xdr:row>
      <xdr:rowOff>97427</xdr:rowOff>
    </xdr:to>
    <xdr:cxnSp macro="">
      <xdr:nvCxnSpPr>
        <xdr:cNvPr id="415" name="直線コネクタ 414"/>
        <xdr:cNvCxnSpPr/>
      </xdr:nvCxnSpPr>
      <xdr:spPr>
        <a:xfrm>
          <a:off x="16230600" y="712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119216</xdr:rowOff>
    </xdr:from>
    <xdr:ext cx="405111" cy="259045"/>
    <xdr:sp macro="" textlink="">
      <xdr:nvSpPr>
        <xdr:cNvPr id="416" name="【認定こども園・幼稚園・保育所】&#10;有形固定資産減価償却率最大値テキスト"/>
        <xdr:cNvSpPr txBox="1"/>
      </xdr:nvSpPr>
      <xdr:spPr>
        <a:xfrm>
          <a:off x="16357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1089</xdr:rowOff>
    </xdr:from>
    <xdr:to>
      <xdr:col>86</xdr:col>
      <xdr:colOff>25400</xdr:colOff>
      <xdr:row>34</xdr:row>
      <xdr:rowOff>1089</xdr:rowOff>
    </xdr:to>
    <xdr:cxnSp macro="">
      <xdr:nvCxnSpPr>
        <xdr:cNvPr id="417" name="直線コネクタ 416"/>
        <xdr:cNvCxnSpPr/>
      </xdr:nvCxnSpPr>
      <xdr:spPr>
        <a:xfrm>
          <a:off x="16230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8" name="【認定こども園・幼稚園・保育所】&#10;有形固定資産減価償却率平均値テキスト"/>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19" name="フローチャート: 判断 418"/>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44994</xdr:rowOff>
    </xdr:from>
    <xdr:to>
      <xdr:col>81</xdr:col>
      <xdr:colOff>101600</xdr:colOff>
      <xdr:row>38</xdr:row>
      <xdr:rowOff>146594</xdr:rowOff>
    </xdr:to>
    <xdr:sp macro="" textlink="">
      <xdr:nvSpPr>
        <xdr:cNvPr id="420" name="フローチャート: 判断 419"/>
        <xdr:cNvSpPr/>
      </xdr:nvSpPr>
      <xdr:spPr>
        <a:xfrm>
          <a:off x="15430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421" name="フローチャート: 判断 420"/>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22" name="フローチャート: 判断 421"/>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23" name="フローチャート: 判断 422"/>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429" name="楕円 428"/>
        <xdr:cNvSpPr/>
      </xdr:nvSpPr>
      <xdr:spPr>
        <a:xfrm>
          <a:off x="16268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35033</xdr:rowOff>
    </xdr:from>
    <xdr:ext cx="405111" cy="259045"/>
    <xdr:sp macro="" textlink="">
      <xdr:nvSpPr>
        <xdr:cNvPr id="430" name="【認定こども園・幼稚園・保育所】&#10;有形固定資産減価償却率該当値テキスト"/>
        <xdr:cNvSpPr txBox="1"/>
      </xdr:nvSpPr>
      <xdr:spPr>
        <a:xfrm>
          <a:off x="16357600" y="689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64588</xdr:rowOff>
    </xdr:from>
    <xdr:to>
      <xdr:col>81</xdr:col>
      <xdr:colOff>101600</xdr:colOff>
      <xdr:row>40</xdr:row>
      <xdr:rowOff>166188</xdr:rowOff>
    </xdr:to>
    <xdr:sp macro="" textlink="">
      <xdr:nvSpPr>
        <xdr:cNvPr id="431" name="楕円 430"/>
        <xdr:cNvSpPr/>
      </xdr:nvSpPr>
      <xdr:spPr>
        <a:xfrm>
          <a:off x="15430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115388</xdr:rowOff>
    </xdr:from>
    <xdr:to>
      <xdr:col>85</xdr:col>
      <xdr:colOff>127000</xdr:colOff>
      <xdr:row>40</xdr:row>
      <xdr:rowOff>170906</xdr:rowOff>
    </xdr:to>
    <xdr:cxnSp macro="">
      <xdr:nvCxnSpPr>
        <xdr:cNvPr id="432" name="直線コネクタ 431"/>
        <xdr:cNvCxnSpPr/>
      </xdr:nvCxnSpPr>
      <xdr:spPr>
        <a:xfrm>
          <a:off x="15481300" y="697338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5806</xdr:rowOff>
    </xdr:from>
    <xdr:to>
      <xdr:col>76</xdr:col>
      <xdr:colOff>165100</xdr:colOff>
      <xdr:row>40</xdr:row>
      <xdr:rowOff>107406</xdr:rowOff>
    </xdr:to>
    <xdr:sp macro="" textlink="">
      <xdr:nvSpPr>
        <xdr:cNvPr id="433" name="楕円 432"/>
        <xdr:cNvSpPr/>
      </xdr:nvSpPr>
      <xdr:spPr>
        <a:xfrm>
          <a:off x="14541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56606</xdr:rowOff>
    </xdr:from>
    <xdr:to>
      <xdr:col>81</xdr:col>
      <xdr:colOff>50800</xdr:colOff>
      <xdr:row>40</xdr:row>
      <xdr:rowOff>115388</xdr:rowOff>
    </xdr:to>
    <xdr:cxnSp macro="">
      <xdr:nvCxnSpPr>
        <xdr:cNvPr id="434" name="直線コネクタ 433"/>
        <xdr:cNvCxnSpPr/>
      </xdr:nvCxnSpPr>
      <xdr:spPr>
        <a:xfrm>
          <a:off x="14592300" y="69146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115207</xdr:rowOff>
    </xdr:from>
    <xdr:to>
      <xdr:col>72</xdr:col>
      <xdr:colOff>38100</xdr:colOff>
      <xdr:row>40</xdr:row>
      <xdr:rowOff>45357</xdr:rowOff>
    </xdr:to>
    <xdr:sp macro="" textlink="">
      <xdr:nvSpPr>
        <xdr:cNvPr id="435" name="楕円 434"/>
        <xdr:cNvSpPr/>
      </xdr:nvSpPr>
      <xdr:spPr>
        <a:xfrm>
          <a:off x="13652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166007</xdr:rowOff>
    </xdr:from>
    <xdr:to>
      <xdr:col>76</xdr:col>
      <xdr:colOff>114300</xdr:colOff>
      <xdr:row>40</xdr:row>
      <xdr:rowOff>56606</xdr:rowOff>
    </xdr:to>
    <xdr:cxnSp macro="">
      <xdr:nvCxnSpPr>
        <xdr:cNvPr id="436" name="直線コネクタ 435"/>
        <xdr:cNvCxnSpPr/>
      </xdr:nvCxnSpPr>
      <xdr:spPr>
        <a:xfrm>
          <a:off x="13703300" y="68525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49893</xdr:rowOff>
    </xdr:from>
    <xdr:to>
      <xdr:col>67</xdr:col>
      <xdr:colOff>101600</xdr:colOff>
      <xdr:row>39</xdr:row>
      <xdr:rowOff>151493</xdr:rowOff>
    </xdr:to>
    <xdr:sp macro="" textlink="">
      <xdr:nvSpPr>
        <xdr:cNvPr id="437" name="楕円 436"/>
        <xdr:cNvSpPr/>
      </xdr:nvSpPr>
      <xdr:spPr>
        <a:xfrm>
          <a:off x="12763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100693</xdr:rowOff>
    </xdr:from>
    <xdr:to>
      <xdr:col>71</xdr:col>
      <xdr:colOff>177800</xdr:colOff>
      <xdr:row>39</xdr:row>
      <xdr:rowOff>166007</xdr:rowOff>
    </xdr:to>
    <xdr:cxnSp macro="">
      <xdr:nvCxnSpPr>
        <xdr:cNvPr id="438" name="直線コネクタ 437"/>
        <xdr:cNvCxnSpPr/>
      </xdr:nvCxnSpPr>
      <xdr:spPr>
        <a:xfrm>
          <a:off x="12814300" y="6787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163121</xdr:rowOff>
    </xdr:from>
    <xdr:ext cx="405111" cy="259045"/>
    <xdr:sp macro="" textlink="">
      <xdr:nvSpPr>
        <xdr:cNvPr id="439" name="n_1aveValue【認定こども園・幼稚園・保育所】&#10;有形固定資産減価償却率"/>
        <xdr:cNvSpPr txBox="1"/>
      </xdr:nvSpPr>
      <xdr:spPr>
        <a:xfrm>
          <a:off x="152660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440" name="n_2aveValue【認定こども園・幼稚園・保育所】&#10;有形固定資産減価償却率"/>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441" name="n_3aveValue【認定こども園・幼稚園・保育所】&#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42" name="n_4aveValue【認定こども園・幼稚園・保育所】&#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157315</xdr:rowOff>
    </xdr:from>
    <xdr:ext cx="405111" cy="259045"/>
    <xdr:sp macro="" textlink="">
      <xdr:nvSpPr>
        <xdr:cNvPr id="443" name="n_1mainValue【認定こども園・幼稚園・保育所】&#10;有形固定資産減価償却率"/>
        <xdr:cNvSpPr txBox="1"/>
      </xdr:nvSpPr>
      <xdr:spPr>
        <a:xfrm>
          <a:off x="152660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98533</xdr:rowOff>
    </xdr:from>
    <xdr:ext cx="405111" cy="259045"/>
    <xdr:sp macro="" textlink="">
      <xdr:nvSpPr>
        <xdr:cNvPr id="444" name="n_2mainValue【認定こども園・幼稚園・保育所】&#10;有形固定資産減価償却率"/>
        <xdr:cNvSpPr txBox="1"/>
      </xdr:nvSpPr>
      <xdr:spPr>
        <a:xfrm>
          <a:off x="14389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36484</xdr:rowOff>
    </xdr:from>
    <xdr:ext cx="405111" cy="259045"/>
    <xdr:sp macro="" textlink="">
      <xdr:nvSpPr>
        <xdr:cNvPr id="445" name="n_3mainValue【認定こども園・幼稚園・保育所】&#10;有形固定資産減価償却率"/>
        <xdr:cNvSpPr txBox="1"/>
      </xdr:nvSpPr>
      <xdr:spPr>
        <a:xfrm>
          <a:off x="13500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142620</xdr:rowOff>
    </xdr:from>
    <xdr:ext cx="405111" cy="259045"/>
    <xdr:sp macro="" textlink="">
      <xdr:nvSpPr>
        <xdr:cNvPr id="446" name="n_4mainValue【認定こども園・幼稚園・保育所】&#10;有形固定資産減価償却率"/>
        <xdr:cNvSpPr txBox="1"/>
      </xdr:nvSpPr>
      <xdr:spPr>
        <a:xfrm>
          <a:off x="12611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69342</xdr:rowOff>
    </xdr:to>
    <xdr:cxnSp macro="">
      <xdr:nvCxnSpPr>
        <xdr:cNvPr id="468" name="直線コネクタ 467"/>
        <xdr:cNvCxnSpPr/>
      </xdr:nvCxnSpPr>
      <xdr:spPr>
        <a:xfrm flipV="1">
          <a:off x="22160864" y="56997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macro="" textlink="">
      <xdr:nvSpPr>
        <xdr:cNvPr id="469" name="【認定こども園・幼稚園・保育所】&#10;一人当たり面積最小値テキスト"/>
        <xdr:cNvSpPr txBox="1"/>
      </xdr:nvSpPr>
      <xdr:spPr>
        <a:xfrm>
          <a:off x="22199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470" name="直線コネクタ 469"/>
        <xdr:cNvCxnSpPr/>
      </xdr:nvCxnSpPr>
      <xdr:spPr>
        <a:xfrm>
          <a:off x="22072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1"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2" name="直線コネクタ 471"/>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473" name="【認定こども園・幼稚園・保育所】&#10;一人当たり面積平均値テキスト"/>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4" name="フローチャート: 判断 473"/>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76" name="フローチャート: 判断 475"/>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77" name="フローチャート: 判断 476"/>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478" name="フローチャート: 判断 477"/>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xdr:rowOff>
    </xdr:from>
    <xdr:to>
      <xdr:col>116</xdr:col>
      <xdr:colOff>114300</xdr:colOff>
      <xdr:row>40</xdr:row>
      <xdr:rowOff>117856</xdr:rowOff>
    </xdr:to>
    <xdr:sp macro="" textlink="">
      <xdr:nvSpPr>
        <xdr:cNvPr id="484" name="楕円 483"/>
        <xdr:cNvSpPr/>
      </xdr:nvSpPr>
      <xdr:spPr>
        <a:xfrm>
          <a:off x="22110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166133</xdr:rowOff>
    </xdr:from>
    <xdr:ext cx="469744" cy="259045"/>
    <xdr:sp macro="" textlink="">
      <xdr:nvSpPr>
        <xdr:cNvPr id="485" name="【認定こども園・幼稚園・保育所】&#10;一人当たり面積該当値テキスト"/>
        <xdr:cNvSpPr txBox="1"/>
      </xdr:nvSpPr>
      <xdr:spPr>
        <a:xfrm>
          <a:off x="22199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xdr:rowOff>
    </xdr:from>
    <xdr:to>
      <xdr:col>112</xdr:col>
      <xdr:colOff>38100</xdr:colOff>
      <xdr:row>40</xdr:row>
      <xdr:rowOff>117856</xdr:rowOff>
    </xdr:to>
    <xdr:sp macro="" textlink="">
      <xdr:nvSpPr>
        <xdr:cNvPr id="486" name="楕円 485"/>
        <xdr:cNvSpPr/>
      </xdr:nvSpPr>
      <xdr:spPr>
        <a:xfrm>
          <a:off x="21272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67056</xdr:rowOff>
    </xdr:from>
    <xdr:to>
      <xdr:col>116</xdr:col>
      <xdr:colOff>63500</xdr:colOff>
      <xdr:row>40</xdr:row>
      <xdr:rowOff>67056</xdr:rowOff>
    </xdr:to>
    <xdr:cxnSp macro="">
      <xdr:nvCxnSpPr>
        <xdr:cNvPr id="487" name="直線コネクタ 486"/>
        <xdr:cNvCxnSpPr/>
      </xdr:nvCxnSpPr>
      <xdr:spPr>
        <a:xfrm>
          <a:off x="21323300" y="692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xdr:rowOff>
    </xdr:from>
    <xdr:to>
      <xdr:col>107</xdr:col>
      <xdr:colOff>101600</xdr:colOff>
      <xdr:row>40</xdr:row>
      <xdr:rowOff>117856</xdr:rowOff>
    </xdr:to>
    <xdr:sp macro="" textlink="">
      <xdr:nvSpPr>
        <xdr:cNvPr id="488" name="楕円 487"/>
        <xdr:cNvSpPr/>
      </xdr:nvSpPr>
      <xdr:spPr>
        <a:xfrm>
          <a:off x="20383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67056</xdr:rowOff>
    </xdr:from>
    <xdr:to>
      <xdr:col>111</xdr:col>
      <xdr:colOff>177800</xdr:colOff>
      <xdr:row>40</xdr:row>
      <xdr:rowOff>67056</xdr:rowOff>
    </xdr:to>
    <xdr:cxnSp macro="">
      <xdr:nvCxnSpPr>
        <xdr:cNvPr id="489" name="直線コネクタ 488"/>
        <xdr:cNvCxnSpPr/>
      </xdr:nvCxnSpPr>
      <xdr:spPr>
        <a:xfrm>
          <a:off x="20434300" y="692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xdr:rowOff>
    </xdr:from>
    <xdr:to>
      <xdr:col>102</xdr:col>
      <xdr:colOff>165100</xdr:colOff>
      <xdr:row>40</xdr:row>
      <xdr:rowOff>117856</xdr:rowOff>
    </xdr:to>
    <xdr:sp macro="" textlink="">
      <xdr:nvSpPr>
        <xdr:cNvPr id="490" name="楕円 489"/>
        <xdr:cNvSpPr/>
      </xdr:nvSpPr>
      <xdr:spPr>
        <a:xfrm>
          <a:off x="19494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67056</xdr:rowOff>
    </xdr:from>
    <xdr:to>
      <xdr:col>107</xdr:col>
      <xdr:colOff>50800</xdr:colOff>
      <xdr:row>40</xdr:row>
      <xdr:rowOff>67056</xdr:rowOff>
    </xdr:to>
    <xdr:cxnSp macro="">
      <xdr:nvCxnSpPr>
        <xdr:cNvPr id="491" name="直線コネクタ 490"/>
        <xdr:cNvCxnSpPr/>
      </xdr:nvCxnSpPr>
      <xdr:spPr>
        <a:xfrm>
          <a:off x="19545300" y="692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xdr:rowOff>
    </xdr:from>
    <xdr:to>
      <xdr:col>98</xdr:col>
      <xdr:colOff>38100</xdr:colOff>
      <xdr:row>40</xdr:row>
      <xdr:rowOff>117856</xdr:rowOff>
    </xdr:to>
    <xdr:sp macro="" textlink="">
      <xdr:nvSpPr>
        <xdr:cNvPr id="492" name="楕円 491"/>
        <xdr:cNvSpPr/>
      </xdr:nvSpPr>
      <xdr:spPr>
        <a:xfrm>
          <a:off x="18605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67056</xdr:rowOff>
    </xdr:from>
    <xdr:to>
      <xdr:col>102</xdr:col>
      <xdr:colOff>114300</xdr:colOff>
      <xdr:row>40</xdr:row>
      <xdr:rowOff>67056</xdr:rowOff>
    </xdr:to>
    <xdr:cxnSp macro="">
      <xdr:nvCxnSpPr>
        <xdr:cNvPr id="493" name="直線コネクタ 492"/>
        <xdr:cNvCxnSpPr/>
      </xdr:nvCxnSpPr>
      <xdr:spPr>
        <a:xfrm>
          <a:off x="18656300" y="692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95"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496" name="n_3aveValue【認定こども園・幼稚園・保育所】&#10;一人当たり面積"/>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497"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108983</xdr:rowOff>
    </xdr:from>
    <xdr:ext cx="469744" cy="259045"/>
    <xdr:sp macro="" textlink="">
      <xdr:nvSpPr>
        <xdr:cNvPr id="498" name="n_1mainValue【認定こども園・幼稚園・保育所】&#10;一人当たり面積"/>
        <xdr:cNvSpPr txBox="1"/>
      </xdr:nvSpPr>
      <xdr:spPr>
        <a:xfrm>
          <a:off x="210757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108983</xdr:rowOff>
    </xdr:from>
    <xdr:ext cx="469744" cy="259045"/>
    <xdr:sp macro="" textlink="">
      <xdr:nvSpPr>
        <xdr:cNvPr id="499" name="n_2mainValue【認定こども園・幼稚園・保育所】&#10;一人当たり面積"/>
        <xdr:cNvSpPr txBox="1"/>
      </xdr:nvSpPr>
      <xdr:spPr>
        <a:xfrm>
          <a:off x="20199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108983</xdr:rowOff>
    </xdr:from>
    <xdr:ext cx="469744" cy="259045"/>
    <xdr:sp macro="" textlink="">
      <xdr:nvSpPr>
        <xdr:cNvPr id="500" name="n_3mainValue【認定こども園・幼稚園・保育所】&#10;一人当たり面積"/>
        <xdr:cNvSpPr txBox="1"/>
      </xdr:nvSpPr>
      <xdr:spPr>
        <a:xfrm>
          <a:off x="19310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108983</xdr:rowOff>
    </xdr:from>
    <xdr:ext cx="469744" cy="259045"/>
    <xdr:sp macro="" textlink="">
      <xdr:nvSpPr>
        <xdr:cNvPr id="501" name="n_4mainValue【認定こども園・幼稚園・保育所】&#10;一人当たり面積"/>
        <xdr:cNvSpPr txBox="1"/>
      </xdr:nvSpPr>
      <xdr:spPr>
        <a:xfrm>
          <a:off x="18421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4" name="テキスト ボックス 5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6" name="テキスト ボックス 5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8" name="テキスト ボックス 5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0" name="テキスト ボックス 5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150876</xdr:rowOff>
    </xdr:from>
    <xdr:to>
      <xdr:col>85</xdr:col>
      <xdr:colOff>126364</xdr:colOff>
      <xdr:row>63</xdr:row>
      <xdr:rowOff>98298</xdr:rowOff>
    </xdr:to>
    <xdr:cxnSp macro="">
      <xdr:nvCxnSpPr>
        <xdr:cNvPr id="524" name="直線コネクタ 523"/>
        <xdr:cNvCxnSpPr/>
      </xdr:nvCxnSpPr>
      <xdr:spPr>
        <a:xfrm flipV="1">
          <a:off x="16318864" y="97520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102125</xdr:rowOff>
    </xdr:from>
    <xdr:ext cx="405111" cy="259045"/>
    <xdr:sp macro="" textlink="">
      <xdr:nvSpPr>
        <xdr:cNvPr id="525" name="【学校施設】&#10;有形固定資産減価償却率最小値テキスト"/>
        <xdr:cNvSpPr txBox="1"/>
      </xdr:nvSpPr>
      <xdr:spPr>
        <a:xfrm>
          <a:off x="16357600" y="1090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98298</xdr:rowOff>
    </xdr:from>
    <xdr:to>
      <xdr:col>86</xdr:col>
      <xdr:colOff>25400</xdr:colOff>
      <xdr:row>63</xdr:row>
      <xdr:rowOff>98298</xdr:rowOff>
    </xdr:to>
    <xdr:cxnSp macro="">
      <xdr:nvCxnSpPr>
        <xdr:cNvPr id="526" name="直線コネクタ 525"/>
        <xdr:cNvCxnSpPr/>
      </xdr:nvCxnSpPr>
      <xdr:spPr>
        <a:xfrm>
          <a:off x="16230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97553</xdr:rowOff>
    </xdr:from>
    <xdr:ext cx="405111" cy="259045"/>
    <xdr:sp macro="" textlink="">
      <xdr:nvSpPr>
        <xdr:cNvPr id="527" name="【学校施設】&#10;有形固定資産減価償却率最大値テキスト"/>
        <xdr:cNvSpPr txBox="1"/>
      </xdr:nvSpPr>
      <xdr:spPr>
        <a:xfrm>
          <a:off x="16357600" y="952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150876</xdr:rowOff>
    </xdr:from>
    <xdr:to>
      <xdr:col>86</xdr:col>
      <xdr:colOff>25400</xdr:colOff>
      <xdr:row>56</xdr:row>
      <xdr:rowOff>150876</xdr:rowOff>
    </xdr:to>
    <xdr:cxnSp macro="">
      <xdr:nvCxnSpPr>
        <xdr:cNvPr id="528" name="直線コネクタ 527"/>
        <xdr:cNvCxnSpPr/>
      </xdr:nvCxnSpPr>
      <xdr:spPr>
        <a:xfrm>
          <a:off x="16230600" y="97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29" name="【学校施設】&#10;有形固定資産減価償却率平均値テキスト"/>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30" name="フローチャート: 判断 529"/>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26924</xdr:rowOff>
    </xdr:from>
    <xdr:to>
      <xdr:col>81</xdr:col>
      <xdr:colOff>101600</xdr:colOff>
      <xdr:row>60</xdr:row>
      <xdr:rowOff>128524</xdr:rowOff>
    </xdr:to>
    <xdr:sp macro="" textlink="">
      <xdr:nvSpPr>
        <xdr:cNvPr id="531" name="フローチャート: 判断 530"/>
        <xdr:cNvSpPr/>
      </xdr:nvSpPr>
      <xdr:spPr>
        <a:xfrm>
          <a:off x="15430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170942</xdr:rowOff>
    </xdr:from>
    <xdr:to>
      <xdr:col>76</xdr:col>
      <xdr:colOff>165100</xdr:colOff>
      <xdr:row>60</xdr:row>
      <xdr:rowOff>101092</xdr:rowOff>
    </xdr:to>
    <xdr:sp macro="" textlink="">
      <xdr:nvSpPr>
        <xdr:cNvPr id="532" name="フローチャート: 判断 531"/>
        <xdr:cNvSpPr/>
      </xdr:nvSpPr>
      <xdr:spPr>
        <a:xfrm>
          <a:off x="14541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533" name="フローチャート: 判断 532"/>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143510</xdr:rowOff>
    </xdr:from>
    <xdr:to>
      <xdr:col>67</xdr:col>
      <xdr:colOff>101600</xdr:colOff>
      <xdr:row>60</xdr:row>
      <xdr:rowOff>73660</xdr:rowOff>
    </xdr:to>
    <xdr:sp macro="" textlink="">
      <xdr:nvSpPr>
        <xdr:cNvPr id="534" name="フローチャート: 判断 533"/>
        <xdr:cNvSpPr/>
      </xdr:nvSpPr>
      <xdr:spPr>
        <a:xfrm>
          <a:off x="12763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45212</xdr:rowOff>
    </xdr:from>
    <xdr:to>
      <xdr:col>85</xdr:col>
      <xdr:colOff>177800</xdr:colOff>
      <xdr:row>62</xdr:row>
      <xdr:rowOff>146812</xdr:rowOff>
    </xdr:to>
    <xdr:sp macro="" textlink="">
      <xdr:nvSpPr>
        <xdr:cNvPr id="540" name="楕円 539"/>
        <xdr:cNvSpPr/>
      </xdr:nvSpPr>
      <xdr:spPr>
        <a:xfrm>
          <a:off x="16268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23639</xdr:rowOff>
    </xdr:from>
    <xdr:ext cx="405111" cy="259045"/>
    <xdr:sp macro="" textlink="">
      <xdr:nvSpPr>
        <xdr:cNvPr id="541" name="【学校施設】&#10;有形固定資産減価償却率該当値テキスト"/>
        <xdr:cNvSpPr txBox="1"/>
      </xdr:nvSpPr>
      <xdr:spPr>
        <a:xfrm>
          <a:off x="16357600"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42" name="楕円 541"/>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96012</xdr:rowOff>
    </xdr:to>
    <xdr:cxnSp macro="">
      <xdr:nvCxnSpPr>
        <xdr:cNvPr id="543" name="直線コネクタ 542"/>
        <xdr:cNvCxnSpPr/>
      </xdr:nvCxnSpPr>
      <xdr:spPr>
        <a:xfrm>
          <a:off x="15481300" y="106527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70358</xdr:rowOff>
    </xdr:from>
    <xdr:to>
      <xdr:col>76</xdr:col>
      <xdr:colOff>165100</xdr:colOff>
      <xdr:row>62</xdr:row>
      <xdr:rowOff>508</xdr:rowOff>
    </xdr:to>
    <xdr:sp macro="" textlink="">
      <xdr:nvSpPr>
        <xdr:cNvPr id="544" name="楕円 543"/>
        <xdr:cNvSpPr/>
      </xdr:nvSpPr>
      <xdr:spPr>
        <a:xfrm>
          <a:off x="14541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121158</xdr:rowOff>
    </xdr:from>
    <xdr:to>
      <xdr:col>81</xdr:col>
      <xdr:colOff>50800</xdr:colOff>
      <xdr:row>62</xdr:row>
      <xdr:rowOff>22860</xdr:rowOff>
    </xdr:to>
    <xdr:cxnSp macro="">
      <xdr:nvCxnSpPr>
        <xdr:cNvPr id="545" name="直線コネクタ 544"/>
        <xdr:cNvCxnSpPr/>
      </xdr:nvCxnSpPr>
      <xdr:spPr>
        <a:xfrm>
          <a:off x="14592300" y="105796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70358</xdr:rowOff>
    </xdr:from>
    <xdr:to>
      <xdr:col>72</xdr:col>
      <xdr:colOff>38100</xdr:colOff>
      <xdr:row>62</xdr:row>
      <xdr:rowOff>508</xdr:rowOff>
    </xdr:to>
    <xdr:sp macro="" textlink="">
      <xdr:nvSpPr>
        <xdr:cNvPr id="546" name="楕円 545"/>
        <xdr:cNvSpPr/>
      </xdr:nvSpPr>
      <xdr:spPr>
        <a:xfrm>
          <a:off x="13652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121158</xdr:rowOff>
    </xdr:from>
    <xdr:to>
      <xdr:col>76</xdr:col>
      <xdr:colOff>114300</xdr:colOff>
      <xdr:row>61</xdr:row>
      <xdr:rowOff>121158</xdr:rowOff>
    </xdr:to>
    <xdr:cxnSp macro="">
      <xdr:nvCxnSpPr>
        <xdr:cNvPr id="547" name="直線コネクタ 546"/>
        <xdr:cNvCxnSpPr/>
      </xdr:nvCxnSpPr>
      <xdr:spPr>
        <a:xfrm>
          <a:off x="13703300" y="1057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56642</xdr:rowOff>
    </xdr:from>
    <xdr:to>
      <xdr:col>67</xdr:col>
      <xdr:colOff>101600</xdr:colOff>
      <xdr:row>61</xdr:row>
      <xdr:rowOff>158242</xdr:rowOff>
    </xdr:to>
    <xdr:sp macro="" textlink="">
      <xdr:nvSpPr>
        <xdr:cNvPr id="548" name="楕円 547"/>
        <xdr:cNvSpPr/>
      </xdr:nvSpPr>
      <xdr:spPr>
        <a:xfrm>
          <a:off x="12763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107442</xdr:rowOff>
    </xdr:from>
    <xdr:to>
      <xdr:col>71</xdr:col>
      <xdr:colOff>177800</xdr:colOff>
      <xdr:row>61</xdr:row>
      <xdr:rowOff>121158</xdr:rowOff>
    </xdr:to>
    <xdr:cxnSp macro="">
      <xdr:nvCxnSpPr>
        <xdr:cNvPr id="549" name="直線コネクタ 548"/>
        <xdr:cNvCxnSpPr/>
      </xdr:nvCxnSpPr>
      <xdr:spPr>
        <a:xfrm>
          <a:off x="12814300" y="10565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145051</xdr:rowOff>
    </xdr:from>
    <xdr:ext cx="405111" cy="259045"/>
    <xdr:sp macro="" textlink="">
      <xdr:nvSpPr>
        <xdr:cNvPr id="550" name="n_1aveValue【学校施設】&#10;有形固定資産減価償却率"/>
        <xdr:cNvSpPr txBox="1"/>
      </xdr:nvSpPr>
      <xdr:spPr>
        <a:xfrm>
          <a:off x="15266044"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117619</xdr:rowOff>
    </xdr:from>
    <xdr:ext cx="405111" cy="259045"/>
    <xdr:sp macro="" textlink="">
      <xdr:nvSpPr>
        <xdr:cNvPr id="551" name="n_2aveValue【学校施設】&#10;有形固定資産減価償却率"/>
        <xdr:cNvSpPr txBox="1"/>
      </xdr:nvSpPr>
      <xdr:spPr>
        <a:xfrm>
          <a:off x="14389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108475</xdr:rowOff>
    </xdr:from>
    <xdr:ext cx="405111" cy="259045"/>
    <xdr:sp macro="" textlink="">
      <xdr:nvSpPr>
        <xdr:cNvPr id="552" name="n_3aveValue【学校施設】&#10;有形固定資産減価償却率"/>
        <xdr:cNvSpPr txBox="1"/>
      </xdr:nvSpPr>
      <xdr:spPr>
        <a:xfrm>
          <a:off x="13500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90187</xdr:rowOff>
    </xdr:from>
    <xdr:ext cx="405111" cy="259045"/>
    <xdr:sp macro="" textlink="">
      <xdr:nvSpPr>
        <xdr:cNvPr id="553" name="n_4aveValue【学校施設】&#10;有形固定資産減価償却率"/>
        <xdr:cNvSpPr txBox="1"/>
      </xdr:nvSpPr>
      <xdr:spPr>
        <a:xfrm>
          <a:off x="12611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554" name="n_1mainValue【学校施設】&#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163085</xdr:rowOff>
    </xdr:from>
    <xdr:ext cx="405111" cy="259045"/>
    <xdr:sp macro="" textlink="">
      <xdr:nvSpPr>
        <xdr:cNvPr id="555" name="n_2mainValue【学校施設】&#10;有形固定資産減価償却率"/>
        <xdr:cNvSpPr txBox="1"/>
      </xdr:nvSpPr>
      <xdr:spPr>
        <a:xfrm>
          <a:off x="14389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163085</xdr:rowOff>
    </xdr:from>
    <xdr:ext cx="405111" cy="259045"/>
    <xdr:sp macro="" textlink="">
      <xdr:nvSpPr>
        <xdr:cNvPr id="556" name="n_3mainValue【学校施設】&#10;有形固定資産減価償却率"/>
        <xdr:cNvSpPr txBox="1"/>
      </xdr:nvSpPr>
      <xdr:spPr>
        <a:xfrm>
          <a:off x="13500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149369</xdr:rowOff>
    </xdr:from>
    <xdr:ext cx="405111" cy="259045"/>
    <xdr:sp macro="" textlink="">
      <xdr:nvSpPr>
        <xdr:cNvPr id="557" name="n_4mainValue【学校施設】&#10;有形固定資産減価償却率"/>
        <xdr:cNvSpPr txBox="1"/>
      </xdr:nvSpPr>
      <xdr:spPr>
        <a:xfrm>
          <a:off x="12611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121158</xdr:rowOff>
    </xdr:from>
    <xdr:to>
      <xdr:col>116</xdr:col>
      <xdr:colOff>62864</xdr:colOff>
      <xdr:row>64</xdr:row>
      <xdr:rowOff>96012</xdr:rowOff>
    </xdr:to>
    <xdr:cxnSp macro="">
      <xdr:nvCxnSpPr>
        <xdr:cNvPr id="580" name="直線コネクタ 579"/>
        <xdr:cNvCxnSpPr/>
      </xdr:nvCxnSpPr>
      <xdr:spPr>
        <a:xfrm flipV="1">
          <a:off x="22160864" y="9893808"/>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99839</xdr:rowOff>
    </xdr:from>
    <xdr:ext cx="469744" cy="259045"/>
    <xdr:sp macro="" textlink="">
      <xdr:nvSpPr>
        <xdr:cNvPr id="581" name="【学校施設】&#10;一人当たり面積最小値テキスト"/>
        <xdr:cNvSpPr txBox="1"/>
      </xdr:nvSpPr>
      <xdr:spPr>
        <a:xfrm>
          <a:off x="22199600" y="1107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96012</xdr:rowOff>
    </xdr:from>
    <xdr:to>
      <xdr:col>116</xdr:col>
      <xdr:colOff>152400</xdr:colOff>
      <xdr:row>64</xdr:row>
      <xdr:rowOff>96012</xdr:rowOff>
    </xdr:to>
    <xdr:cxnSp macro="">
      <xdr:nvCxnSpPr>
        <xdr:cNvPr id="582" name="直線コネクタ 581"/>
        <xdr:cNvCxnSpPr/>
      </xdr:nvCxnSpPr>
      <xdr:spPr>
        <a:xfrm>
          <a:off x="22072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67835</xdr:rowOff>
    </xdr:from>
    <xdr:ext cx="469744" cy="259045"/>
    <xdr:sp macro="" textlink="">
      <xdr:nvSpPr>
        <xdr:cNvPr id="583" name="【学校施設】&#10;一人当たり面積最大値テキスト"/>
        <xdr:cNvSpPr txBox="1"/>
      </xdr:nvSpPr>
      <xdr:spPr>
        <a:xfrm>
          <a:off x="22199600" y="966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121158</xdr:rowOff>
    </xdr:from>
    <xdr:to>
      <xdr:col>116</xdr:col>
      <xdr:colOff>152400</xdr:colOff>
      <xdr:row>57</xdr:row>
      <xdr:rowOff>121158</xdr:rowOff>
    </xdr:to>
    <xdr:cxnSp macro="">
      <xdr:nvCxnSpPr>
        <xdr:cNvPr id="584" name="直線コネクタ 583"/>
        <xdr:cNvCxnSpPr/>
      </xdr:nvCxnSpPr>
      <xdr:spPr>
        <a:xfrm>
          <a:off x="22072600" y="989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79519</xdr:rowOff>
    </xdr:from>
    <xdr:ext cx="469744" cy="259045"/>
    <xdr:sp macro="" textlink="">
      <xdr:nvSpPr>
        <xdr:cNvPr id="585" name="【学校施設】&#10;一人当たり面積平均値テキスト"/>
        <xdr:cNvSpPr txBox="1"/>
      </xdr:nvSpPr>
      <xdr:spPr>
        <a:xfrm>
          <a:off x="22199600" y="1036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56642</xdr:rowOff>
    </xdr:from>
    <xdr:to>
      <xdr:col>116</xdr:col>
      <xdr:colOff>114300</xdr:colOff>
      <xdr:row>61</xdr:row>
      <xdr:rowOff>158242</xdr:rowOff>
    </xdr:to>
    <xdr:sp macro="" textlink="">
      <xdr:nvSpPr>
        <xdr:cNvPr id="586" name="フローチャート: 判断 585"/>
        <xdr:cNvSpPr/>
      </xdr:nvSpPr>
      <xdr:spPr>
        <a:xfrm>
          <a:off x="221107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159512</xdr:rowOff>
    </xdr:from>
    <xdr:to>
      <xdr:col>112</xdr:col>
      <xdr:colOff>38100</xdr:colOff>
      <xdr:row>61</xdr:row>
      <xdr:rowOff>89662</xdr:rowOff>
    </xdr:to>
    <xdr:sp macro="" textlink="">
      <xdr:nvSpPr>
        <xdr:cNvPr id="587" name="フローチャート: 判断 586"/>
        <xdr:cNvSpPr/>
      </xdr:nvSpPr>
      <xdr:spPr>
        <a:xfrm>
          <a:off x="21272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170942</xdr:rowOff>
    </xdr:from>
    <xdr:to>
      <xdr:col>107</xdr:col>
      <xdr:colOff>101600</xdr:colOff>
      <xdr:row>61</xdr:row>
      <xdr:rowOff>101092</xdr:rowOff>
    </xdr:to>
    <xdr:sp macro="" textlink="">
      <xdr:nvSpPr>
        <xdr:cNvPr id="588" name="フローチャート: 判断 587"/>
        <xdr:cNvSpPr/>
      </xdr:nvSpPr>
      <xdr:spPr>
        <a:xfrm>
          <a:off x="20383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33782</xdr:rowOff>
    </xdr:from>
    <xdr:to>
      <xdr:col>102</xdr:col>
      <xdr:colOff>165100</xdr:colOff>
      <xdr:row>61</xdr:row>
      <xdr:rowOff>135382</xdr:rowOff>
    </xdr:to>
    <xdr:sp macro="" textlink="">
      <xdr:nvSpPr>
        <xdr:cNvPr id="589" name="フローチャート: 判断 588"/>
        <xdr:cNvSpPr/>
      </xdr:nvSpPr>
      <xdr:spPr>
        <a:xfrm>
          <a:off x="19494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590" name="フローチャート: 判断 589"/>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113792</xdr:rowOff>
    </xdr:from>
    <xdr:to>
      <xdr:col>116</xdr:col>
      <xdr:colOff>114300</xdr:colOff>
      <xdr:row>63</xdr:row>
      <xdr:rowOff>43942</xdr:rowOff>
    </xdr:to>
    <xdr:sp macro="" textlink="">
      <xdr:nvSpPr>
        <xdr:cNvPr id="596" name="楕円 595"/>
        <xdr:cNvSpPr/>
      </xdr:nvSpPr>
      <xdr:spPr>
        <a:xfrm>
          <a:off x="221107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92219</xdr:rowOff>
    </xdr:from>
    <xdr:ext cx="469744" cy="259045"/>
    <xdr:sp macro="" textlink="">
      <xdr:nvSpPr>
        <xdr:cNvPr id="597" name="【学校施設】&#10;一人当たり面積該当値テキスト"/>
        <xdr:cNvSpPr txBox="1"/>
      </xdr:nvSpPr>
      <xdr:spPr>
        <a:xfrm>
          <a:off x="22199600"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598" name="楕円 597"/>
        <xdr:cNvSpPr/>
      </xdr:nvSpPr>
      <xdr:spPr>
        <a:xfrm>
          <a:off x="21272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162306</xdr:rowOff>
    </xdr:from>
    <xdr:to>
      <xdr:col>116</xdr:col>
      <xdr:colOff>63500</xdr:colOff>
      <xdr:row>62</xdr:row>
      <xdr:rowOff>164592</xdr:rowOff>
    </xdr:to>
    <xdr:cxnSp macro="">
      <xdr:nvCxnSpPr>
        <xdr:cNvPr id="599" name="直線コネクタ 598"/>
        <xdr:cNvCxnSpPr/>
      </xdr:nvCxnSpPr>
      <xdr:spPr>
        <a:xfrm>
          <a:off x="21323300" y="107922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600" name="楕円 599"/>
        <xdr:cNvSpPr/>
      </xdr:nvSpPr>
      <xdr:spPr>
        <a:xfrm>
          <a:off x="2038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148590</xdr:rowOff>
    </xdr:from>
    <xdr:to>
      <xdr:col>111</xdr:col>
      <xdr:colOff>177800</xdr:colOff>
      <xdr:row>62</xdr:row>
      <xdr:rowOff>162306</xdr:rowOff>
    </xdr:to>
    <xdr:cxnSp macro="">
      <xdr:nvCxnSpPr>
        <xdr:cNvPr id="601" name="直線コネクタ 600"/>
        <xdr:cNvCxnSpPr/>
      </xdr:nvCxnSpPr>
      <xdr:spPr>
        <a:xfrm>
          <a:off x="20434300" y="107784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02" name="楕円 601"/>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150876</xdr:rowOff>
    </xdr:to>
    <xdr:cxnSp macro="">
      <xdr:nvCxnSpPr>
        <xdr:cNvPr id="603" name="直線コネクタ 602"/>
        <xdr:cNvCxnSpPr/>
      </xdr:nvCxnSpPr>
      <xdr:spPr>
        <a:xfrm flipV="1">
          <a:off x="19545300" y="107784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604" name="楕円 603"/>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150876</xdr:rowOff>
    </xdr:to>
    <xdr:cxnSp macro="">
      <xdr:nvCxnSpPr>
        <xdr:cNvPr id="605" name="直線コネクタ 604"/>
        <xdr:cNvCxnSpPr/>
      </xdr:nvCxnSpPr>
      <xdr:spPr>
        <a:xfrm>
          <a:off x="18656300" y="10753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106189</xdr:rowOff>
    </xdr:from>
    <xdr:ext cx="469744" cy="259045"/>
    <xdr:sp macro="" textlink="">
      <xdr:nvSpPr>
        <xdr:cNvPr id="606" name="n_1aveValue【学校施設】&#10;一人当たり面積"/>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117619</xdr:rowOff>
    </xdr:from>
    <xdr:ext cx="469744" cy="259045"/>
    <xdr:sp macro="" textlink="">
      <xdr:nvSpPr>
        <xdr:cNvPr id="607" name="n_2aveValue【学校施設】&#10;一人当たり面積"/>
        <xdr:cNvSpPr txBox="1"/>
      </xdr:nvSpPr>
      <xdr:spPr>
        <a:xfrm>
          <a:off x="20199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151909</xdr:rowOff>
    </xdr:from>
    <xdr:ext cx="469744" cy="259045"/>
    <xdr:sp macro="" textlink="">
      <xdr:nvSpPr>
        <xdr:cNvPr id="608" name="n_3aveValue【学校施設】&#10;一人当たり面積"/>
        <xdr:cNvSpPr txBox="1"/>
      </xdr:nvSpPr>
      <xdr:spPr>
        <a:xfrm>
          <a:off x="19310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609" name="n_4aveValue【学校施設】&#10;一人当たり面積"/>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610" name="n_1mainValue【学校施設】&#10;一人当たり面積"/>
        <xdr:cNvSpPr txBox="1"/>
      </xdr:nvSpPr>
      <xdr:spPr>
        <a:xfrm>
          <a:off x="21075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11" name="n_2mainValue【学校施設】&#10;一人当たり面積"/>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612" name="n_3mainValue【学校施設】&#10;一人当たり面積"/>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613" name="n_4mainValue【学校施設】&#10;一人当たり面積"/>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5" name="直線コネクタ 62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26" name="テキスト ボックス 625"/>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7" name="直線コネクタ 62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8" name="テキスト ボックス 62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9" name="直線コネクタ 62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0" name="テキスト ボックス 62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1" name="直線コネクタ 63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2" name="テキスト ボックス 63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4" name="テキスト ボックス 63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156972</xdr:rowOff>
    </xdr:from>
    <xdr:to>
      <xdr:col>85</xdr:col>
      <xdr:colOff>126364</xdr:colOff>
      <xdr:row>84</xdr:row>
      <xdr:rowOff>122682</xdr:rowOff>
    </xdr:to>
    <xdr:cxnSp macro="">
      <xdr:nvCxnSpPr>
        <xdr:cNvPr id="636" name="直線コネクタ 635"/>
        <xdr:cNvCxnSpPr/>
      </xdr:nvCxnSpPr>
      <xdr:spPr>
        <a:xfrm flipV="1">
          <a:off x="16318864" y="13358622"/>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126509</xdr:rowOff>
    </xdr:from>
    <xdr:ext cx="405111" cy="259045"/>
    <xdr:sp macro="" textlink="">
      <xdr:nvSpPr>
        <xdr:cNvPr id="637" name="【児童館】&#10;有形固定資産減価償却率最小値テキスト"/>
        <xdr:cNvSpPr txBox="1"/>
      </xdr:nvSpPr>
      <xdr:spPr>
        <a:xfrm>
          <a:off x="16357600" y="1452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122682</xdr:rowOff>
    </xdr:from>
    <xdr:to>
      <xdr:col>86</xdr:col>
      <xdr:colOff>25400</xdr:colOff>
      <xdr:row>84</xdr:row>
      <xdr:rowOff>122682</xdr:rowOff>
    </xdr:to>
    <xdr:cxnSp macro="">
      <xdr:nvCxnSpPr>
        <xdr:cNvPr id="638" name="直線コネクタ 637"/>
        <xdr:cNvCxnSpPr/>
      </xdr:nvCxnSpPr>
      <xdr:spPr>
        <a:xfrm>
          <a:off x="16230600" y="1452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103649</xdr:rowOff>
    </xdr:from>
    <xdr:ext cx="405111" cy="259045"/>
    <xdr:sp macro="" textlink="">
      <xdr:nvSpPr>
        <xdr:cNvPr id="639" name="【児童館】&#10;有形固定資産減価償却率最大値テキスト"/>
        <xdr:cNvSpPr txBox="1"/>
      </xdr:nvSpPr>
      <xdr:spPr>
        <a:xfrm>
          <a:off x="16357600" y="13133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156972</xdr:rowOff>
    </xdr:from>
    <xdr:to>
      <xdr:col>86</xdr:col>
      <xdr:colOff>25400</xdr:colOff>
      <xdr:row>77</xdr:row>
      <xdr:rowOff>156972</xdr:rowOff>
    </xdr:to>
    <xdr:cxnSp macro="">
      <xdr:nvCxnSpPr>
        <xdr:cNvPr id="640" name="直線コネクタ 639"/>
        <xdr:cNvCxnSpPr/>
      </xdr:nvCxnSpPr>
      <xdr:spPr>
        <a:xfrm>
          <a:off x="16230600" y="1335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134890</xdr:rowOff>
    </xdr:from>
    <xdr:ext cx="405111" cy="259045"/>
    <xdr:sp macro="" textlink="">
      <xdr:nvSpPr>
        <xdr:cNvPr id="641" name="【児童館】&#10;有形固定資産減価償却率平均値テキスト"/>
        <xdr:cNvSpPr txBox="1"/>
      </xdr:nvSpPr>
      <xdr:spPr>
        <a:xfrm>
          <a:off x="16357600" y="13850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156463</xdr:rowOff>
    </xdr:from>
    <xdr:to>
      <xdr:col>85</xdr:col>
      <xdr:colOff>177800</xdr:colOff>
      <xdr:row>81</xdr:row>
      <xdr:rowOff>86613</xdr:rowOff>
    </xdr:to>
    <xdr:sp macro="" textlink="">
      <xdr:nvSpPr>
        <xdr:cNvPr id="642" name="フローチャート: 判断 641"/>
        <xdr:cNvSpPr/>
      </xdr:nvSpPr>
      <xdr:spPr>
        <a:xfrm>
          <a:off x="16268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43" name="フローチャート: 判断 642"/>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126746</xdr:rowOff>
    </xdr:from>
    <xdr:to>
      <xdr:col>76</xdr:col>
      <xdr:colOff>165100</xdr:colOff>
      <xdr:row>81</xdr:row>
      <xdr:rowOff>56896</xdr:rowOff>
    </xdr:to>
    <xdr:sp macro="" textlink="">
      <xdr:nvSpPr>
        <xdr:cNvPr id="644" name="フローチャート: 判断 643"/>
        <xdr:cNvSpPr/>
      </xdr:nvSpPr>
      <xdr:spPr>
        <a:xfrm>
          <a:off x="14541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645" name="フローチャート: 判断 644"/>
        <xdr:cNvSpPr/>
      </xdr:nvSpPr>
      <xdr:spPr>
        <a:xfrm>
          <a:off x="13652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101600</xdr:rowOff>
    </xdr:from>
    <xdr:to>
      <xdr:col>67</xdr:col>
      <xdr:colOff>101600</xdr:colOff>
      <xdr:row>81</xdr:row>
      <xdr:rowOff>31750</xdr:rowOff>
    </xdr:to>
    <xdr:sp macro="" textlink="">
      <xdr:nvSpPr>
        <xdr:cNvPr id="646" name="フローチャート: 判断 645"/>
        <xdr:cNvSpPr/>
      </xdr:nvSpPr>
      <xdr:spPr>
        <a:xfrm>
          <a:off x="12763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33020</xdr:rowOff>
    </xdr:from>
    <xdr:to>
      <xdr:col>85</xdr:col>
      <xdr:colOff>177800</xdr:colOff>
      <xdr:row>79</xdr:row>
      <xdr:rowOff>134620</xdr:rowOff>
    </xdr:to>
    <xdr:sp macro="" textlink="">
      <xdr:nvSpPr>
        <xdr:cNvPr id="652" name="楕円 651"/>
        <xdr:cNvSpPr/>
      </xdr:nvSpPr>
      <xdr:spPr>
        <a:xfrm>
          <a:off x="16268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55897</xdr:rowOff>
    </xdr:from>
    <xdr:ext cx="405111" cy="259045"/>
    <xdr:sp macro="" textlink="">
      <xdr:nvSpPr>
        <xdr:cNvPr id="653" name="【児童館】&#10;有形固定資産減価償却率該当値テキスト"/>
        <xdr:cNvSpPr txBox="1"/>
      </xdr:nvSpPr>
      <xdr:spPr>
        <a:xfrm>
          <a:off x="16357600"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161037</xdr:rowOff>
    </xdr:from>
    <xdr:to>
      <xdr:col>81</xdr:col>
      <xdr:colOff>101600</xdr:colOff>
      <xdr:row>79</xdr:row>
      <xdr:rowOff>91187</xdr:rowOff>
    </xdr:to>
    <xdr:sp macro="" textlink="">
      <xdr:nvSpPr>
        <xdr:cNvPr id="654" name="楕円 653"/>
        <xdr:cNvSpPr/>
      </xdr:nvSpPr>
      <xdr:spPr>
        <a:xfrm>
          <a:off x="15430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40387</xdr:rowOff>
    </xdr:from>
    <xdr:to>
      <xdr:col>85</xdr:col>
      <xdr:colOff>127000</xdr:colOff>
      <xdr:row>79</xdr:row>
      <xdr:rowOff>83820</xdr:rowOff>
    </xdr:to>
    <xdr:cxnSp macro="">
      <xdr:nvCxnSpPr>
        <xdr:cNvPr id="655" name="直線コネクタ 654"/>
        <xdr:cNvCxnSpPr/>
      </xdr:nvCxnSpPr>
      <xdr:spPr>
        <a:xfrm>
          <a:off x="15481300" y="13584937"/>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119887</xdr:rowOff>
    </xdr:from>
    <xdr:to>
      <xdr:col>76</xdr:col>
      <xdr:colOff>165100</xdr:colOff>
      <xdr:row>79</xdr:row>
      <xdr:rowOff>50037</xdr:rowOff>
    </xdr:to>
    <xdr:sp macro="" textlink="">
      <xdr:nvSpPr>
        <xdr:cNvPr id="656" name="楕円 655"/>
        <xdr:cNvSpPr/>
      </xdr:nvSpPr>
      <xdr:spPr>
        <a:xfrm>
          <a:off x="14541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170687</xdr:rowOff>
    </xdr:from>
    <xdr:to>
      <xdr:col>81</xdr:col>
      <xdr:colOff>50800</xdr:colOff>
      <xdr:row>79</xdr:row>
      <xdr:rowOff>40387</xdr:rowOff>
    </xdr:to>
    <xdr:cxnSp macro="">
      <xdr:nvCxnSpPr>
        <xdr:cNvPr id="657" name="直線コネクタ 656"/>
        <xdr:cNvCxnSpPr/>
      </xdr:nvCxnSpPr>
      <xdr:spPr>
        <a:xfrm>
          <a:off x="14592300" y="135437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106172</xdr:rowOff>
    </xdr:from>
    <xdr:to>
      <xdr:col>72</xdr:col>
      <xdr:colOff>38100</xdr:colOff>
      <xdr:row>79</xdr:row>
      <xdr:rowOff>36322</xdr:rowOff>
    </xdr:to>
    <xdr:sp macro="" textlink="">
      <xdr:nvSpPr>
        <xdr:cNvPr id="658" name="楕円 657"/>
        <xdr:cNvSpPr/>
      </xdr:nvSpPr>
      <xdr:spPr>
        <a:xfrm>
          <a:off x="13652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156972</xdr:rowOff>
    </xdr:from>
    <xdr:to>
      <xdr:col>76</xdr:col>
      <xdr:colOff>114300</xdr:colOff>
      <xdr:row>78</xdr:row>
      <xdr:rowOff>170687</xdr:rowOff>
    </xdr:to>
    <xdr:cxnSp macro="">
      <xdr:nvCxnSpPr>
        <xdr:cNvPr id="659" name="直線コネクタ 658"/>
        <xdr:cNvCxnSpPr/>
      </xdr:nvCxnSpPr>
      <xdr:spPr>
        <a:xfrm>
          <a:off x="13703300" y="13530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62737</xdr:rowOff>
    </xdr:from>
    <xdr:to>
      <xdr:col>67</xdr:col>
      <xdr:colOff>101600</xdr:colOff>
      <xdr:row>78</xdr:row>
      <xdr:rowOff>164337</xdr:rowOff>
    </xdr:to>
    <xdr:sp macro="" textlink="">
      <xdr:nvSpPr>
        <xdr:cNvPr id="660" name="楕円 659"/>
        <xdr:cNvSpPr/>
      </xdr:nvSpPr>
      <xdr:spPr>
        <a:xfrm>
          <a:off x="12763500" y="134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113537</xdr:rowOff>
    </xdr:from>
    <xdr:to>
      <xdr:col>71</xdr:col>
      <xdr:colOff>177800</xdr:colOff>
      <xdr:row>78</xdr:row>
      <xdr:rowOff>156972</xdr:rowOff>
    </xdr:to>
    <xdr:cxnSp macro="">
      <xdr:nvCxnSpPr>
        <xdr:cNvPr id="661" name="直線コネクタ 660"/>
        <xdr:cNvCxnSpPr/>
      </xdr:nvCxnSpPr>
      <xdr:spPr>
        <a:xfrm>
          <a:off x="12814300" y="134866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62" name="n_1aveValue【児童館】&#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48023</xdr:rowOff>
    </xdr:from>
    <xdr:ext cx="405111" cy="259045"/>
    <xdr:sp macro="" textlink="">
      <xdr:nvSpPr>
        <xdr:cNvPr id="663" name="n_2aveValue【児童館】&#10;有形固定資産減価償却率"/>
        <xdr:cNvSpPr txBox="1"/>
      </xdr:nvSpPr>
      <xdr:spPr>
        <a:xfrm>
          <a:off x="14389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48023</xdr:rowOff>
    </xdr:from>
    <xdr:ext cx="405111" cy="259045"/>
    <xdr:sp macro="" textlink="">
      <xdr:nvSpPr>
        <xdr:cNvPr id="664" name="n_3aveValue【児童館】&#10;有形固定資産減価償却率"/>
        <xdr:cNvSpPr txBox="1"/>
      </xdr:nvSpPr>
      <xdr:spPr>
        <a:xfrm>
          <a:off x="13500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22877</xdr:rowOff>
    </xdr:from>
    <xdr:ext cx="405111" cy="259045"/>
    <xdr:sp macro="" textlink="">
      <xdr:nvSpPr>
        <xdr:cNvPr id="665" name="n_4aveValue【児童館】&#10;有形固定資産減価償却率"/>
        <xdr:cNvSpPr txBox="1"/>
      </xdr:nvSpPr>
      <xdr:spPr>
        <a:xfrm>
          <a:off x="126117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107714</xdr:rowOff>
    </xdr:from>
    <xdr:ext cx="405111" cy="259045"/>
    <xdr:sp macro="" textlink="">
      <xdr:nvSpPr>
        <xdr:cNvPr id="666" name="n_1mainValue【児童館】&#10;有形固定資産減価償却率"/>
        <xdr:cNvSpPr txBox="1"/>
      </xdr:nvSpPr>
      <xdr:spPr>
        <a:xfrm>
          <a:off x="152660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66564</xdr:rowOff>
    </xdr:from>
    <xdr:ext cx="405111" cy="259045"/>
    <xdr:sp macro="" textlink="">
      <xdr:nvSpPr>
        <xdr:cNvPr id="667" name="n_2mainValue【児童館】&#10;有形固定資産減価償却率"/>
        <xdr:cNvSpPr txBox="1"/>
      </xdr:nvSpPr>
      <xdr:spPr>
        <a:xfrm>
          <a:off x="143897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52849</xdr:rowOff>
    </xdr:from>
    <xdr:ext cx="405111" cy="259045"/>
    <xdr:sp macro="" textlink="">
      <xdr:nvSpPr>
        <xdr:cNvPr id="668" name="n_3mainValue【児童館】&#10;有形固定資産減価償却率"/>
        <xdr:cNvSpPr txBox="1"/>
      </xdr:nvSpPr>
      <xdr:spPr>
        <a:xfrm>
          <a:off x="13500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9414</xdr:rowOff>
    </xdr:from>
    <xdr:ext cx="405111" cy="259045"/>
    <xdr:sp macro="" textlink="">
      <xdr:nvSpPr>
        <xdr:cNvPr id="669" name="n_4mainValue【児童館】&#10;有形固定資産減価償却率"/>
        <xdr:cNvSpPr txBox="1"/>
      </xdr:nvSpPr>
      <xdr:spPr>
        <a:xfrm>
          <a:off x="12611744" y="1321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1" name="テキスト ボックス 6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3" name="テキスト ボックス 6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5" name="テキスト ボックス 6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7" name="テキスト ボックス 6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9" name="テキスト ボックス 6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3" name="直線コネクタ 692"/>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5" name="直線コネクタ 69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696"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697" name="直線コネクタ 696"/>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98"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99" name="フローチャート: 判断 69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0" name="フローチャート: 判断 699"/>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1" name="フローチャート: 判断 700"/>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02" name="フローチャート: 判断 701"/>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3" name="フローチャート: 判断 702"/>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09" name="楕円 708"/>
        <xdr:cNvSpPr/>
      </xdr:nvSpPr>
      <xdr:spPr>
        <a:xfrm>
          <a:off x="22110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10" name="【児童館】&#10;一人当たり面積該当値テキスト"/>
        <xdr:cNvSpPr txBox="1"/>
      </xdr:nvSpPr>
      <xdr:spPr>
        <a:xfrm>
          <a:off x="22199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711" name="楕円 710"/>
        <xdr:cNvSpPr/>
      </xdr:nvSpPr>
      <xdr:spPr>
        <a:xfrm>
          <a:off x="2127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712" name="直線コネクタ 711"/>
        <xdr:cNvCxnSpPr/>
      </xdr:nvCxnSpPr>
      <xdr:spPr>
        <a:xfrm>
          <a:off x="21323300" y="1379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713" name="楕円 712"/>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714" name="直線コネクタ 713"/>
        <xdr:cNvCxnSpPr/>
      </xdr:nvCxnSpPr>
      <xdr:spPr>
        <a:xfrm>
          <a:off x="20434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715" name="楕円 714"/>
        <xdr:cNvSpPr/>
      </xdr:nvSpPr>
      <xdr:spPr>
        <a:xfrm>
          <a:off x="19494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76200</xdr:rowOff>
    </xdr:to>
    <xdr:cxnSp macro="">
      <xdr:nvCxnSpPr>
        <xdr:cNvPr id="716" name="直線コネクタ 715"/>
        <xdr:cNvCxnSpPr/>
      </xdr:nvCxnSpPr>
      <xdr:spPr>
        <a:xfrm>
          <a:off x="19545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25400</xdr:rowOff>
    </xdr:from>
    <xdr:to>
      <xdr:col>98</xdr:col>
      <xdr:colOff>38100</xdr:colOff>
      <xdr:row>80</xdr:row>
      <xdr:rowOff>127000</xdr:rowOff>
    </xdr:to>
    <xdr:sp macro="" textlink="">
      <xdr:nvSpPr>
        <xdr:cNvPr id="717" name="楕円 716"/>
        <xdr:cNvSpPr/>
      </xdr:nvSpPr>
      <xdr:spPr>
        <a:xfrm>
          <a:off x="18605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76200</xdr:rowOff>
    </xdr:from>
    <xdr:to>
      <xdr:col>102</xdr:col>
      <xdr:colOff>114300</xdr:colOff>
      <xdr:row>80</xdr:row>
      <xdr:rowOff>76200</xdr:rowOff>
    </xdr:to>
    <xdr:cxnSp macro="">
      <xdr:nvCxnSpPr>
        <xdr:cNvPr id="718" name="直線コネクタ 717"/>
        <xdr:cNvCxnSpPr/>
      </xdr:nvCxnSpPr>
      <xdr:spPr>
        <a:xfrm>
          <a:off x="18656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19" name="n_1aveValue【児童館】&#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0" name="n_2ave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721" name="n_3aveValue【児童館】&#10;一人当たり面積"/>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22" name="n_4aveValue【児童館】&#10;一人当たり面積"/>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723" name="n_1mainValue【児童館】&#10;一人当たり面積"/>
        <xdr:cNvSpPr txBox="1"/>
      </xdr:nvSpPr>
      <xdr:spPr>
        <a:xfrm>
          <a:off x="21075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24" name="n_2mainValue【児童館】&#10;一人当たり面積"/>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725" name="n_3mainValue【児童館】&#10;一人当たり面積"/>
        <xdr:cNvSpPr txBox="1"/>
      </xdr:nvSpPr>
      <xdr:spPr>
        <a:xfrm>
          <a:off x="19310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143527</xdr:rowOff>
    </xdr:from>
    <xdr:ext cx="469744" cy="259045"/>
    <xdr:sp macro="" textlink="">
      <xdr:nvSpPr>
        <xdr:cNvPr id="726" name="n_4mainValue【児童館】&#10;一人当たり面積"/>
        <xdr:cNvSpPr txBox="1"/>
      </xdr:nvSpPr>
      <xdr:spPr>
        <a:xfrm>
          <a:off x="18421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8" name="直線コネクタ 7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9" name="テキスト ボックス 7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0" name="直線コネクタ 7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1" name="テキスト ボックス 7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2" name="直線コネクタ 7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3" name="テキスト ボックス 7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4" name="直線コネクタ 7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5" name="テキスト ボックス 7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6" name="直線コネクタ 7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7" name="テキスト ボックス 7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9" name="テキスト ボックス 7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78105</xdr:rowOff>
    </xdr:from>
    <xdr:to>
      <xdr:col>85</xdr:col>
      <xdr:colOff>126364</xdr:colOff>
      <xdr:row>107</xdr:row>
      <xdr:rowOff>85725</xdr:rowOff>
    </xdr:to>
    <xdr:cxnSp macro="">
      <xdr:nvCxnSpPr>
        <xdr:cNvPr id="751" name="直線コネクタ 750"/>
        <xdr:cNvCxnSpPr/>
      </xdr:nvCxnSpPr>
      <xdr:spPr>
        <a:xfrm flipV="1">
          <a:off x="16318864" y="17394555"/>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89552</xdr:rowOff>
    </xdr:from>
    <xdr:ext cx="405111" cy="259045"/>
    <xdr:sp macro="" textlink="">
      <xdr:nvSpPr>
        <xdr:cNvPr id="752" name="【公民館】&#10;有形固定資産減価償却率最小値テキスト"/>
        <xdr:cNvSpPr txBox="1"/>
      </xdr:nvSpPr>
      <xdr:spPr>
        <a:xfrm>
          <a:off x="16357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85725</xdr:rowOff>
    </xdr:from>
    <xdr:to>
      <xdr:col>86</xdr:col>
      <xdr:colOff>25400</xdr:colOff>
      <xdr:row>107</xdr:row>
      <xdr:rowOff>85725</xdr:rowOff>
    </xdr:to>
    <xdr:cxnSp macro="">
      <xdr:nvCxnSpPr>
        <xdr:cNvPr id="753" name="直線コネクタ 752"/>
        <xdr:cNvCxnSpPr/>
      </xdr:nvCxnSpPr>
      <xdr:spPr>
        <a:xfrm>
          <a:off x="16230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24782</xdr:rowOff>
    </xdr:from>
    <xdr:ext cx="405111" cy="259045"/>
    <xdr:sp macro="" textlink="">
      <xdr:nvSpPr>
        <xdr:cNvPr id="754" name="【公民館】&#10;有形固定資産減価償却率最大値テキスト"/>
        <xdr:cNvSpPr txBox="1"/>
      </xdr:nvSpPr>
      <xdr:spPr>
        <a:xfrm>
          <a:off x="16357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78105</xdr:rowOff>
    </xdr:from>
    <xdr:to>
      <xdr:col>86</xdr:col>
      <xdr:colOff>25400</xdr:colOff>
      <xdr:row>101</xdr:row>
      <xdr:rowOff>78105</xdr:rowOff>
    </xdr:to>
    <xdr:cxnSp macro="">
      <xdr:nvCxnSpPr>
        <xdr:cNvPr id="755" name="直線コネクタ 754"/>
        <xdr:cNvCxnSpPr/>
      </xdr:nvCxnSpPr>
      <xdr:spPr>
        <a:xfrm>
          <a:off x="16230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86377</xdr:rowOff>
    </xdr:from>
    <xdr:ext cx="405111" cy="259045"/>
    <xdr:sp macro="" textlink="">
      <xdr:nvSpPr>
        <xdr:cNvPr id="756" name="【公民館】&#10;有形固定資産減価償却率平均値テキスト"/>
        <xdr:cNvSpPr txBox="1"/>
      </xdr:nvSpPr>
      <xdr:spPr>
        <a:xfrm>
          <a:off x="16357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63500</xdr:rowOff>
    </xdr:from>
    <xdr:to>
      <xdr:col>85</xdr:col>
      <xdr:colOff>177800</xdr:colOff>
      <xdr:row>103</xdr:row>
      <xdr:rowOff>165100</xdr:rowOff>
    </xdr:to>
    <xdr:sp macro="" textlink="">
      <xdr:nvSpPr>
        <xdr:cNvPr id="757" name="フローチャート: 判断 756"/>
        <xdr:cNvSpPr/>
      </xdr:nvSpPr>
      <xdr:spPr>
        <a:xfrm>
          <a:off x="16268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50164</xdr:rowOff>
    </xdr:from>
    <xdr:to>
      <xdr:col>81</xdr:col>
      <xdr:colOff>101600</xdr:colOff>
      <xdr:row>103</xdr:row>
      <xdr:rowOff>151764</xdr:rowOff>
    </xdr:to>
    <xdr:sp macro="" textlink="">
      <xdr:nvSpPr>
        <xdr:cNvPr id="758" name="フローチャート: 判断 757"/>
        <xdr:cNvSpPr/>
      </xdr:nvSpPr>
      <xdr:spPr>
        <a:xfrm>
          <a:off x="154305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31114</xdr:rowOff>
    </xdr:from>
    <xdr:to>
      <xdr:col>76</xdr:col>
      <xdr:colOff>165100</xdr:colOff>
      <xdr:row>103</xdr:row>
      <xdr:rowOff>132714</xdr:rowOff>
    </xdr:to>
    <xdr:sp macro="" textlink="">
      <xdr:nvSpPr>
        <xdr:cNvPr id="759" name="フローチャート: 判断 758"/>
        <xdr:cNvSpPr/>
      </xdr:nvSpPr>
      <xdr:spPr>
        <a:xfrm>
          <a:off x="14541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760" name="フローチャート: 判断 759"/>
        <xdr:cNvSpPr/>
      </xdr:nvSpPr>
      <xdr:spPr>
        <a:xfrm>
          <a:off x="13652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6350</xdr:rowOff>
    </xdr:from>
    <xdr:to>
      <xdr:col>67</xdr:col>
      <xdr:colOff>101600</xdr:colOff>
      <xdr:row>103</xdr:row>
      <xdr:rowOff>107950</xdr:rowOff>
    </xdr:to>
    <xdr:sp macro="" textlink="">
      <xdr:nvSpPr>
        <xdr:cNvPr id="761" name="フローチャート: 判断 760"/>
        <xdr:cNvSpPr/>
      </xdr:nvSpPr>
      <xdr:spPr>
        <a:xfrm>
          <a:off x="12763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767" name="楕円 766"/>
        <xdr:cNvSpPr/>
      </xdr:nvSpPr>
      <xdr:spPr>
        <a:xfrm>
          <a:off x="16268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87647</xdr:rowOff>
    </xdr:from>
    <xdr:ext cx="405111" cy="259045"/>
    <xdr:sp macro="" textlink="">
      <xdr:nvSpPr>
        <xdr:cNvPr id="768" name="【公民館】&#10;有形固定資産減価償却率該当値テキスト"/>
        <xdr:cNvSpPr txBox="1"/>
      </xdr:nvSpPr>
      <xdr:spPr>
        <a:xfrm>
          <a:off x="16357600"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73025</xdr:rowOff>
    </xdr:from>
    <xdr:to>
      <xdr:col>81</xdr:col>
      <xdr:colOff>101600</xdr:colOff>
      <xdr:row>105</xdr:row>
      <xdr:rowOff>3175</xdr:rowOff>
    </xdr:to>
    <xdr:sp macro="" textlink="">
      <xdr:nvSpPr>
        <xdr:cNvPr id="769" name="楕円 768"/>
        <xdr:cNvSpPr/>
      </xdr:nvSpPr>
      <xdr:spPr>
        <a:xfrm>
          <a:off x="15430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123825</xdr:rowOff>
    </xdr:from>
    <xdr:to>
      <xdr:col>85</xdr:col>
      <xdr:colOff>127000</xdr:colOff>
      <xdr:row>104</xdr:row>
      <xdr:rowOff>160020</xdr:rowOff>
    </xdr:to>
    <xdr:cxnSp macro="">
      <xdr:nvCxnSpPr>
        <xdr:cNvPr id="770" name="直線コネクタ 769"/>
        <xdr:cNvCxnSpPr/>
      </xdr:nvCxnSpPr>
      <xdr:spPr>
        <a:xfrm>
          <a:off x="15481300" y="179546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71" name="楕円 770"/>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123825</xdr:rowOff>
    </xdr:to>
    <xdr:cxnSp macro="">
      <xdr:nvCxnSpPr>
        <xdr:cNvPr id="772" name="直線コネクタ 771"/>
        <xdr:cNvCxnSpPr/>
      </xdr:nvCxnSpPr>
      <xdr:spPr>
        <a:xfrm>
          <a:off x="14592300" y="17918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73" name="楕円 772"/>
        <xdr:cNvSpPr/>
      </xdr:nvSpPr>
      <xdr:spPr>
        <a:xfrm>
          <a:off x="13652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102870</xdr:rowOff>
    </xdr:to>
    <xdr:cxnSp macro="">
      <xdr:nvCxnSpPr>
        <xdr:cNvPr id="774" name="直線コネクタ 773"/>
        <xdr:cNvCxnSpPr/>
      </xdr:nvCxnSpPr>
      <xdr:spPr>
        <a:xfrm flipV="1">
          <a:off x="13703300" y="17918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775" name="楕円 774"/>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102870</xdr:rowOff>
    </xdr:to>
    <xdr:cxnSp macro="">
      <xdr:nvCxnSpPr>
        <xdr:cNvPr id="776" name="直線コネクタ 775"/>
        <xdr:cNvCxnSpPr/>
      </xdr:nvCxnSpPr>
      <xdr:spPr>
        <a:xfrm>
          <a:off x="12814300" y="1789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168291</xdr:rowOff>
    </xdr:from>
    <xdr:ext cx="405111" cy="259045"/>
    <xdr:sp macro="" textlink="">
      <xdr:nvSpPr>
        <xdr:cNvPr id="777" name="n_1aveValue【公民館】&#10;有形固定資産減価償却率"/>
        <xdr:cNvSpPr txBox="1"/>
      </xdr:nvSpPr>
      <xdr:spPr>
        <a:xfrm>
          <a:off x="152660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149241</xdr:rowOff>
    </xdr:from>
    <xdr:ext cx="405111" cy="259045"/>
    <xdr:sp macro="" textlink="">
      <xdr:nvSpPr>
        <xdr:cNvPr id="778" name="n_2aveValue【公民館】&#10;有形固定資産減価償却率"/>
        <xdr:cNvSpPr txBox="1"/>
      </xdr:nvSpPr>
      <xdr:spPr>
        <a:xfrm>
          <a:off x="14389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779" name="n_3aveValue【公民館】&#10;有形固定資産減価償却率"/>
        <xdr:cNvSpPr txBox="1"/>
      </xdr:nvSpPr>
      <xdr:spPr>
        <a:xfrm>
          <a:off x="13500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124477</xdr:rowOff>
    </xdr:from>
    <xdr:ext cx="405111" cy="259045"/>
    <xdr:sp macro="" textlink="">
      <xdr:nvSpPr>
        <xdr:cNvPr id="780" name="n_4aveValue【公民館】&#10;有形固定資産減価償却率"/>
        <xdr:cNvSpPr txBox="1"/>
      </xdr:nvSpPr>
      <xdr:spPr>
        <a:xfrm>
          <a:off x="12611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165752</xdr:rowOff>
    </xdr:from>
    <xdr:ext cx="405111" cy="259045"/>
    <xdr:sp macro="" textlink="">
      <xdr:nvSpPr>
        <xdr:cNvPr id="781" name="n_1mainValue【公民館】&#10;有形固定資産減価償却率"/>
        <xdr:cNvSpPr txBox="1"/>
      </xdr:nvSpPr>
      <xdr:spPr>
        <a:xfrm>
          <a:off x="152660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782" name="n_2mainValue【公民館】&#10;有形固定資産減価償却率"/>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144797</xdr:rowOff>
    </xdr:from>
    <xdr:ext cx="405111" cy="259045"/>
    <xdr:sp macro="" textlink="">
      <xdr:nvSpPr>
        <xdr:cNvPr id="783" name="n_3mainValue【公民館】&#10;有形固定資産減価償却率"/>
        <xdr:cNvSpPr txBox="1"/>
      </xdr:nvSpPr>
      <xdr:spPr>
        <a:xfrm>
          <a:off x="13500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784" name="n_4mainValue【公民館】&#10;有形固定資産減価償却率"/>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5" name="直線コネクタ 7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6" name="テキスト ボックス 7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7" name="直線コネクタ 7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8" name="テキスト ボックス 7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9" name="直線コネクタ 7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0" name="テキスト ボックス 7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1" name="直線コネクタ 8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2" name="テキスト ボックス 8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3" name="直線コネクタ 8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4" name="テキスト ボックス 8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5" name="直線コネクタ 8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6" name="テキスト ボックス 8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19050</xdr:rowOff>
    </xdr:to>
    <xdr:cxnSp macro="">
      <xdr:nvCxnSpPr>
        <xdr:cNvPr id="810" name="直線コネクタ 809"/>
        <xdr:cNvCxnSpPr/>
      </xdr:nvCxnSpPr>
      <xdr:spPr>
        <a:xfrm flipV="1">
          <a:off x="22160864" y="171069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1"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2" name="直線コネクタ 811"/>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813"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814" name="直線コネクタ 813"/>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15" name="【公民館】&#10;一人当たり面積平均値テキスト"/>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16" name="フローチャート: 判断 815"/>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817" name="フローチャート: 判断 816"/>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818" name="フローチャート: 判断 817"/>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819" name="フローチャート: 判断 818"/>
        <xdr:cNvSpPr/>
      </xdr:nvSpPr>
      <xdr:spPr>
        <a:xfrm>
          <a:off x="19494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33564</xdr:rowOff>
    </xdr:from>
    <xdr:to>
      <xdr:col>98</xdr:col>
      <xdr:colOff>38100</xdr:colOff>
      <xdr:row>105</xdr:row>
      <xdr:rowOff>135164</xdr:rowOff>
    </xdr:to>
    <xdr:sp macro="" textlink="">
      <xdr:nvSpPr>
        <xdr:cNvPr id="820" name="フローチャート: 判断 819"/>
        <xdr:cNvSpPr/>
      </xdr:nvSpPr>
      <xdr:spPr>
        <a:xfrm>
          <a:off x="18605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xdr:rowOff>
    </xdr:from>
    <xdr:to>
      <xdr:col>116</xdr:col>
      <xdr:colOff>114300</xdr:colOff>
      <xdr:row>104</xdr:row>
      <xdr:rowOff>110671</xdr:rowOff>
    </xdr:to>
    <xdr:sp macro="" textlink="">
      <xdr:nvSpPr>
        <xdr:cNvPr id="826" name="楕円 825"/>
        <xdr:cNvSpPr/>
      </xdr:nvSpPr>
      <xdr:spPr>
        <a:xfrm>
          <a:off x="22110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31948</xdr:rowOff>
    </xdr:from>
    <xdr:ext cx="469744" cy="259045"/>
    <xdr:sp macro="" textlink="">
      <xdr:nvSpPr>
        <xdr:cNvPr id="827" name="【公民館】&#10;一人当たり面積該当値テキスト"/>
        <xdr:cNvSpPr txBox="1"/>
      </xdr:nvSpPr>
      <xdr:spPr>
        <a:xfrm>
          <a:off x="22199600" y="1769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9071</xdr:rowOff>
    </xdr:from>
    <xdr:to>
      <xdr:col>112</xdr:col>
      <xdr:colOff>38100</xdr:colOff>
      <xdr:row>104</xdr:row>
      <xdr:rowOff>110671</xdr:rowOff>
    </xdr:to>
    <xdr:sp macro="" textlink="">
      <xdr:nvSpPr>
        <xdr:cNvPr id="828" name="楕円 827"/>
        <xdr:cNvSpPr/>
      </xdr:nvSpPr>
      <xdr:spPr>
        <a:xfrm>
          <a:off x="2127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59871</xdr:rowOff>
    </xdr:from>
    <xdr:to>
      <xdr:col>116</xdr:col>
      <xdr:colOff>63500</xdr:colOff>
      <xdr:row>104</xdr:row>
      <xdr:rowOff>59871</xdr:rowOff>
    </xdr:to>
    <xdr:cxnSp macro="">
      <xdr:nvCxnSpPr>
        <xdr:cNvPr id="829" name="直線コネクタ 828"/>
        <xdr:cNvCxnSpPr/>
      </xdr:nvCxnSpPr>
      <xdr:spPr>
        <a:xfrm>
          <a:off x="21323300" y="17890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xdr:rowOff>
    </xdr:from>
    <xdr:to>
      <xdr:col>107</xdr:col>
      <xdr:colOff>101600</xdr:colOff>
      <xdr:row>104</xdr:row>
      <xdr:rowOff>110671</xdr:rowOff>
    </xdr:to>
    <xdr:sp macro="" textlink="">
      <xdr:nvSpPr>
        <xdr:cNvPr id="830" name="楕円 829"/>
        <xdr:cNvSpPr/>
      </xdr:nvSpPr>
      <xdr:spPr>
        <a:xfrm>
          <a:off x="20383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59871</xdr:rowOff>
    </xdr:from>
    <xdr:to>
      <xdr:col>111</xdr:col>
      <xdr:colOff>177800</xdr:colOff>
      <xdr:row>104</xdr:row>
      <xdr:rowOff>59871</xdr:rowOff>
    </xdr:to>
    <xdr:cxnSp macro="">
      <xdr:nvCxnSpPr>
        <xdr:cNvPr id="831" name="直線コネクタ 830"/>
        <xdr:cNvCxnSpPr/>
      </xdr:nvCxnSpPr>
      <xdr:spPr>
        <a:xfrm>
          <a:off x="20434300" y="17890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832" name="楕円 831"/>
        <xdr:cNvSpPr/>
      </xdr:nvSpPr>
      <xdr:spPr>
        <a:xfrm>
          <a:off x="19494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59871</xdr:rowOff>
    </xdr:from>
    <xdr:to>
      <xdr:col>107</xdr:col>
      <xdr:colOff>50800</xdr:colOff>
      <xdr:row>104</xdr:row>
      <xdr:rowOff>76200</xdr:rowOff>
    </xdr:to>
    <xdr:cxnSp macro="">
      <xdr:nvCxnSpPr>
        <xdr:cNvPr id="833" name="直線コネクタ 832"/>
        <xdr:cNvCxnSpPr/>
      </xdr:nvCxnSpPr>
      <xdr:spPr>
        <a:xfrm flipV="1">
          <a:off x="19545300" y="17890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58057</xdr:rowOff>
    </xdr:from>
    <xdr:to>
      <xdr:col>98</xdr:col>
      <xdr:colOff>38100</xdr:colOff>
      <xdr:row>104</xdr:row>
      <xdr:rowOff>159657</xdr:rowOff>
    </xdr:to>
    <xdr:sp macro="" textlink="">
      <xdr:nvSpPr>
        <xdr:cNvPr id="834" name="楕円 833"/>
        <xdr:cNvSpPr/>
      </xdr:nvSpPr>
      <xdr:spPr>
        <a:xfrm>
          <a:off x="18605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104</xdr:row>
      <xdr:rowOff>108857</xdr:rowOff>
    </xdr:to>
    <xdr:cxnSp macro="">
      <xdr:nvCxnSpPr>
        <xdr:cNvPr id="835" name="直線コネクタ 834"/>
        <xdr:cNvCxnSpPr/>
      </xdr:nvCxnSpPr>
      <xdr:spPr>
        <a:xfrm flipV="1">
          <a:off x="18656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126291</xdr:rowOff>
    </xdr:from>
    <xdr:ext cx="469744" cy="259045"/>
    <xdr:sp macro="" textlink="">
      <xdr:nvSpPr>
        <xdr:cNvPr id="836" name="n_1aveValue【公民館】&#10;一人当たり面積"/>
        <xdr:cNvSpPr txBox="1"/>
      </xdr:nvSpPr>
      <xdr:spPr>
        <a:xfrm>
          <a:off x="210757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109963</xdr:rowOff>
    </xdr:from>
    <xdr:ext cx="469744" cy="259045"/>
    <xdr:sp macro="" textlink="">
      <xdr:nvSpPr>
        <xdr:cNvPr id="837" name="n_2aveValue【公民館】&#10;一人当たり面積"/>
        <xdr:cNvSpPr txBox="1"/>
      </xdr:nvSpPr>
      <xdr:spPr>
        <a:xfrm>
          <a:off x="20199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126291</xdr:rowOff>
    </xdr:from>
    <xdr:ext cx="469744" cy="259045"/>
    <xdr:sp macro="" textlink="">
      <xdr:nvSpPr>
        <xdr:cNvPr id="838" name="n_3aveValue【公民館】&#10;一人当たり面積"/>
        <xdr:cNvSpPr txBox="1"/>
      </xdr:nvSpPr>
      <xdr:spPr>
        <a:xfrm>
          <a:off x="193104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126291</xdr:rowOff>
    </xdr:from>
    <xdr:ext cx="469744" cy="259045"/>
    <xdr:sp macro="" textlink="">
      <xdr:nvSpPr>
        <xdr:cNvPr id="839" name="n_4aveValue【公民館】&#10;一人当たり面積"/>
        <xdr:cNvSpPr txBox="1"/>
      </xdr:nvSpPr>
      <xdr:spPr>
        <a:xfrm>
          <a:off x="184214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127198</xdr:rowOff>
    </xdr:from>
    <xdr:ext cx="469744" cy="259045"/>
    <xdr:sp macro="" textlink="">
      <xdr:nvSpPr>
        <xdr:cNvPr id="840" name="n_1mainValue【公民館】&#10;一人当たり面積"/>
        <xdr:cNvSpPr txBox="1"/>
      </xdr:nvSpPr>
      <xdr:spPr>
        <a:xfrm>
          <a:off x="210757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127198</xdr:rowOff>
    </xdr:from>
    <xdr:ext cx="469744" cy="259045"/>
    <xdr:sp macro="" textlink="">
      <xdr:nvSpPr>
        <xdr:cNvPr id="841" name="n_2mainValue【公民館】&#10;一人当たり面積"/>
        <xdr:cNvSpPr txBox="1"/>
      </xdr:nvSpPr>
      <xdr:spPr>
        <a:xfrm>
          <a:off x="201994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842" name="n_3mainValue【公民館】&#10;一人当たり面積"/>
        <xdr:cNvSpPr txBox="1"/>
      </xdr:nvSpPr>
      <xdr:spPr>
        <a:xfrm>
          <a:off x="19310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4734</xdr:rowOff>
    </xdr:from>
    <xdr:ext cx="469744" cy="259045"/>
    <xdr:sp macro="" textlink="">
      <xdr:nvSpPr>
        <xdr:cNvPr id="843" name="n_4mainValue【公民館】&#10;一人当たり面積"/>
        <xdr:cNvSpPr txBox="1"/>
      </xdr:nvSpPr>
      <xdr:spPr>
        <a:xfrm>
          <a:off x="18421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類似団体と比較して有形固定資産減価償却率が特に高くなっている施設は学校施設、道路、認定こども園・幼稚園・保育所、公民館である。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特に、公共施設全体の約５割の延床面積を占めている学校施設の有形固定資産減価償却率は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７４．６％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で、類似団体内順位１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位となっている。これは、昭和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前半における、全国でもまれに見る人口急増に伴い整備した学校施設の老朽化が進んでいることによるものであり、令和元年度に策定した学校施設の長寿命化計画に基づき、計画的な老朽化対策等に取り組んで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類似団体と比較して有形固定資産減価償却率が特に低くなっている施設は公営住宅、児童館である。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これらの有形固定資産減価償却率が低くなっている主な要因は、個別の長寿命化計画等に基づき計画的な老朽化施設の改築、更新が行われていることなどによるものである。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719,112
703,326
328.91
343,241,444
317,528,162
24,610,502
185,703,850
274,385,848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40</xdr:row>
      <xdr:rowOff>144780</xdr:rowOff>
    </xdr:to>
    <xdr:cxnSp macro="">
      <xdr:nvCxnSpPr>
        <xdr:cNvPr id="57" name="直線コネクタ 56"/>
        <xdr:cNvCxnSpPr/>
      </xdr:nvCxnSpPr>
      <xdr:spPr>
        <a:xfrm flipV="1">
          <a:off x="4634865" y="561975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148607</xdr:rowOff>
    </xdr:from>
    <xdr:ext cx="405111" cy="259045"/>
    <xdr:sp macro="" textlink="">
      <xdr:nvSpPr>
        <xdr:cNvPr id="58" name="【図書館】&#10;有形固定資産減価償却率最小値テキスト"/>
        <xdr:cNvSpPr txBox="1"/>
      </xdr:nvSpPr>
      <xdr:spPr>
        <a:xfrm>
          <a:off x="4673600"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144780</xdr:rowOff>
    </xdr:from>
    <xdr:to>
      <xdr:col>24</xdr:col>
      <xdr:colOff>152400</xdr:colOff>
      <xdr:row>40</xdr:row>
      <xdr:rowOff>144780</xdr:rowOff>
    </xdr:to>
    <xdr:cxnSp macro="">
      <xdr:nvCxnSpPr>
        <xdr:cNvPr id="59" name="直線コネクタ 58"/>
        <xdr:cNvCxnSpPr/>
      </xdr:nvCxnSpPr>
      <xdr:spPr>
        <a:xfrm>
          <a:off x="4546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図書館】&#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120667</xdr:rowOff>
    </xdr:from>
    <xdr:ext cx="405111" cy="259045"/>
    <xdr:sp macro="" textlink="">
      <xdr:nvSpPr>
        <xdr:cNvPr id="62" name="【図書館】&#10;有形固定資産減価償却率平均値テキスト"/>
        <xdr:cNvSpPr txBox="1"/>
      </xdr:nvSpPr>
      <xdr:spPr>
        <a:xfrm>
          <a:off x="4673600" y="594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97790</xdr:rowOff>
    </xdr:from>
    <xdr:to>
      <xdr:col>24</xdr:col>
      <xdr:colOff>114300</xdr:colOff>
      <xdr:row>36</xdr:row>
      <xdr:rowOff>27940</xdr:rowOff>
    </xdr:to>
    <xdr:sp macro="" textlink="">
      <xdr:nvSpPr>
        <xdr:cNvPr id="63" name="フローチャート: 判断 62"/>
        <xdr:cNvSpPr/>
      </xdr:nvSpPr>
      <xdr:spPr>
        <a:xfrm>
          <a:off x="45847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4" name="フローチャート: 判断 63"/>
        <xdr:cNvSpPr/>
      </xdr:nvSpPr>
      <xdr:spPr>
        <a:xfrm>
          <a:off x="3746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124460</xdr:rowOff>
    </xdr:from>
    <xdr:to>
      <xdr:col>15</xdr:col>
      <xdr:colOff>101600</xdr:colOff>
      <xdr:row>35</xdr:row>
      <xdr:rowOff>54610</xdr:rowOff>
    </xdr:to>
    <xdr:sp macro="" textlink="">
      <xdr:nvSpPr>
        <xdr:cNvPr id="65" name="フローチャート: 判断 64"/>
        <xdr:cNvSpPr/>
      </xdr:nvSpPr>
      <xdr:spPr>
        <a:xfrm>
          <a:off x="2857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67310</xdr:rowOff>
    </xdr:from>
    <xdr:to>
      <xdr:col>10</xdr:col>
      <xdr:colOff>165100</xdr:colOff>
      <xdr:row>34</xdr:row>
      <xdr:rowOff>168910</xdr:rowOff>
    </xdr:to>
    <xdr:sp macro="" textlink="">
      <xdr:nvSpPr>
        <xdr:cNvPr id="66" name="フローチャート: 判断 65"/>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33020</xdr:rowOff>
    </xdr:from>
    <xdr:to>
      <xdr:col>6</xdr:col>
      <xdr:colOff>38100</xdr:colOff>
      <xdr:row>34</xdr:row>
      <xdr:rowOff>134620</xdr:rowOff>
    </xdr:to>
    <xdr:sp macro="" textlink="">
      <xdr:nvSpPr>
        <xdr:cNvPr id="67" name="フローチャート: 判断 66"/>
        <xdr:cNvSpPr/>
      </xdr:nvSpPr>
      <xdr:spPr>
        <a:xfrm>
          <a:off x="1079500" y="586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3" name="楕円 72"/>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156227</xdr:rowOff>
    </xdr:from>
    <xdr:ext cx="405111" cy="259045"/>
    <xdr:sp macro="" textlink="">
      <xdr:nvSpPr>
        <xdr:cNvPr id="74" name="【図書館】&#10;有形固定資産減価償却率該当値テキスト"/>
        <xdr:cNvSpPr txBox="1"/>
      </xdr:nvSpPr>
      <xdr:spPr>
        <a:xfrm>
          <a:off x="4673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xdr:cNvSpPr/>
      </xdr:nvSpPr>
      <xdr:spPr>
        <a:xfrm>
          <a:off x="3746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39</xdr:row>
      <xdr:rowOff>57150</xdr:rowOff>
    </xdr:to>
    <xdr:cxnSp macro="">
      <xdr:nvCxnSpPr>
        <xdr:cNvPr id="76" name="直線コネクタ 75"/>
        <xdr:cNvCxnSpPr/>
      </xdr:nvCxnSpPr>
      <xdr:spPr>
        <a:xfrm>
          <a:off x="3797300" y="6667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152400</xdr:rowOff>
    </xdr:to>
    <xdr:cxnSp macro="">
      <xdr:nvCxnSpPr>
        <xdr:cNvPr id="78" name="直線コネクタ 77"/>
        <xdr:cNvCxnSpPr/>
      </xdr:nvCxnSpPr>
      <xdr:spPr>
        <a:xfrm>
          <a:off x="2908300" y="659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76200</xdr:rowOff>
    </xdr:to>
    <xdr:cxnSp macro="">
      <xdr:nvCxnSpPr>
        <xdr:cNvPr id="80" name="直線コネクタ 79"/>
        <xdr:cNvCxnSpPr/>
      </xdr:nvCxnSpPr>
      <xdr:spPr>
        <a:xfrm>
          <a:off x="2019300" y="65112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40640</xdr:rowOff>
    </xdr:from>
    <xdr:to>
      <xdr:col>6</xdr:col>
      <xdr:colOff>38100</xdr:colOff>
      <xdr:row>37</xdr:row>
      <xdr:rowOff>142240</xdr:rowOff>
    </xdr:to>
    <xdr:sp macro="" textlink="">
      <xdr:nvSpPr>
        <xdr:cNvPr id="81" name="楕円 80"/>
        <xdr:cNvSpPr/>
      </xdr:nvSpPr>
      <xdr:spPr>
        <a:xfrm>
          <a:off x="1079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91440</xdr:rowOff>
    </xdr:from>
    <xdr:to>
      <xdr:col>10</xdr:col>
      <xdr:colOff>114300</xdr:colOff>
      <xdr:row>37</xdr:row>
      <xdr:rowOff>167640</xdr:rowOff>
    </xdr:to>
    <xdr:cxnSp macro="">
      <xdr:nvCxnSpPr>
        <xdr:cNvPr id="82" name="直線コネクタ 81"/>
        <xdr:cNvCxnSpPr/>
      </xdr:nvCxnSpPr>
      <xdr:spPr>
        <a:xfrm>
          <a:off x="1130300" y="6435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166387</xdr:rowOff>
    </xdr:from>
    <xdr:ext cx="405111" cy="259045"/>
    <xdr:sp macro="" textlink="">
      <xdr:nvSpPr>
        <xdr:cNvPr id="83" name="n_1aveValue【図書館】&#10;有形固定資産減価償却率"/>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71137</xdr:rowOff>
    </xdr:from>
    <xdr:ext cx="405111" cy="259045"/>
    <xdr:sp macro="" textlink="">
      <xdr:nvSpPr>
        <xdr:cNvPr id="84" name="n_2aveValue【図書館】&#10;有形固定資産減価償却率"/>
        <xdr:cNvSpPr txBox="1"/>
      </xdr:nvSpPr>
      <xdr:spPr>
        <a:xfrm>
          <a:off x="2705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13987</xdr:rowOff>
    </xdr:from>
    <xdr:ext cx="405111" cy="259045"/>
    <xdr:sp macro="" textlink="">
      <xdr:nvSpPr>
        <xdr:cNvPr id="85" name="n_3aveValue【図書館】&#10;有形固定資産減価償却率"/>
        <xdr:cNvSpPr txBox="1"/>
      </xdr:nvSpPr>
      <xdr:spPr>
        <a:xfrm>
          <a:off x="1816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151147</xdr:rowOff>
    </xdr:from>
    <xdr:ext cx="405111" cy="259045"/>
    <xdr:sp macro="" textlink="">
      <xdr:nvSpPr>
        <xdr:cNvPr id="86" name="n_4aveValue【図書館】&#10;有形固定資産減価償却率"/>
        <xdr:cNvSpPr txBox="1"/>
      </xdr:nvSpPr>
      <xdr:spPr>
        <a:xfrm>
          <a:off x="927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22877</xdr:rowOff>
    </xdr:from>
    <xdr:ext cx="405111" cy="259045"/>
    <xdr:sp macro="" textlink="">
      <xdr:nvSpPr>
        <xdr:cNvPr id="87" name="n_1mainValue【図書館】&#10;有形固定資産減価償却率"/>
        <xdr:cNvSpPr txBox="1"/>
      </xdr:nvSpPr>
      <xdr:spPr>
        <a:xfrm>
          <a:off x="3582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8" name="n_2main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89" name="n_3mainValue【図書館】&#10;有形固定資産減価償却率"/>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133367</xdr:rowOff>
    </xdr:from>
    <xdr:ext cx="405111" cy="259045"/>
    <xdr:sp macro="" textlink="">
      <xdr:nvSpPr>
        <xdr:cNvPr id="90" name="n_4mainValue【図書館】&#10;有形固定資産減価償却率"/>
        <xdr:cNvSpPr txBox="1"/>
      </xdr:nvSpPr>
      <xdr:spPr>
        <a:xfrm>
          <a:off x="927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156227</xdr:rowOff>
    </xdr:from>
    <xdr:ext cx="469744" cy="259045"/>
    <xdr:sp macro="" textlink="">
      <xdr:nvSpPr>
        <xdr:cNvPr id="132" name="【図書館】&#10;一人当たり面積該当値テキスト"/>
        <xdr:cNvSpPr txBox="1"/>
      </xdr:nvSpPr>
      <xdr:spPr>
        <a:xfrm>
          <a:off x="10515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xdr:cNvCxnSpPr/>
      </xdr:nvCxnSpPr>
      <xdr:spPr>
        <a:xfrm>
          <a:off x="9639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xdr:cNvCxnSpPr/>
      </xdr:nvCxnSpPr>
      <xdr:spPr>
        <a:xfrm>
          <a:off x="8750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xdr:cNvCxnSpPr/>
      </xdr:nvCxnSpPr>
      <xdr:spPr>
        <a:xfrm>
          <a:off x="7861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xdr:cNvCxnSpPr/>
      </xdr:nvCxnSpPr>
      <xdr:spPr>
        <a:xfrm>
          <a:off x="6972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160020</xdr:rowOff>
    </xdr:to>
    <xdr:cxnSp macro="">
      <xdr:nvCxnSpPr>
        <xdr:cNvPr id="173" name="直線コネクタ 172"/>
        <xdr:cNvCxnSpPr/>
      </xdr:nvCxnSpPr>
      <xdr:spPr>
        <a:xfrm flipV="1">
          <a:off x="4634865" y="97040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4" name="【体育館・プール】&#10;有形固定資産減価償却率最小値テキスト"/>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5" name="直線コネクタ 174"/>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6"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7" name="直線コネクタ 176"/>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8" name="【体育館・プール】&#10;有形固定資産減価償却率平均値テキスト"/>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9" name="フローチャート: 判断 178"/>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80" name="フローチャート: 判断 179"/>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xdr:rowOff>
    </xdr:from>
    <xdr:to>
      <xdr:col>15</xdr:col>
      <xdr:colOff>101600</xdr:colOff>
      <xdr:row>59</xdr:row>
      <xdr:rowOff>104140</xdr:rowOff>
    </xdr:to>
    <xdr:sp macro="" textlink="">
      <xdr:nvSpPr>
        <xdr:cNvPr id="181" name="フローチャート: 判断 180"/>
        <xdr:cNvSpPr/>
      </xdr:nvSpPr>
      <xdr:spPr>
        <a:xfrm>
          <a:off x="2857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82" name="フローチャート: 判断 181"/>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82550</xdr:rowOff>
    </xdr:from>
    <xdr:to>
      <xdr:col>6</xdr:col>
      <xdr:colOff>38100</xdr:colOff>
      <xdr:row>59</xdr:row>
      <xdr:rowOff>12700</xdr:rowOff>
    </xdr:to>
    <xdr:sp macro="" textlink="">
      <xdr:nvSpPr>
        <xdr:cNvPr id="183" name="フローチャート: 判断 182"/>
        <xdr:cNvSpPr/>
      </xdr:nvSpPr>
      <xdr:spPr>
        <a:xfrm>
          <a:off x="1079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109220</xdr:rowOff>
    </xdr:from>
    <xdr:to>
      <xdr:col>24</xdr:col>
      <xdr:colOff>114300</xdr:colOff>
      <xdr:row>65</xdr:row>
      <xdr:rowOff>39370</xdr:rowOff>
    </xdr:to>
    <xdr:sp macro="" textlink="">
      <xdr:nvSpPr>
        <xdr:cNvPr id="189" name="楕円 188"/>
        <xdr:cNvSpPr/>
      </xdr:nvSpPr>
      <xdr:spPr>
        <a:xfrm>
          <a:off x="45847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64</xdr:row>
      <xdr:rowOff>24147</xdr:rowOff>
    </xdr:from>
    <xdr:ext cx="405111" cy="259045"/>
    <xdr:sp macro="" textlink="">
      <xdr:nvSpPr>
        <xdr:cNvPr id="190" name="【体育館・プール】&#10;有形固定資産減価償却率該当値テキスト"/>
        <xdr:cNvSpPr txBox="1"/>
      </xdr:nvSpPr>
      <xdr:spPr>
        <a:xfrm>
          <a:off x="4673600" y="1099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13970</xdr:rowOff>
    </xdr:from>
    <xdr:to>
      <xdr:col>20</xdr:col>
      <xdr:colOff>38100</xdr:colOff>
      <xdr:row>64</xdr:row>
      <xdr:rowOff>115570</xdr:rowOff>
    </xdr:to>
    <xdr:sp macro="" textlink="">
      <xdr:nvSpPr>
        <xdr:cNvPr id="191" name="楕円 190"/>
        <xdr:cNvSpPr/>
      </xdr:nvSpPr>
      <xdr:spPr>
        <a:xfrm>
          <a:off x="3746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64770</xdr:rowOff>
    </xdr:from>
    <xdr:to>
      <xdr:col>24</xdr:col>
      <xdr:colOff>63500</xdr:colOff>
      <xdr:row>64</xdr:row>
      <xdr:rowOff>160020</xdr:rowOff>
    </xdr:to>
    <xdr:cxnSp macro="">
      <xdr:nvCxnSpPr>
        <xdr:cNvPr id="192" name="直線コネクタ 191"/>
        <xdr:cNvCxnSpPr/>
      </xdr:nvCxnSpPr>
      <xdr:spPr>
        <a:xfrm>
          <a:off x="3797300" y="110375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93980</xdr:rowOff>
    </xdr:from>
    <xdr:to>
      <xdr:col>15</xdr:col>
      <xdr:colOff>101600</xdr:colOff>
      <xdr:row>64</xdr:row>
      <xdr:rowOff>24130</xdr:rowOff>
    </xdr:to>
    <xdr:sp macro="" textlink="">
      <xdr:nvSpPr>
        <xdr:cNvPr id="193" name="楕円 192"/>
        <xdr:cNvSpPr/>
      </xdr:nvSpPr>
      <xdr:spPr>
        <a:xfrm>
          <a:off x="2857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144780</xdr:rowOff>
    </xdr:from>
    <xdr:to>
      <xdr:col>19</xdr:col>
      <xdr:colOff>177800</xdr:colOff>
      <xdr:row>64</xdr:row>
      <xdr:rowOff>64770</xdr:rowOff>
    </xdr:to>
    <xdr:cxnSp macro="">
      <xdr:nvCxnSpPr>
        <xdr:cNvPr id="194" name="直線コネクタ 193"/>
        <xdr:cNvCxnSpPr/>
      </xdr:nvCxnSpPr>
      <xdr:spPr>
        <a:xfrm>
          <a:off x="2908300" y="109461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36830</xdr:rowOff>
    </xdr:from>
    <xdr:to>
      <xdr:col>10</xdr:col>
      <xdr:colOff>165100</xdr:colOff>
      <xdr:row>62</xdr:row>
      <xdr:rowOff>138430</xdr:rowOff>
    </xdr:to>
    <xdr:sp macro="" textlink="">
      <xdr:nvSpPr>
        <xdr:cNvPr id="195" name="楕円 194"/>
        <xdr:cNvSpPr/>
      </xdr:nvSpPr>
      <xdr:spPr>
        <a:xfrm>
          <a:off x="196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87630</xdr:rowOff>
    </xdr:from>
    <xdr:to>
      <xdr:col>15</xdr:col>
      <xdr:colOff>50800</xdr:colOff>
      <xdr:row>63</xdr:row>
      <xdr:rowOff>144780</xdr:rowOff>
    </xdr:to>
    <xdr:cxnSp macro="">
      <xdr:nvCxnSpPr>
        <xdr:cNvPr id="196" name="直線コネクタ 195"/>
        <xdr:cNvCxnSpPr/>
      </xdr:nvCxnSpPr>
      <xdr:spPr>
        <a:xfrm>
          <a:off x="2019300" y="1071753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197" name="楕円 196"/>
        <xdr:cNvSpPr/>
      </xdr:nvSpPr>
      <xdr:spPr>
        <a:xfrm>
          <a:off x="107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62</xdr:row>
      <xdr:rowOff>87630</xdr:rowOff>
    </xdr:to>
    <xdr:cxnSp macro="">
      <xdr:nvCxnSpPr>
        <xdr:cNvPr id="198" name="直線コネクタ 197"/>
        <xdr:cNvCxnSpPr/>
      </xdr:nvCxnSpPr>
      <xdr:spPr>
        <a:xfrm>
          <a:off x="1130300" y="106108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2557</xdr:rowOff>
    </xdr:from>
    <xdr:ext cx="405111" cy="259045"/>
    <xdr:sp macro="" textlink="">
      <xdr:nvSpPr>
        <xdr:cNvPr id="199" name="n_1aveValue【体育館・プール】&#10;有形固定資産減価償却率"/>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0" name="n_2aveValue【体育館・プール】&#10;有形固定資産減価償却率"/>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201" name="n_3aveValue【体育館・プール】&#10;有形固定資産減価償却率"/>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29227</xdr:rowOff>
    </xdr:from>
    <xdr:ext cx="405111" cy="259045"/>
    <xdr:sp macro="" textlink="">
      <xdr:nvSpPr>
        <xdr:cNvPr id="202" name="n_4aveValue【体育館・プール】&#10;有形固定資産減価償却率"/>
        <xdr:cNvSpPr txBox="1"/>
      </xdr:nvSpPr>
      <xdr:spPr>
        <a:xfrm>
          <a:off x="927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106697</xdr:rowOff>
    </xdr:from>
    <xdr:ext cx="405111" cy="259045"/>
    <xdr:sp macro="" textlink="">
      <xdr:nvSpPr>
        <xdr:cNvPr id="203" name="n_1mainValue【体育館・プール】&#10;有形固定資産減価償却率"/>
        <xdr:cNvSpPr txBox="1"/>
      </xdr:nvSpPr>
      <xdr:spPr>
        <a:xfrm>
          <a:off x="3582044"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15257</xdr:rowOff>
    </xdr:from>
    <xdr:ext cx="405111" cy="259045"/>
    <xdr:sp macro="" textlink="">
      <xdr:nvSpPr>
        <xdr:cNvPr id="204" name="n_2mainValue【体育館・プール】&#10;有形固定資産減価償却率"/>
        <xdr:cNvSpPr txBox="1"/>
      </xdr:nvSpPr>
      <xdr:spPr>
        <a:xfrm>
          <a:off x="2705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129557</xdr:rowOff>
    </xdr:from>
    <xdr:ext cx="405111" cy="259045"/>
    <xdr:sp macro="" textlink="">
      <xdr:nvSpPr>
        <xdr:cNvPr id="205" name="n_3mainValue【体育館・プール】&#10;有形固定資産減価償却率"/>
        <xdr:cNvSpPr txBox="1"/>
      </xdr:nvSpPr>
      <xdr:spPr>
        <a:xfrm>
          <a:off x="1816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206" name="n_4mainValue【体育館・プール】&#10;有形固定資産減価償却率"/>
        <xdr:cNvSpPr txBox="1"/>
      </xdr:nvSpPr>
      <xdr:spPr>
        <a:xfrm>
          <a:off x="927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31" name="直線コネクタ 230"/>
        <xdr:cNvCxnSpPr/>
      </xdr:nvCxnSpPr>
      <xdr:spPr>
        <a:xfrm flipV="1">
          <a:off x="10476865" y="95631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xdr:cNvSpPr txBox="1"/>
      </xdr:nvSpPr>
      <xdr:spPr>
        <a:xfrm>
          <a:off x="10515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xdr:cNvCxnSpPr/>
      </xdr:nvCxnSpPr>
      <xdr:spPr>
        <a:xfrm>
          <a:off x="10388600" y="1090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4" name="【体育館・プール】&#10;一人当たり面積最大値テキスト"/>
        <xdr:cNvSpPr txBox="1"/>
      </xdr:nvSpPr>
      <xdr:spPr>
        <a:xfrm>
          <a:off x="10515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5" name="直線コネクタ 234"/>
        <xdr:cNvCxnSpPr/>
      </xdr:nvCxnSpPr>
      <xdr:spPr>
        <a:xfrm>
          <a:off x="10388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36" name="【体育館・プール】&#10;一人当たり面積平均値テキスト"/>
        <xdr:cNvSpPr txBox="1"/>
      </xdr:nvSpPr>
      <xdr:spPr>
        <a:xfrm>
          <a:off x="10515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xdr:cNvSpPr/>
      </xdr:nvSpPr>
      <xdr:spPr>
        <a:xfrm>
          <a:off x="9588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9" name="フローチャート: 判断 238"/>
        <xdr:cNvSpPr/>
      </xdr:nvSpPr>
      <xdr:spPr>
        <a:xfrm>
          <a:off x="8699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0" name="フローチャート: 判断 239"/>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41" name="フローチャート: 判断 240"/>
        <xdr:cNvSpPr/>
      </xdr:nvSpPr>
      <xdr:spPr>
        <a:xfrm>
          <a:off x="6921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57150</xdr:rowOff>
    </xdr:from>
    <xdr:to>
      <xdr:col>55</xdr:col>
      <xdr:colOff>50800</xdr:colOff>
      <xdr:row>61</xdr:row>
      <xdr:rowOff>158750</xdr:rowOff>
    </xdr:to>
    <xdr:sp macro="" textlink="">
      <xdr:nvSpPr>
        <xdr:cNvPr id="247" name="楕円 246"/>
        <xdr:cNvSpPr/>
      </xdr:nvSpPr>
      <xdr:spPr>
        <a:xfrm>
          <a:off x="104267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35577</xdr:rowOff>
    </xdr:from>
    <xdr:ext cx="469744" cy="259045"/>
    <xdr:sp macro="" textlink="">
      <xdr:nvSpPr>
        <xdr:cNvPr id="248" name="【体育館・プール】&#10;一人当たり面積該当値テキスト"/>
        <xdr:cNvSpPr txBox="1"/>
      </xdr:nvSpPr>
      <xdr:spPr>
        <a:xfrm>
          <a:off x="1051560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57150</xdr:rowOff>
    </xdr:from>
    <xdr:to>
      <xdr:col>50</xdr:col>
      <xdr:colOff>165100</xdr:colOff>
      <xdr:row>61</xdr:row>
      <xdr:rowOff>158750</xdr:rowOff>
    </xdr:to>
    <xdr:sp macro="" textlink="">
      <xdr:nvSpPr>
        <xdr:cNvPr id="249" name="楕円 248"/>
        <xdr:cNvSpPr/>
      </xdr:nvSpPr>
      <xdr:spPr>
        <a:xfrm>
          <a:off x="9588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107950</xdr:rowOff>
    </xdr:from>
    <xdr:to>
      <xdr:col>55</xdr:col>
      <xdr:colOff>0</xdr:colOff>
      <xdr:row>61</xdr:row>
      <xdr:rowOff>107950</xdr:rowOff>
    </xdr:to>
    <xdr:cxnSp macro="">
      <xdr:nvCxnSpPr>
        <xdr:cNvPr id="250" name="直線コネクタ 249"/>
        <xdr:cNvCxnSpPr/>
      </xdr:nvCxnSpPr>
      <xdr:spPr>
        <a:xfrm>
          <a:off x="9639300" y="1056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57150</xdr:rowOff>
    </xdr:from>
    <xdr:to>
      <xdr:col>46</xdr:col>
      <xdr:colOff>38100</xdr:colOff>
      <xdr:row>61</xdr:row>
      <xdr:rowOff>158750</xdr:rowOff>
    </xdr:to>
    <xdr:sp macro="" textlink="">
      <xdr:nvSpPr>
        <xdr:cNvPr id="251" name="楕円 250"/>
        <xdr:cNvSpPr/>
      </xdr:nvSpPr>
      <xdr:spPr>
        <a:xfrm>
          <a:off x="8699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107950</xdr:rowOff>
    </xdr:from>
    <xdr:to>
      <xdr:col>50</xdr:col>
      <xdr:colOff>114300</xdr:colOff>
      <xdr:row>61</xdr:row>
      <xdr:rowOff>107950</xdr:rowOff>
    </xdr:to>
    <xdr:cxnSp macro="">
      <xdr:nvCxnSpPr>
        <xdr:cNvPr id="252" name="直線コネクタ 251"/>
        <xdr:cNvCxnSpPr/>
      </xdr:nvCxnSpPr>
      <xdr:spPr>
        <a:xfrm>
          <a:off x="8750300" y="1056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31750</xdr:rowOff>
    </xdr:from>
    <xdr:to>
      <xdr:col>41</xdr:col>
      <xdr:colOff>101600</xdr:colOff>
      <xdr:row>61</xdr:row>
      <xdr:rowOff>133350</xdr:rowOff>
    </xdr:to>
    <xdr:sp macro="" textlink="">
      <xdr:nvSpPr>
        <xdr:cNvPr id="253" name="楕円 252"/>
        <xdr:cNvSpPr/>
      </xdr:nvSpPr>
      <xdr:spPr>
        <a:xfrm>
          <a:off x="7810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82550</xdr:rowOff>
    </xdr:from>
    <xdr:to>
      <xdr:col>45</xdr:col>
      <xdr:colOff>177800</xdr:colOff>
      <xdr:row>61</xdr:row>
      <xdr:rowOff>107950</xdr:rowOff>
    </xdr:to>
    <xdr:cxnSp macro="">
      <xdr:nvCxnSpPr>
        <xdr:cNvPr id="254" name="直線コネクタ 253"/>
        <xdr:cNvCxnSpPr/>
      </xdr:nvCxnSpPr>
      <xdr:spPr>
        <a:xfrm>
          <a:off x="7861300" y="1054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55" name="楕円 254"/>
        <xdr:cNvSpPr/>
      </xdr:nvSpPr>
      <xdr:spPr>
        <a:xfrm>
          <a:off x="6921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82550</xdr:rowOff>
    </xdr:from>
    <xdr:to>
      <xdr:col>41</xdr:col>
      <xdr:colOff>50800</xdr:colOff>
      <xdr:row>61</xdr:row>
      <xdr:rowOff>82550</xdr:rowOff>
    </xdr:to>
    <xdr:cxnSp macro="">
      <xdr:nvCxnSpPr>
        <xdr:cNvPr id="256" name="直線コネクタ 255"/>
        <xdr:cNvCxnSpPr/>
      </xdr:nvCxnSpPr>
      <xdr:spPr>
        <a:xfrm>
          <a:off x="6972300" y="1054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137177</xdr:rowOff>
    </xdr:from>
    <xdr:ext cx="469744" cy="259045"/>
    <xdr:sp macro="" textlink="">
      <xdr:nvSpPr>
        <xdr:cNvPr id="257" name="n_1aveValue【体育館・プール】&#10;一人当たり面積"/>
        <xdr:cNvSpPr txBox="1"/>
      </xdr:nvSpPr>
      <xdr:spPr>
        <a:xfrm>
          <a:off x="9391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149877</xdr:rowOff>
    </xdr:from>
    <xdr:ext cx="469744" cy="259045"/>
    <xdr:sp macro="" textlink="">
      <xdr:nvSpPr>
        <xdr:cNvPr id="258" name="n_2aveValue【体育館・プール】&#10;一人当たり面積"/>
        <xdr:cNvSpPr txBox="1"/>
      </xdr:nvSpPr>
      <xdr:spPr>
        <a:xfrm>
          <a:off x="8515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124477</xdr:rowOff>
    </xdr:from>
    <xdr:ext cx="469744" cy="259045"/>
    <xdr:sp macro="" textlink="">
      <xdr:nvSpPr>
        <xdr:cNvPr id="259" name="n_3aveValue【体育館・プール】&#10;一人当たり面積"/>
        <xdr:cNvSpPr txBox="1"/>
      </xdr:nvSpPr>
      <xdr:spPr>
        <a:xfrm>
          <a:off x="7626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137177</xdr:rowOff>
    </xdr:from>
    <xdr:ext cx="469744" cy="259045"/>
    <xdr:sp macro="" textlink="">
      <xdr:nvSpPr>
        <xdr:cNvPr id="260" name="n_4aveValue【体育館・プール】&#10;一人当たり面積"/>
        <xdr:cNvSpPr txBox="1"/>
      </xdr:nvSpPr>
      <xdr:spPr>
        <a:xfrm>
          <a:off x="6737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149877</xdr:rowOff>
    </xdr:from>
    <xdr:ext cx="469744" cy="259045"/>
    <xdr:sp macro="" textlink="">
      <xdr:nvSpPr>
        <xdr:cNvPr id="261" name="n_1mainValue【体育館・プール】&#10;一人当たり面積"/>
        <xdr:cNvSpPr txBox="1"/>
      </xdr:nvSpPr>
      <xdr:spPr>
        <a:xfrm>
          <a:off x="93917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149877</xdr:rowOff>
    </xdr:from>
    <xdr:ext cx="469744" cy="259045"/>
    <xdr:sp macro="" textlink="">
      <xdr:nvSpPr>
        <xdr:cNvPr id="262" name="n_2mainValue【体育館・プール】&#10;一人当たり面積"/>
        <xdr:cNvSpPr txBox="1"/>
      </xdr:nvSpPr>
      <xdr:spPr>
        <a:xfrm>
          <a:off x="85154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149877</xdr:rowOff>
    </xdr:from>
    <xdr:ext cx="469744" cy="259045"/>
    <xdr:sp macro="" textlink="">
      <xdr:nvSpPr>
        <xdr:cNvPr id="263" name="n_3mainValue【体育館・プール】&#10;一人当たり面積"/>
        <xdr:cNvSpPr txBox="1"/>
      </xdr:nvSpPr>
      <xdr:spPr>
        <a:xfrm>
          <a:off x="7626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4" name="n_4mainValue【体育館・プール】&#10;一人当たり面積"/>
        <xdr:cNvSpPr txBox="1"/>
      </xdr:nvSpPr>
      <xdr:spPr>
        <a:xfrm>
          <a:off x="6737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19050</xdr:rowOff>
    </xdr:from>
    <xdr:to>
      <xdr:col>24</xdr:col>
      <xdr:colOff>62865</xdr:colOff>
      <xdr:row>87</xdr:row>
      <xdr:rowOff>22861</xdr:rowOff>
    </xdr:to>
    <xdr:cxnSp macro="">
      <xdr:nvCxnSpPr>
        <xdr:cNvPr id="289" name="直線コネクタ 288"/>
        <xdr:cNvCxnSpPr/>
      </xdr:nvCxnSpPr>
      <xdr:spPr>
        <a:xfrm flipV="1">
          <a:off x="4634865" y="135636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26688</xdr:rowOff>
    </xdr:from>
    <xdr:ext cx="405111" cy="259045"/>
    <xdr:sp macro="" textlink="">
      <xdr:nvSpPr>
        <xdr:cNvPr id="290" name="【福祉施設】&#10;有形固定資産減価償却率最小値テキスト"/>
        <xdr:cNvSpPr txBox="1"/>
      </xdr:nvSpPr>
      <xdr:spPr>
        <a:xfrm>
          <a:off x="4673600" y="1494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91" name="直線コネクタ 290"/>
        <xdr:cNvCxnSpPr/>
      </xdr:nvCxnSpPr>
      <xdr:spPr>
        <a:xfrm>
          <a:off x="4546600" y="1493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137177</xdr:rowOff>
    </xdr:from>
    <xdr:ext cx="405111" cy="259045"/>
    <xdr:sp macro="" textlink="">
      <xdr:nvSpPr>
        <xdr:cNvPr id="292" name="【福祉施設】&#10;有形固定資産減価償却率最大値テキスト"/>
        <xdr:cNvSpPr txBox="1"/>
      </xdr:nvSpPr>
      <xdr:spPr>
        <a:xfrm>
          <a:off x="4673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19050</xdr:rowOff>
    </xdr:from>
    <xdr:to>
      <xdr:col>24</xdr:col>
      <xdr:colOff>152400</xdr:colOff>
      <xdr:row>79</xdr:row>
      <xdr:rowOff>19050</xdr:rowOff>
    </xdr:to>
    <xdr:cxnSp macro="">
      <xdr:nvCxnSpPr>
        <xdr:cNvPr id="293" name="直線コネクタ 292"/>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13988</xdr:rowOff>
    </xdr:from>
    <xdr:ext cx="405111" cy="259045"/>
    <xdr:sp macro="" textlink="">
      <xdr:nvSpPr>
        <xdr:cNvPr id="294" name="【福祉施設】&#10;有形固定資産減価償却率平均値テキスト"/>
        <xdr:cNvSpPr txBox="1"/>
      </xdr:nvSpPr>
      <xdr:spPr>
        <a:xfrm>
          <a:off x="4673600" y="14072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5" name="フローチャート: 判断 294"/>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6" name="フローチャート: 判断 295"/>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97" name="フローチャート: 判断 296"/>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8" name="フローチャート: 判断 297"/>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162561</xdr:rowOff>
    </xdr:from>
    <xdr:to>
      <xdr:col>6</xdr:col>
      <xdr:colOff>38100</xdr:colOff>
      <xdr:row>82</xdr:row>
      <xdr:rowOff>92711</xdr:rowOff>
    </xdr:to>
    <xdr:sp macro="" textlink="">
      <xdr:nvSpPr>
        <xdr:cNvPr id="299" name="フローチャート: 判断 298"/>
        <xdr:cNvSpPr/>
      </xdr:nvSpPr>
      <xdr:spPr>
        <a:xfrm>
          <a:off x="1079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5" name="楕円 304"/>
        <xdr:cNvSpPr/>
      </xdr:nvSpPr>
      <xdr:spPr>
        <a:xfrm>
          <a:off x="4584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6" name="【福祉施設】&#10;有形固定資産減価償却率該当値テキスト"/>
        <xdr:cNvSpPr txBox="1"/>
      </xdr:nvSpPr>
      <xdr:spPr>
        <a:xfrm>
          <a:off x="4673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48261</xdr:rowOff>
    </xdr:from>
    <xdr:to>
      <xdr:col>20</xdr:col>
      <xdr:colOff>38100</xdr:colOff>
      <xdr:row>84</xdr:row>
      <xdr:rowOff>149861</xdr:rowOff>
    </xdr:to>
    <xdr:sp macro="" textlink="">
      <xdr:nvSpPr>
        <xdr:cNvPr id="307" name="楕円 306"/>
        <xdr:cNvSpPr/>
      </xdr:nvSpPr>
      <xdr:spPr>
        <a:xfrm>
          <a:off x="3746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99061</xdr:rowOff>
    </xdr:from>
    <xdr:to>
      <xdr:col>24</xdr:col>
      <xdr:colOff>63500</xdr:colOff>
      <xdr:row>85</xdr:row>
      <xdr:rowOff>3811</xdr:rowOff>
    </xdr:to>
    <xdr:cxnSp macro="">
      <xdr:nvCxnSpPr>
        <xdr:cNvPr id="308" name="直線コネクタ 307"/>
        <xdr:cNvCxnSpPr/>
      </xdr:nvCxnSpPr>
      <xdr:spPr>
        <a:xfrm>
          <a:off x="3797300" y="145008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139700</xdr:rowOff>
    </xdr:from>
    <xdr:to>
      <xdr:col>15</xdr:col>
      <xdr:colOff>101600</xdr:colOff>
      <xdr:row>84</xdr:row>
      <xdr:rowOff>69850</xdr:rowOff>
    </xdr:to>
    <xdr:sp macro="" textlink="">
      <xdr:nvSpPr>
        <xdr:cNvPr id="309" name="楕円 308"/>
        <xdr:cNvSpPr/>
      </xdr:nvSpPr>
      <xdr:spPr>
        <a:xfrm>
          <a:off x="2857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19050</xdr:rowOff>
    </xdr:from>
    <xdr:to>
      <xdr:col>19</xdr:col>
      <xdr:colOff>177800</xdr:colOff>
      <xdr:row>84</xdr:row>
      <xdr:rowOff>99061</xdr:rowOff>
    </xdr:to>
    <xdr:cxnSp macro="">
      <xdr:nvCxnSpPr>
        <xdr:cNvPr id="310" name="直線コネクタ 309"/>
        <xdr:cNvCxnSpPr/>
      </xdr:nvCxnSpPr>
      <xdr:spPr>
        <a:xfrm>
          <a:off x="2908300" y="144208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1" name="楕円 310"/>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84</xdr:row>
      <xdr:rowOff>19050</xdr:rowOff>
    </xdr:to>
    <xdr:cxnSp macro="">
      <xdr:nvCxnSpPr>
        <xdr:cNvPr id="312" name="直線コネクタ 311"/>
        <xdr:cNvCxnSpPr/>
      </xdr:nvCxnSpPr>
      <xdr:spPr>
        <a:xfrm>
          <a:off x="2019300" y="14325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3" name="楕円 312"/>
        <xdr:cNvSpPr/>
      </xdr:nvSpPr>
      <xdr:spPr>
        <a:xfrm>
          <a:off x="107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95250</xdr:rowOff>
    </xdr:to>
    <xdr:cxnSp macro="">
      <xdr:nvCxnSpPr>
        <xdr:cNvPr id="314" name="直線コネクタ 313"/>
        <xdr:cNvCxnSpPr/>
      </xdr:nvCxnSpPr>
      <xdr:spPr>
        <a:xfrm>
          <a:off x="1130300" y="142455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5" name="n_1aveValue【福祉施設】&#10;有形固定資産減価償却率"/>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316" name="n_2aveValue【福祉施設】&#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7"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109238</xdr:rowOff>
    </xdr:from>
    <xdr:ext cx="405111" cy="259045"/>
    <xdr:sp macro="" textlink="">
      <xdr:nvSpPr>
        <xdr:cNvPr id="318" name="n_4aveValue【福祉施設】&#10;有形固定資産減価償却率"/>
        <xdr:cNvSpPr txBox="1"/>
      </xdr:nvSpPr>
      <xdr:spPr>
        <a:xfrm>
          <a:off x="927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140988</xdr:rowOff>
    </xdr:from>
    <xdr:ext cx="405111" cy="259045"/>
    <xdr:sp macro="" textlink="">
      <xdr:nvSpPr>
        <xdr:cNvPr id="319" name="n_1mainValue【福祉施設】&#10;有形固定資産減価償却率"/>
        <xdr:cNvSpPr txBox="1"/>
      </xdr:nvSpPr>
      <xdr:spPr>
        <a:xfrm>
          <a:off x="35820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60977</xdr:rowOff>
    </xdr:from>
    <xdr:ext cx="405111" cy="259045"/>
    <xdr:sp macro="" textlink="">
      <xdr:nvSpPr>
        <xdr:cNvPr id="320" name="n_2mainValue【福祉施設】&#10;有形固定資産減価償却率"/>
        <xdr:cNvSpPr txBox="1"/>
      </xdr:nvSpPr>
      <xdr:spPr>
        <a:xfrm>
          <a:off x="2705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1" name="n_3mainValue【福祉施設】&#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22" name="n_4mainValue【福祉施設】&#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48" name="直線コネクタ 347"/>
        <xdr:cNvCxnSpPr/>
      </xdr:nvCxnSpPr>
      <xdr:spPr>
        <a:xfrm flipV="1">
          <a:off x="10476865" y="134112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51"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2" name="直線コネクタ 351"/>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3" name="【福祉施設】&#10;一人当たり面積平均値テキスト"/>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4" name="フローチャート: 判断 353"/>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55" name="フローチャート: 判断 354"/>
        <xdr:cNvSpPr/>
      </xdr:nvSpPr>
      <xdr:spPr>
        <a:xfrm>
          <a:off x="958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xdr:cNvSpPr/>
      </xdr:nvSpPr>
      <xdr:spPr>
        <a:xfrm>
          <a:off x="869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57" name="フローチャート: 判断 356"/>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85271</xdr:rowOff>
    </xdr:from>
    <xdr:to>
      <xdr:col>36</xdr:col>
      <xdr:colOff>165100</xdr:colOff>
      <xdr:row>83</xdr:row>
      <xdr:rowOff>15421</xdr:rowOff>
    </xdr:to>
    <xdr:sp macro="" textlink="">
      <xdr:nvSpPr>
        <xdr:cNvPr id="358" name="フローチャート: 判断 357"/>
        <xdr:cNvSpPr/>
      </xdr:nvSpPr>
      <xdr:spPr>
        <a:xfrm>
          <a:off x="692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4" name="楕円 363"/>
        <xdr:cNvSpPr/>
      </xdr:nvSpPr>
      <xdr:spPr>
        <a:xfrm>
          <a:off x="10426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55534</xdr:rowOff>
    </xdr:from>
    <xdr:ext cx="469744" cy="259045"/>
    <xdr:sp macro="" textlink="">
      <xdr:nvSpPr>
        <xdr:cNvPr id="365" name="【福祉施設】&#10;一人当たり面積該当値テキスト"/>
        <xdr:cNvSpPr txBox="1"/>
      </xdr:nvSpPr>
      <xdr:spPr>
        <a:xfrm>
          <a:off x="10515600"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77107</xdr:rowOff>
    </xdr:from>
    <xdr:to>
      <xdr:col>50</xdr:col>
      <xdr:colOff>165100</xdr:colOff>
      <xdr:row>84</xdr:row>
      <xdr:rowOff>7257</xdr:rowOff>
    </xdr:to>
    <xdr:sp macro="" textlink="">
      <xdr:nvSpPr>
        <xdr:cNvPr id="366" name="楕円 365"/>
        <xdr:cNvSpPr/>
      </xdr:nvSpPr>
      <xdr:spPr>
        <a:xfrm>
          <a:off x="958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127907</xdr:rowOff>
    </xdr:from>
    <xdr:to>
      <xdr:col>55</xdr:col>
      <xdr:colOff>0</xdr:colOff>
      <xdr:row>83</xdr:row>
      <xdr:rowOff>127907</xdr:rowOff>
    </xdr:to>
    <xdr:cxnSp macro="">
      <xdr:nvCxnSpPr>
        <xdr:cNvPr id="367" name="直線コネクタ 366"/>
        <xdr:cNvCxnSpPr/>
      </xdr:nvCxnSpPr>
      <xdr:spPr>
        <a:xfrm>
          <a:off x="9639300" y="1435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68" name="楕円 367"/>
        <xdr:cNvSpPr/>
      </xdr:nvSpPr>
      <xdr:spPr>
        <a:xfrm>
          <a:off x="8699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127907</xdr:rowOff>
    </xdr:from>
    <xdr:to>
      <xdr:col>50</xdr:col>
      <xdr:colOff>114300</xdr:colOff>
      <xdr:row>84</xdr:row>
      <xdr:rowOff>5443</xdr:rowOff>
    </xdr:to>
    <xdr:cxnSp macro="">
      <xdr:nvCxnSpPr>
        <xdr:cNvPr id="369" name="直線コネクタ 368"/>
        <xdr:cNvCxnSpPr/>
      </xdr:nvCxnSpPr>
      <xdr:spPr>
        <a:xfrm flipV="1">
          <a:off x="8750300" y="14358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70" name="楕円 369"/>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84</xdr:row>
      <xdr:rowOff>5443</xdr:rowOff>
    </xdr:to>
    <xdr:cxnSp macro="">
      <xdr:nvCxnSpPr>
        <xdr:cNvPr id="371" name="直線コネクタ 370"/>
        <xdr:cNvCxnSpPr/>
      </xdr:nvCxnSpPr>
      <xdr:spPr>
        <a:xfrm>
          <a:off x="7861300" y="140970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72" name="楕円 371"/>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73" name="直線コネクタ 372"/>
        <xdr:cNvCxnSpPr/>
      </xdr:nvCxnSpPr>
      <xdr:spPr>
        <a:xfrm>
          <a:off x="6972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31948</xdr:rowOff>
    </xdr:from>
    <xdr:ext cx="469744" cy="259045"/>
    <xdr:sp macro="" textlink="">
      <xdr:nvSpPr>
        <xdr:cNvPr id="374" name="n_1aveValue【福祉施設】&#10;一人当たり面積"/>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xdr:cNvSpPr txBox="1"/>
      </xdr:nvSpPr>
      <xdr:spPr>
        <a:xfrm>
          <a:off x="8515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161670</xdr:rowOff>
    </xdr:from>
    <xdr:ext cx="469744" cy="259045"/>
    <xdr:sp macro="" textlink="">
      <xdr:nvSpPr>
        <xdr:cNvPr id="376" name="n_3aveValue【福祉施設】&#10;一人当たり面積"/>
        <xdr:cNvSpPr txBox="1"/>
      </xdr:nvSpPr>
      <xdr:spPr>
        <a:xfrm>
          <a:off x="7626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6548</xdr:rowOff>
    </xdr:from>
    <xdr:ext cx="469744" cy="259045"/>
    <xdr:sp macro="" textlink="">
      <xdr:nvSpPr>
        <xdr:cNvPr id="377" name="n_4aveValue【福祉施設】&#10;一人当たり面積"/>
        <xdr:cNvSpPr txBox="1"/>
      </xdr:nvSpPr>
      <xdr:spPr>
        <a:xfrm>
          <a:off x="6737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169834</xdr:rowOff>
    </xdr:from>
    <xdr:ext cx="469744" cy="259045"/>
    <xdr:sp macro="" textlink="">
      <xdr:nvSpPr>
        <xdr:cNvPr id="378" name="n_1main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9" name="n_2mainValue【福祉施設】&#10;一人当たり面積"/>
        <xdr:cNvSpPr txBox="1"/>
      </xdr:nvSpPr>
      <xdr:spPr>
        <a:xfrm>
          <a:off x="8515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80"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81"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9525</xdr:rowOff>
    </xdr:from>
    <xdr:to>
      <xdr:col>24</xdr:col>
      <xdr:colOff>62865</xdr:colOff>
      <xdr:row>108</xdr:row>
      <xdr:rowOff>152400</xdr:rowOff>
    </xdr:to>
    <xdr:cxnSp macro="">
      <xdr:nvCxnSpPr>
        <xdr:cNvPr id="406" name="直線コネクタ 405"/>
        <xdr:cNvCxnSpPr/>
      </xdr:nvCxnSpPr>
      <xdr:spPr>
        <a:xfrm flipV="1">
          <a:off x="4634865" y="1732597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127652</xdr:rowOff>
    </xdr:from>
    <xdr:ext cx="405111" cy="259045"/>
    <xdr:sp macro="" textlink="">
      <xdr:nvSpPr>
        <xdr:cNvPr id="409" name="【市民会館】&#10;有形固定資産減価償却率最大値テキスト"/>
        <xdr:cNvSpPr txBox="1"/>
      </xdr:nvSpPr>
      <xdr:spPr>
        <a:xfrm>
          <a:off x="4673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9525</xdr:rowOff>
    </xdr:from>
    <xdr:to>
      <xdr:col>24</xdr:col>
      <xdr:colOff>152400</xdr:colOff>
      <xdr:row>101</xdr:row>
      <xdr:rowOff>9525</xdr:rowOff>
    </xdr:to>
    <xdr:cxnSp macro="">
      <xdr:nvCxnSpPr>
        <xdr:cNvPr id="410" name="直線コネクタ 409"/>
        <xdr:cNvCxnSpPr/>
      </xdr:nvCxnSpPr>
      <xdr:spPr>
        <a:xfrm>
          <a:off x="4546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61613</xdr:rowOff>
    </xdr:from>
    <xdr:ext cx="405111" cy="259045"/>
    <xdr:sp macro="" textlink="">
      <xdr:nvSpPr>
        <xdr:cNvPr id="411" name="【市民会館】&#10;有形固定資産減価償却率平均値テキスト"/>
        <xdr:cNvSpPr txBox="1"/>
      </xdr:nvSpPr>
      <xdr:spPr>
        <a:xfrm>
          <a:off x="4673600" y="1754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412" name="フローチャート: 判断 411"/>
        <xdr:cNvSpPr/>
      </xdr:nvSpPr>
      <xdr:spPr>
        <a:xfrm>
          <a:off x="45847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55880</xdr:rowOff>
    </xdr:from>
    <xdr:to>
      <xdr:col>20</xdr:col>
      <xdr:colOff>38100</xdr:colOff>
      <xdr:row>103</xdr:row>
      <xdr:rowOff>157480</xdr:rowOff>
    </xdr:to>
    <xdr:sp macro="" textlink="">
      <xdr:nvSpPr>
        <xdr:cNvPr id="413" name="フローチャート: 判断 412"/>
        <xdr:cNvSpPr/>
      </xdr:nvSpPr>
      <xdr:spPr>
        <a:xfrm>
          <a:off x="3746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414" name="フローチャート: 判断 413"/>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15" name="フローチャート: 判断 414"/>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19686</xdr:rowOff>
    </xdr:from>
    <xdr:to>
      <xdr:col>6</xdr:col>
      <xdr:colOff>38100</xdr:colOff>
      <xdr:row>103</xdr:row>
      <xdr:rowOff>121286</xdr:rowOff>
    </xdr:to>
    <xdr:sp macro="" textlink="">
      <xdr:nvSpPr>
        <xdr:cNvPr id="416" name="フローチャート: 判断 415"/>
        <xdr:cNvSpPr/>
      </xdr:nvSpPr>
      <xdr:spPr>
        <a:xfrm>
          <a:off x="1079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22" name="楕円 421"/>
        <xdr:cNvSpPr/>
      </xdr:nvSpPr>
      <xdr:spPr>
        <a:xfrm>
          <a:off x="4584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41927</xdr:rowOff>
    </xdr:from>
    <xdr:ext cx="405111" cy="259045"/>
    <xdr:sp macro="" textlink="">
      <xdr:nvSpPr>
        <xdr:cNvPr id="423" name="【市民会館】&#10;有形固定資産減価償却率該当値テキスト"/>
        <xdr:cNvSpPr txBox="1"/>
      </xdr:nvSpPr>
      <xdr:spPr>
        <a:xfrm>
          <a:off x="4673600"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29211</xdr:rowOff>
    </xdr:from>
    <xdr:to>
      <xdr:col>20</xdr:col>
      <xdr:colOff>38100</xdr:colOff>
      <xdr:row>104</xdr:row>
      <xdr:rowOff>130811</xdr:rowOff>
    </xdr:to>
    <xdr:sp macro="" textlink="">
      <xdr:nvSpPr>
        <xdr:cNvPr id="424" name="楕円 423"/>
        <xdr:cNvSpPr/>
      </xdr:nvSpPr>
      <xdr:spPr>
        <a:xfrm>
          <a:off x="3746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80011</xdr:rowOff>
    </xdr:from>
    <xdr:to>
      <xdr:col>24</xdr:col>
      <xdr:colOff>63500</xdr:colOff>
      <xdr:row>104</xdr:row>
      <xdr:rowOff>114300</xdr:rowOff>
    </xdr:to>
    <xdr:cxnSp macro="">
      <xdr:nvCxnSpPr>
        <xdr:cNvPr id="425" name="直線コネクタ 424"/>
        <xdr:cNvCxnSpPr/>
      </xdr:nvCxnSpPr>
      <xdr:spPr>
        <a:xfrm>
          <a:off x="3797300" y="179108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166370</xdr:rowOff>
    </xdr:from>
    <xdr:to>
      <xdr:col>15</xdr:col>
      <xdr:colOff>101600</xdr:colOff>
      <xdr:row>104</xdr:row>
      <xdr:rowOff>96520</xdr:rowOff>
    </xdr:to>
    <xdr:sp macro="" textlink="">
      <xdr:nvSpPr>
        <xdr:cNvPr id="426" name="楕円 425"/>
        <xdr:cNvSpPr/>
      </xdr:nvSpPr>
      <xdr:spPr>
        <a:xfrm>
          <a:off x="2857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45720</xdr:rowOff>
    </xdr:from>
    <xdr:to>
      <xdr:col>19</xdr:col>
      <xdr:colOff>177800</xdr:colOff>
      <xdr:row>104</xdr:row>
      <xdr:rowOff>80011</xdr:rowOff>
    </xdr:to>
    <xdr:cxnSp macro="">
      <xdr:nvCxnSpPr>
        <xdr:cNvPr id="427" name="直線コネクタ 426"/>
        <xdr:cNvCxnSpPr/>
      </xdr:nvCxnSpPr>
      <xdr:spPr>
        <a:xfrm>
          <a:off x="2908300" y="178765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133986</xdr:rowOff>
    </xdr:from>
    <xdr:to>
      <xdr:col>10</xdr:col>
      <xdr:colOff>165100</xdr:colOff>
      <xdr:row>104</xdr:row>
      <xdr:rowOff>64136</xdr:rowOff>
    </xdr:to>
    <xdr:sp macro="" textlink="">
      <xdr:nvSpPr>
        <xdr:cNvPr id="428" name="楕円 427"/>
        <xdr:cNvSpPr/>
      </xdr:nvSpPr>
      <xdr:spPr>
        <a:xfrm>
          <a:off x="1968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13336</xdr:rowOff>
    </xdr:from>
    <xdr:to>
      <xdr:col>15</xdr:col>
      <xdr:colOff>50800</xdr:colOff>
      <xdr:row>104</xdr:row>
      <xdr:rowOff>45720</xdr:rowOff>
    </xdr:to>
    <xdr:cxnSp macro="">
      <xdr:nvCxnSpPr>
        <xdr:cNvPr id="429" name="直線コネクタ 428"/>
        <xdr:cNvCxnSpPr/>
      </xdr:nvCxnSpPr>
      <xdr:spPr>
        <a:xfrm>
          <a:off x="2019300" y="178441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162561</xdr:rowOff>
    </xdr:from>
    <xdr:to>
      <xdr:col>6</xdr:col>
      <xdr:colOff>38100</xdr:colOff>
      <xdr:row>104</xdr:row>
      <xdr:rowOff>92711</xdr:rowOff>
    </xdr:to>
    <xdr:sp macro="" textlink="">
      <xdr:nvSpPr>
        <xdr:cNvPr id="430" name="楕円 429"/>
        <xdr:cNvSpPr/>
      </xdr:nvSpPr>
      <xdr:spPr>
        <a:xfrm>
          <a:off x="1079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13336</xdr:rowOff>
    </xdr:from>
    <xdr:to>
      <xdr:col>10</xdr:col>
      <xdr:colOff>114300</xdr:colOff>
      <xdr:row>104</xdr:row>
      <xdr:rowOff>41911</xdr:rowOff>
    </xdr:to>
    <xdr:cxnSp macro="">
      <xdr:nvCxnSpPr>
        <xdr:cNvPr id="431" name="直線コネクタ 430"/>
        <xdr:cNvCxnSpPr/>
      </xdr:nvCxnSpPr>
      <xdr:spPr>
        <a:xfrm flipV="1">
          <a:off x="1130300" y="178441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2557</xdr:rowOff>
    </xdr:from>
    <xdr:ext cx="405111" cy="259045"/>
    <xdr:sp macro="" textlink="">
      <xdr:nvSpPr>
        <xdr:cNvPr id="432" name="n_1aveValue【市民会館】&#10;有形固定資産減価償却率"/>
        <xdr:cNvSpPr txBox="1"/>
      </xdr:nvSpPr>
      <xdr:spPr>
        <a:xfrm>
          <a:off x="3582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33" name="n_2aveValue【市民会館】&#10;有形固定資産減価償却率"/>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34" name="n_3aveValue【市民会館】&#10;有形固定資産減価償却率"/>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137813</xdr:rowOff>
    </xdr:from>
    <xdr:ext cx="405111" cy="259045"/>
    <xdr:sp macro="" textlink="">
      <xdr:nvSpPr>
        <xdr:cNvPr id="435" name="n_4aveValue【市民会館】&#10;有形固定資産減価償却率"/>
        <xdr:cNvSpPr txBox="1"/>
      </xdr:nvSpPr>
      <xdr:spPr>
        <a:xfrm>
          <a:off x="927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121938</xdr:rowOff>
    </xdr:from>
    <xdr:ext cx="405111" cy="259045"/>
    <xdr:sp macro="" textlink="">
      <xdr:nvSpPr>
        <xdr:cNvPr id="436" name="n_1mainValue【市民会館】&#10;有形固定資産減価償却率"/>
        <xdr:cNvSpPr txBox="1"/>
      </xdr:nvSpPr>
      <xdr:spPr>
        <a:xfrm>
          <a:off x="35820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37" name="n_2mainValue【市民会館】&#10;有形固定資産減価償却率"/>
        <xdr:cNvSpPr txBox="1"/>
      </xdr:nvSpPr>
      <xdr:spPr>
        <a:xfrm>
          <a:off x="2705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55263</xdr:rowOff>
    </xdr:from>
    <xdr:ext cx="405111" cy="259045"/>
    <xdr:sp macro="" textlink="">
      <xdr:nvSpPr>
        <xdr:cNvPr id="438" name="n_3mainValue【市民会館】&#10;有形固定資産減価償却率"/>
        <xdr:cNvSpPr txBox="1"/>
      </xdr:nvSpPr>
      <xdr:spPr>
        <a:xfrm>
          <a:off x="1816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83838</xdr:rowOff>
    </xdr:from>
    <xdr:ext cx="405111" cy="259045"/>
    <xdr:sp macro="" textlink="">
      <xdr:nvSpPr>
        <xdr:cNvPr id="439" name="n_4mainValue【市民会館】&#10;有形固定資産減価償却率"/>
        <xdr:cNvSpPr txBox="1"/>
      </xdr:nvSpPr>
      <xdr:spPr>
        <a:xfrm>
          <a:off x="927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21337</xdr:rowOff>
    </xdr:from>
    <xdr:to>
      <xdr:col>54</xdr:col>
      <xdr:colOff>189865</xdr:colOff>
      <xdr:row>108</xdr:row>
      <xdr:rowOff>48768</xdr:rowOff>
    </xdr:to>
    <xdr:cxnSp macro="">
      <xdr:nvCxnSpPr>
        <xdr:cNvPr id="461" name="直線コネクタ 460"/>
        <xdr:cNvCxnSpPr/>
      </xdr:nvCxnSpPr>
      <xdr:spPr>
        <a:xfrm flipV="1">
          <a:off x="10476865" y="17509237"/>
          <a:ext cx="0" cy="1056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139464</xdr:rowOff>
    </xdr:from>
    <xdr:ext cx="469744" cy="259045"/>
    <xdr:sp macro="" textlink="">
      <xdr:nvSpPr>
        <xdr:cNvPr id="464" name="【市民会館】&#10;一人当たり面積最大値テキスト"/>
        <xdr:cNvSpPr txBox="1"/>
      </xdr:nvSpPr>
      <xdr:spPr>
        <a:xfrm>
          <a:off x="10515600" y="1728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21337</xdr:rowOff>
    </xdr:from>
    <xdr:to>
      <xdr:col>55</xdr:col>
      <xdr:colOff>88900</xdr:colOff>
      <xdr:row>102</xdr:row>
      <xdr:rowOff>21337</xdr:rowOff>
    </xdr:to>
    <xdr:cxnSp macro="">
      <xdr:nvCxnSpPr>
        <xdr:cNvPr id="465" name="直線コネクタ 464"/>
        <xdr:cNvCxnSpPr/>
      </xdr:nvCxnSpPr>
      <xdr:spPr>
        <a:xfrm>
          <a:off x="10388600" y="1750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57421</xdr:rowOff>
    </xdr:from>
    <xdr:ext cx="469744" cy="259045"/>
    <xdr:sp macro="" textlink="">
      <xdr:nvSpPr>
        <xdr:cNvPr id="466" name="【市民会館】&#10;一人当たり面積平均値テキスト"/>
        <xdr:cNvSpPr txBox="1"/>
      </xdr:nvSpPr>
      <xdr:spPr>
        <a:xfrm>
          <a:off x="10515600" y="1805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7" name="フローチャート: 判断 466"/>
        <xdr:cNvSpPr/>
      </xdr:nvSpPr>
      <xdr:spPr>
        <a:xfrm>
          <a:off x="10426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68" name="フローチャート: 判断 467"/>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70" name="フローチャート: 判断 469"/>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71" name="フローチャート: 判断 470"/>
        <xdr:cNvSpPr/>
      </xdr:nvSpPr>
      <xdr:spPr>
        <a:xfrm>
          <a:off x="6921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477" name="楕円 476"/>
        <xdr:cNvSpPr/>
      </xdr:nvSpPr>
      <xdr:spPr>
        <a:xfrm>
          <a:off x="104267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127271</xdr:rowOff>
    </xdr:from>
    <xdr:ext cx="469744" cy="259045"/>
    <xdr:sp macro="" textlink="">
      <xdr:nvSpPr>
        <xdr:cNvPr id="478" name="【市民会館】&#10;一人当たり面積該当値テキスト"/>
        <xdr:cNvSpPr txBox="1"/>
      </xdr:nvSpPr>
      <xdr:spPr>
        <a:xfrm>
          <a:off x="10515600"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479" name="楕円 478"/>
        <xdr:cNvSpPr/>
      </xdr:nvSpPr>
      <xdr:spPr>
        <a:xfrm>
          <a:off x="9588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28194</xdr:rowOff>
    </xdr:to>
    <xdr:cxnSp macro="">
      <xdr:nvCxnSpPr>
        <xdr:cNvPr id="480" name="直線コネクタ 479"/>
        <xdr:cNvCxnSpPr/>
      </xdr:nvCxnSpPr>
      <xdr:spPr>
        <a:xfrm>
          <a:off x="9639300" y="1837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81" name="楕円 480"/>
        <xdr:cNvSpPr/>
      </xdr:nvSpPr>
      <xdr:spPr>
        <a:xfrm>
          <a:off x="8699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482" name="直線コネクタ 481"/>
        <xdr:cNvCxnSpPr/>
      </xdr:nvCxnSpPr>
      <xdr:spPr>
        <a:xfrm>
          <a:off x="8750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148844</xdr:rowOff>
    </xdr:from>
    <xdr:to>
      <xdr:col>41</xdr:col>
      <xdr:colOff>101600</xdr:colOff>
      <xdr:row>107</xdr:row>
      <xdr:rowOff>78994</xdr:rowOff>
    </xdr:to>
    <xdr:sp macro="" textlink="">
      <xdr:nvSpPr>
        <xdr:cNvPr id="483" name="楕円 482"/>
        <xdr:cNvSpPr/>
      </xdr:nvSpPr>
      <xdr:spPr>
        <a:xfrm>
          <a:off x="7810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28194</xdr:rowOff>
    </xdr:from>
    <xdr:to>
      <xdr:col>45</xdr:col>
      <xdr:colOff>177800</xdr:colOff>
      <xdr:row>107</xdr:row>
      <xdr:rowOff>28194</xdr:rowOff>
    </xdr:to>
    <xdr:cxnSp macro="">
      <xdr:nvCxnSpPr>
        <xdr:cNvPr id="484" name="直線コネクタ 483"/>
        <xdr:cNvCxnSpPr/>
      </xdr:nvCxnSpPr>
      <xdr:spPr>
        <a:xfrm>
          <a:off x="7861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485" name="楕円 484"/>
        <xdr:cNvSpPr/>
      </xdr:nvSpPr>
      <xdr:spPr>
        <a:xfrm>
          <a:off x="6921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28194</xdr:rowOff>
    </xdr:from>
    <xdr:to>
      <xdr:col>41</xdr:col>
      <xdr:colOff>50800</xdr:colOff>
      <xdr:row>107</xdr:row>
      <xdr:rowOff>28194</xdr:rowOff>
    </xdr:to>
    <xdr:cxnSp macro="">
      <xdr:nvCxnSpPr>
        <xdr:cNvPr id="486" name="直線コネクタ 485"/>
        <xdr:cNvCxnSpPr/>
      </xdr:nvCxnSpPr>
      <xdr:spPr>
        <a:xfrm>
          <a:off x="6972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87" name="n_1aveValue【市民会館】&#10;一人当たり面積"/>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88" name="n_2aveValue【市民会館】&#10;一人当たり面積"/>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89" name="n_3ave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161814</xdr:rowOff>
    </xdr:from>
    <xdr:ext cx="469744" cy="259045"/>
    <xdr:sp macro="" textlink="">
      <xdr:nvSpPr>
        <xdr:cNvPr id="490" name="n_4aveValue【市民会館】&#10;一人当たり面積"/>
        <xdr:cNvSpPr txBox="1"/>
      </xdr:nvSpPr>
      <xdr:spPr>
        <a:xfrm>
          <a:off x="6737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491" name="n_1mainValue【市民会館】&#10;一人当たり面積"/>
        <xdr:cNvSpPr txBox="1"/>
      </xdr:nvSpPr>
      <xdr:spPr>
        <a:xfrm>
          <a:off x="9391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492" name="n_2mainValue【市民会館】&#10;一人当たり面積"/>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493" name="n_3mainValue【市民会館】&#10;一人当たり面積"/>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494" name="n_4mainValue【市民会館】&#10;一人当たり面積"/>
        <xdr:cNvSpPr txBox="1"/>
      </xdr:nvSpPr>
      <xdr:spPr>
        <a:xfrm>
          <a:off x="6737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89916</xdr:rowOff>
    </xdr:from>
    <xdr:to>
      <xdr:col>85</xdr:col>
      <xdr:colOff>126364</xdr:colOff>
      <xdr:row>42</xdr:row>
      <xdr:rowOff>39624</xdr:rowOff>
    </xdr:to>
    <xdr:cxnSp macro="">
      <xdr:nvCxnSpPr>
        <xdr:cNvPr id="517" name="直線コネクタ 516"/>
        <xdr:cNvCxnSpPr/>
      </xdr:nvCxnSpPr>
      <xdr:spPr>
        <a:xfrm flipV="1">
          <a:off x="16318864" y="5919216"/>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43451</xdr:rowOff>
    </xdr:from>
    <xdr:ext cx="405111" cy="259045"/>
    <xdr:sp macro="" textlink="">
      <xdr:nvSpPr>
        <xdr:cNvPr id="518" name="【一般廃棄物処理施設】&#10;有形固定資産減価償却率最小値テキスト"/>
        <xdr:cNvSpPr txBox="1"/>
      </xdr:nvSpPr>
      <xdr:spPr>
        <a:xfrm>
          <a:off x="16357600" y="724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39624</xdr:rowOff>
    </xdr:from>
    <xdr:to>
      <xdr:col>86</xdr:col>
      <xdr:colOff>25400</xdr:colOff>
      <xdr:row>42</xdr:row>
      <xdr:rowOff>39624</xdr:rowOff>
    </xdr:to>
    <xdr:cxnSp macro="">
      <xdr:nvCxnSpPr>
        <xdr:cNvPr id="519" name="直線コネクタ 518"/>
        <xdr:cNvCxnSpPr/>
      </xdr:nvCxnSpPr>
      <xdr:spPr>
        <a:xfrm>
          <a:off x="16230600" y="724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36593</xdr:rowOff>
    </xdr:from>
    <xdr:ext cx="405111" cy="259045"/>
    <xdr:sp macro="" textlink="">
      <xdr:nvSpPr>
        <xdr:cNvPr id="520" name="【一般廃棄物処理施設】&#10;有形固定資産減価償却率最大値テキスト"/>
        <xdr:cNvSpPr txBox="1"/>
      </xdr:nvSpPr>
      <xdr:spPr>
        <a:xfrm>
          <a:off x="16357600"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89916</xdr:rowOff>
    </xdr:from>
    <xdr:to>
      <xdr:col>86</xdr:col>
      <xdr:colOff>25400</xdr:colOff>
      <xdr:row>34</xdr:row>
      <xdr:rowOff>89916</xdr:rowOff>
    </xdr:to>
    <xdr:cxnSp macro="">
      <xdr:nvCxnSpPr>
        <xdr:cNvPr id="521" name="直線コネクタ 520"/>
        <xdr:cNvCxnSpPr/>
      </xdr:nvCxnSpPr>
      <xdr:spPr>
        <a:xfrm>
          <a:off x="16230600" y="591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57421</xdr:rowOff>
    </xdr:from>
    <xdr:ext cx="405111" cy="259045"/>
    <xdr:sp macro="" textlink="">
      <xdr:nvSpPr>
        <xdr:cNvPr id="522" name="【一般廃棄物処理施設】&#10;有形固定資産減価償却率平均値テキスト"/>
        <xdr:cNvSpPr txBox="1"/>
      </xdr:nvSpPr>
      <xdr:spPr>
        <a:xfrm>
          <a:off x="16357600" y="6401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34544</xdr:rowOff>
    </xdr:from>
    <xdr:to>
      <xdr:col>85</xdr:col>
      <xdr:colOff>177800</xdr:colOff>
      <xdr:row>38</xdr:row>
      <xdr:rowOff>136144</xdr:rowOff>
    </xdr:to>
    <xdr:sp macro="" textlink="">
      <xdr:nvSpPr>
        <xdr:cNvPr id="523" name="フローチャート: 判断 522"/>
        <xdr:cNvSpPr/>
      </xdr:nvSpPr>
      <xdr:spPr>
        <a:xfrm>
          <a:off x="16268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155702</xdr:rowOff>
    </xdr:from>
    <xdr:to>
      <xdr:col>81</xdr:col>
      <xdr:colOff>101600</xdr:colOff>
      <xdr:row>38</xdr:row>
      <xdr:rowOff>85852</xdr:rowOff>
    </xdr:to>
    <xdr:sp macro="" textlink="">
      <xdr:nvSpPr>
        <xdr:cNvPr id="524" name="フローチャート: 判断 523"/>
        <xdr:cNvSpPr/>
      </xdr:nvSpPr>
      <xdr:spPr>
        <a:xfrm>
          <a:off x="1543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34544</xdr:rowOff>
    </xdr:from>
    <xdr:to>
      <xdr:col>76</xdr:col>
      <xdr:colOff>165100</xdr:colOff>
      <xdr:row>38</xdr:row>
      <xdr:rowOff>136144</xdr:rowOff>
    </xdr:to>
    <xdr:sp macro="" textlink="">
      <xdr:nvSpPr>
        <xdr:cNvPr id="525" name="フローチャート: 判断 524"/>
        <xdr:cNvSpPr/>
      </xdr:nvSpPr>
      <xdr:spPr>
        <a:xfrm>
          <a:off x="14541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526" name="フローチャート: 判断 525"/>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55118</xdr:rowOff>
    </xdr:from>
    <xdr:to>
      <xdr:col>67</xdr:col>
      <xdr:colOff>101600</xdr:colOff>
      <xdr:row>37</xdr:row>
      <xdr:rowOff>156718</xdr:rowOff>
    </xdr:to>
    <xdr:sp macro="" textlink="">
      <xdr:nvSpPr>
        <xdr:cNvPr id="527" name="フローチャート: 判断 526"/>
        <xdr:cNvSpPr/>
      </xdr:nvSpPr>
      <xdr:spPr>
        <a:xfrm>
          <a:off x="127635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57404</xdr:rowOff>
    </xdr:from>
    <xdr:to>
      <xdr:col>85</xdr:col>
      <xdr:colOff>177800</xdr:colOff>
      <xdr:row>38</xdr:row>
      <xdr:rowOff>159004</xdr:rowOff>
    </xdr:to>
    <xdr:sp macro="" textlink="">
      <xdr:nvSpPr>
        <xdr:cNvPr id="533" name="楕円 532"/>
        <xdr:cNvSpPr/>
      </xdr:nvSpPr>
      <xdr:spPr>
        <a:xfrm>
          <a:off x="162687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35831</xdr:rowOff>
    </xdr:from>
    <xdr:ext cx="405111" cy="259045"/>
    <xdr:sp macro="" textlink="">
      <xdr:nvSpPr>
        <xdr:cNvPr id="534" name="【一般廃棄物処理施設】&#10;有形固定資産減価償却率該当値テキスト"/>
        <xdr:cNvSpPr txBox="1"/>
      </xdr:nvSpPr>
      <xdr:spPr>
        <a:xfrm>
          <a:off x="16357600" y="655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141986</xdr:rowOff>
    </xdr:from>
    <xdr:to>
      <xdr:col>81</xdr:col>
      <xdr:colOff>101600</xdr:colOff>
      <xdr:row>38</xdr:row>
      <xdr:rowOff>72136</xdr:rowOff>
    </xdr:to>
    <xdr:sp macro="" textlink="">
      <xdr:nvSpPr>
        <xdr:cNvPr id="535" name="楕円 534"/>
        <xdr:cNvSpPr/>
      </xdr:nvSpPr>
      <xdr:spPr>
        <a:xfrm>
          <a:off x="15430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21336</xdr:rowOff>
    </xdr:from>
    <xdr:to>
      <xdr:col>85</xdr:col>
      <xdr:colOff>127000</xdr:colOff>
      <xdr:row>38</xdr:row>
      <xdr:rowOff>108204</xdr:rowOff>
    </xdr:to>
    <xdr:cxnSp macro="">
      <xdr:nvCxnSpPr>
        <xdr:cNvPr id="536" name="直線コネクタ 535"/>
        <xdr:cNvCxnSpPr/>
      </xdr:nvCxnSpPr>
      <xdr:spPr>
        <a:xfrm>
          <a:off x="15481300" y="65364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16256</xdr:rowOff>
    </xdr:from>
    <xdr:to>
      <xdr:col>76</xdr:col>
      <xdr:colOff>165100</xdr:colOff>
      <xdr:row>38</xdr:row>
      <xdr:rowOff>117856</xdr:rowOff>
    </xdr:to>
    <xdr:sp macro="" textlink="">
      <xdr:nvSpPr>
        <xdr:cNvPr id="537" name="楕円 536"/>
        <xdr:cNvSpPr/>
      </xdr:nvSpPr>
      <xdr:spPr>
        <a:xfrm>
          <a:off x="14541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21336</xdr:rowOff>
    </xdr:from>
    <xdr:to>
      <xdr:col>81</xdr:col>
      <xdr:colOff>50800</xdr:colOff>
      <xdr:row>38</xdr:row>
      <xdr:rowOff>67056</xdr:rowOff>
    </xdr:to>
    <xdr:cxnSp macro="">
      <xdr:nvCxnSpPr>
        <xdr:cNvPr id="538" name="直線コネクタ 537"/>
        <xdr:cNvCxnSpPr/>
      </xdr:nvCxnSpPr>
      <xdr:spPr>
        <a:xfrm flipV="1">
          <a:off x="14592300" y="6536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43688</xdr:rowOff>
    </xdr:from>
    <xdr:to>
      <xdr:col>72</xdr:col>
      <xdr:colOff>38100</xdr:colOff>
      <xdr:row>38</xdr:row>
      <xdr:rowOff>145288</xdr:rowOff>
    </xdr:to>
    <xdr:sp macro="" textlink="">
      <xdr:nvSpPr>
        <xdr:cNvPr id="539" name="楕円 538"/>
        <xdr:cNvSpPr/>
      </xdr:nvSpPr>
      <xdr:spPr>
        <a:xfrm>
          <a:off x="13652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67056</xdr:rowOff>
    </xdr:from>
    <xdr:to>
      <xdr:col>76</xdr:col>
      <xdr:colOff>114300</xdr:colOff>
      <xdr:row>38</xdr:row>
      <xdr:rowOff>94488</xdr:rowOff>
    </xdr:to>
    <xdr:cxnSp macro="">
      <xdr:nvCxnSpPr>
        <xdr:cNvPr id="540" name="直線コネクタ 539"/>
        <xdr:cNvCxnSpPr/>
      </xdr:nvCxnSpPr>
      <xdr:spPr>
        <a:xfrm flipV="1">
          <a:off x="13703300" y="6582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169418</xdr:rowOff>
    </xdr:from>
    <xdr:to>
      <xdr:col>67</xdr:col>
      <xdr:colOff>101600</xdr:colOff>
      <xdr:row>38</xdr:row>
      <xdr:rowOff>99568</xdr:rowOff>
    </xdr:to>
    <xdr:sp macro="" textlink="">
      <xdr:nvSpPr>
        <xdr:cNvPr id="541" name="楕円 540"/>
        <xdr:cNvSpPr/>
      </xdr:nvSpPr>
      <xdr:spPr>
        <a:xfrm>
          <a:off x="12763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48768</xdr:rowOff>
    </xdr:from>
    <xdr:to>
      <xdr:col>71</xdr:col>
      <xdr:colOff>177800</xdr:colOff>
      <xdr:row>38</xdr:row>
      <xdr:rowOff>94488</xdr:rowOff>
    </xdr:to>
    <xdr:cxnSp macro="">
      <xdr:nvCxnSpPr>
        <xdr:cNvPr id="542" name="直線コネクタ 541"/>
        <xdr:cNvCxnSpPr/>
      </xdr:nvCxnSpPr>
      <xdr:spPr>
        <a:xfrm>
          <a:off x="12814300" y="65638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76979</xdr:rowOff>
    </xdr:from>
    <xdr:ext cx="405111" cy="259045"/>
    <xdr:sp macro="" textlink="">
      <xdr:nvSpPr>
        <xdr:cNvPr id="543" name="n_1aveValue【一般廃棄物処理施設】&#10;有形固定資産減価償却率"/>
        <xdr:cNvSpPr txBox="1"/>
      </xdr:nvSpPr>
      <xdr:spPr>
        <a:xfrm>
          <a:off x="152660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127271</xdr:rowOff>
    </xdr:from>
    <xdr:ext cx="405111" cy="259045"/>
    <xdr:sp macro="" textlink="">
      <xdr:nvSpPr>
        <xdr:cNvPr id="544" name="n_2aveValue【一般廃棄物処理施設】&#10;有形固定資産減価償却率"/>
        <xdr:cNvSpPr txBox="1"/>
      </xdr:nvSpPr>
      <xdr:spPr>
        <a:xfrm>
          <a:off x="14389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545" name="n_3aveValue【一般廃棄物処理施設】&#10;有形固定資産減価償却率"/>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1795</xdr:rowOff>
    </xdr:from>
    <xdr:ext cx="405111" cy="259045"/>
    <xdr:sp macro="" textlink="">
      <xdr:nvSpPr>
        <xdr:cNvPr id="546" name="n_4aveValue【一般廃棄物処理施設】&#10;有形固定資産減価償却率"/>
        <xdr:cNvSpPr txBox="1"/>
      </xdr:nvSpPr>
      <xdr:spPr>
        <a:xfrm>
          <a:off x="12611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88663</xdr:rowOff>
    </xdr:from>
    <xdr:ext cx="405111" cy="259045"/>
    <xdr:sp macro="" textlink="">
      <xdr:nvSpPr>
        <xdr:cNvPr id="547" name="n_1mainValue【一般廃棄物処理施設】&#10;有形固定資産減価償却率"/>
        <xdr:cNvSpPr txBox="1"/>
      </xdr:nvSpPr>
      <xdr:spPr>
        <a:xfrm>
          <a:off x="152660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134383</xdr:rowOff>
    </xdr:from>
    <xdr:ext cx="405111" cy="259045"/>
    <xdr:sp macro="" textlink="">
      <xdr:nvSpPr>
        <xdr:cNvPr id="548" name="n_2mainValue【一般廃棄物処理施設】&#10;有形固定資産減価償却率"/>
        <xdr:cNvSpPr txBox="1"/>
      </xdr:nvSpPr>
      <xdr:spPr>
        <a:xfrm>
          <a:off x="14389744" y="63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136415</xdr:rowOff>
    </xdr:from>
    <xdr:ext cx="405111" cy="259045"/>
    <xdr:sp macro="" textlink="">
      <xdr:nvSpPr>
        <xdr:cNvPr id="549" name="n_3mainValue【一般廃棄物処理施設】&#10;有形固定資産減価償却率"/>
        <xdr:cNvSpPr txBox="1"/>
      </xdr:nvSpPr>
      <xdr:spPr>
        <a:xfrm>
          <a:off x="135007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90695</xdr:rowOff>
    </xdr:from>
    <xdr:ext cx="405111" cy="259045"/>
    <xdr:sp macro="" textlink="">
      <xdr:nvSpPr>
        <xdr:cNvPr id="550" name="n_4mainValue【一般廃棄物処理施設】&#10;有形固定資産減価償却率"/>
        <xdr:cNvSpPr txBox="1"/>
      </xdr:nvSpPr>
      <xdr:spPr>
        <a:xfrm>
          <a:off x="126117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164570</xdr:rowOff>
    </xdr:from>
    <xdr:to>
      <xdr:col>116</xdr:col>
      <xdr:colOff>62864</xdr:colOff>
      <xdr:row>42</xdr:row>
      <xdr:rowOff>80609</xdr:rowOff>
    </xdr:to>
    <xdr:cxnSp macro="">
      <xdr:nvCxnSpPr>
        <xdr:cNvPr id="577" name="直線コネクタ 576"/>
        <xdr:cNvCxnSpPr/>
      </xdr:nvCxnSpPr>
      <xdr:spPr>
        <a:xfrm flipV="1">
          <a:off x="22160864" y="5822420"/>
          <a:ext cx="0" cy="145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84436</xdr:rowOff>
    </xdr:from>
    <xdr:ext cx="534377" cy="259045"/>
    <xdr:sp macro="" textlink="">
      <xdr:nvSpPr>
        <xdr:cNvPr id="578" name="【一般廃棄物処理施設】&#10;一人当たり有形固定資産（償却資産）額最小値テキスト"/>
        <xdr:cNvSpPr txBox="1"/>
      </xdr:nvSpPr>
      <xdr:spPr>
        <a:xfrm>
          <a:off x="22199600" y="728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80609</xdr:rowOff>
    </xdr:from>
    <xdr:to>
      <xdr:col>116</xdr:col>
      <xdr:colOff>152400</xdr:colOff>
      <xdr:row>42</xdr:row>
      <xdr:rowOff>80609</xdr:rowOff>
    </xdr:to>
    <xdr:cxnSp macro="">
      <xdr:nvCxnSpPr>
        <xdr:cNvPr id="579" name="直線コネクタ 578"/>
        <xdr:cNvCxnSpPr/>
      </xdr:nvCxnSpPr>
      <xdr:spPr>
        <a:xfrm>
          <a:off x="22072600" y="728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111247</xdr:rowOff>
    </xdr:from>
    <xdr:ext cx="599010" cy="259045"/>
    <xdr:sp macro="" textlink="">
      <xdr:nvSpPr>
        <xdr:cNvPr id="580" name="【一般廃棄物処理施設】&#10;一人当たり有形固定資産（償却資産）額最大値テキスト"/>
        <xdr:cNvSpPr txBox="1"/>
      </xdr:nvSpPr>
      <xdr:spPr>
        <a:xfrm>
          <a:off x="22199600" y="559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164570</xdr:rowOff>
    </xdr:from>
    <xdr:to>
      <xdr:col>116</xdr:col>
      <xdr:colOff>152400</xdr:colOff>
      <xdr:row>33</xdr:row>
      <xdr:rowOff>164570</xdr:rowOff>
    </xdr:to>
    <xdr:cxnSp macro="">
      <xdr:nvCxnSpPr>
        <xdr:cNvPr id="581" name="直線コネクタ 580"/>
        <xdr:cNvCxnSpPr/>
      </xdr:nvCxnSpPr>
      <xdr:spPr>
        <a:xfrm>
          <a:off x="22072600" y="582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28009</xdr:rowOff>
    </xdr:from>
    <xdr:ext cx="534377" cy="259045"/>
    <xdr:sp macro="" textlink="">
      <xdr:nvSpPr>
        <xdr:cNvPr id="582" name="【一般廃棄物処理施設】&#10;一人当たり有形固定資産（償却資産）額平均値テキスト"/>
        <xdr:cNvSpPr txBox="1"/>
      </xdr:nvSpPr>
      <xdr:spPr>
        <a:xfrm>
          <a:off x="22199600" y="654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49582</xdr:rowOff>
    </xdr:from>
    <xdr:to>
      <xdr:col>116</xdr:col>
      <xdr:colOff>114300</xdr:colOff>
      <xdr:row>38</xdr:row>
      <xdr:rowOff>151182</xdr:rowOff>
    </xdr:to>
    <xdr:sp macro="" textlink="">
      <xdr:nvSpPr>
        <xdr:cNvPr id="583" name="フローチャート: 判断 582"/>
        <xdr:cNvSpPr/>
      </xdr:nvSpPr>
      <xdr:spPr>
        <a:xfrm>
          <a:off x="221107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62531</xdr:rowOff>
    </xdr:from>
    <xdr:to>
      <xdr:col>112</xdr:col>
      <xdr:colOff>38100</xdr:colOff>
      <xdr:row>38</xdr:row>
      <xdr:rowOff>164131</xdr:rowOff>
    </xdr:to>
    <xdr:sp macro="" textlink="">
      <xdr:nvSpPr>
        <xdr:cNvPr id="584" name="フローチャート: 判断 583"/>
        <xdr:cNvSpPr/>
      </xdr:nvSpPr>
      <xdr:spPr>
        <a:xfrm>
          <a:off x="21272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94307</xdr:rowOff>
    </xdr:from>
    <xdr:to>
      <xdr:col>107</xdr:col>
      <xdr:colOff>101600</xdr:colOff>
      <xdr:row>39</xdr:row>
      <xdr:rowOff>24457</xdr:rowOff>
    </xdr:to>
    <xdr:sp macro="" textlink="">
      <xdr:nvSpPr>
        <xdr:cNvPr id="585" name="フローチャート: 判断 584"/>
        <xdr:cNvSpPr/>
      </xdr:nvSpPr>
      <xdr:spPr>
        <a:xfrm>
          <a:off x="20383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72312</xdr:rowOff>
    </xdr:from>
    <xdr:to>
      <xdr:col>102</xdr:col>
      <xdr:colOff>165100</xdr:colOff>
      <xdr:row>39</xdr:row>
      <xdr:rowOff>2462</xdr:rowOff>
    </xdr:to>
    <xdr:sp macro="" textlink="">
      <xdr:nvSpPr>
        <xdr:cNvPr id="586" name="フローチャート: 判断 585"/>
        <xdr:cNvSpPr/>
      </xdr:nvSpPr>
      <xdr:spPr>
        <a:xfrm>
          <a:off x="19494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77472</xdr:rowOff>
    </xdr:from>
    <xdr:to>
      <xdr:col>98</xdr:col>
      <xdr:colOff>38100</xdr:colOff>
      <xdr:row>39</xdr:row>
      <xdr:rowOff>7622</xdr:rowOff>
    </xdr:to>
    <xdr:sp macro="" textlink="">
      <xdr:nvSpPr>
        <xdr:cNvPr id="587" name="フローチャート: 判断 586"/>
        <xdr:cNvSpPr/>
      </xdr:nvSpPr>
      <xdr:spPr>
        <a:xfrm>
          <a:off x="18605500" y="6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58</xdr:rowOff>
    </xdr:from>
    <xdr:to>
      <xdr:col>116</xdr:col>
      <xdr:colOff>114300</xdr:colOff>
      <xdr:row>36</xdr:row>
      <xdr:rowOff>101658</xdr:rowOff>
    </xdr:to>
    <xdr:sp macro="" textlink="">
      <xdr:nvSpPr>
        <xdr:cNvPr id="593" name="楕円 592"/>
        <xdr:cNvSpPr/>
      </xdr:nvSpPr>
      <xdr:spPr>
        <a:xfrm>
          <a:off x="22110700" y="61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22935</xdr:rowOff>
    </xdr:from>
    <xdr:ext cx="534377" cy="259045"/>
    <xdr:sp macro="" textlink="">
      <xdr:nvSpPr>
        <xdr:cNvPr id="594" name="【一般廃棄物処理施設】&#10;一人当たり有形固定資産（償却資産）額該当値テキスト"/>
        <xdr:cNvSpPr txBox="1"/>
      </xdr:nvSpPr>
      <xdr:spPr>
        <a:xfrm>
          <a:off x="22199600" y="60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15195</xdr:rowOff>
    </xdr:from>
    <xdr:to>
      <xdr:col>112</xdr:col>
      <xdr:colOff>38100</xdr:colOff>
      <xdr:row>36</xdr:row>
      <xdr:rowOff>116795</xdr:rowOff>
    </xdr:to>
    <xdr:sp macro="" textlink="">
      <xdr:nvSpPr>
        <xdr:cNvPr id="595" name="楕円 594"/>
        <xdr:cNvSpPr/>
      </xdr:nvSpPr>
      <xdr:spPr>
        <a:xfrm>
          <a:off x="21272500" y="61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50858</xdr:rowOff>
    </xdr:from>
    <xdr:to>
      <xdr:col>116</xdr:col>
      <xdr:colOff>63500</xdr:colOff>
      <xdr:row>36</xdr:row>
      <xdr:rowOff>65995</xdr:rowOff>
    </xdr:to>
    <xdr:cxnSp macro="">
      <xdr:nvCxnSpPr>
        <xdr:cNvPr id="596" name="直線コネクタ 595"/>
        <xdr:cNvCxnSpPr/>
      </xdr:nvCxnSpPr>
      <xdr:spPr>
        <a:xfrm flipV="1">
          <a:off x="21323300" y="6223058"/>
          <a:ext cx="8382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86175</xdr:rowOff>
    </xdr:from>
    <xdr:to>
      <xdr:col>107</xdr:col>
      <xdr:colOff>101600</xdr:colOff>
      <xdr:row>37</xdr:row>
      <xdr:rowOff>16325</xdr:rowOff>
    </xdr:to>
    <xdr:sp macro="" textlink="">
      <xdr:nvSpPr>
        <xdr:cNvPr id="597" name="楕円 596"/>
        <xdr:cNvSpPr/>
      </xdr:nvSpPr>
      <xdr:spPr>
        <a:xfrm>
          <a:off x="20383500" y="62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65995</xdr:rowOff>
    </xdr:from>
    <xdr:to>
      <xdr:col>111</xdr:col>
      <xdr:colOff>177800</xdr:colOff>
      <xdr:row>36</xdr:row>
      <xdr:rowOff>136975</xdr:rowOff>
    </xdr:to>
    <xdr:cxnSp macro="">
      <xdr:nvCxnSpPr>
        <xdr:cNvPr id="598" name="直線コネクタ 597"/>
        <xdr:cNvCxnSpPr/>
      </xdr:nvCxnSpPr>
      <xdr:spPr>
        <a:xfrm flipV="1">
          <a:off x="20434300" y="6238195"/>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148779</xdr:rowOff>
    </xdr:from>
    <xdr:to>
      <xdr:col>102</xdr:col>
      <xdr:colOff>165100</xdr:colOff>
      <xdr:row>37</xdr:row>
      <xdr:rowOff>78929</xdr:rowOff>
    </xdr:to>
    <xdr:sp macro="" textlink="">
      <xdr:nvSpPr>
        <xdr:cNvPr id="599" name="楕円 598"/>
        <xdr:cNvSpPr/>
      </xdr:nvSpPr>
      <xdr:spPr>
        <a:xfrm>
          <a:off x="19494500" y="63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136975</xdr:rowOff>
    </xdr:from>
    <xdr:to>
      <xdr:col>107</xdr:col>
      <xdr:colOff>50800</xdr:colOff>
      <xdr:row>37</xdr:row>
      <xdr:rowOff>28129</xdr:rowOff>
    </xdr:to>
    <xdr:cxnSp macro="">
      <xdr:nvCxnSpPr>
        <xdr:cNvPr id="600" name="直線コネクタ 599"/>
        <xdr:cNvCxnSpPr/>
      </xdr:nvCxnSpPr>
      <xdr:spPr>
        <a:xfrm flipV="1">
          <a:off x="19545300" y="6309175"/>
          <a:ext cx="889000" cy="6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9169</xdr:rowOff>
    </xdr:from>
    <xdr:to>
      <xdr:col>98</xdr:col>
      <xdr:colOff>38100</xdr:colOff>
      <xdr:row>37</xdr:row>
      <xdr:rowOff>110769</xdr:rowOff>
    </xdr:to>
    <xdr:sp macro="" textlink="">
      <xdr:nvSpPr>
        <xdr:cNvPr id="601" name="楕円 600"/>
        <xdr:cNvSpPr/>
      </xdr:nvSpPr>
      <xdr:spPr>
        <a:xfrm>
          <a:off x="18605500" y="63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28129</xdr:rowOff>
    </xdr:from>
    <xdr:to>
      <xdr:col>102</xdr:col>
      <xdr:colOff>114300</xdr:colOff>
      <xdr:row>37</xdr:row>
      <xdr:rowOff>59969</xdr:rowOff>
    </xdr:to>
    <xdr:cxnSp macro="">
      <xdr:nvCxnSpPr>
        <xdr:cNvPr id="602" name="直線コネクタ 601"/>
        <xdr:cNvCxnSpPr/>
      </xdr:nvCxnSpPr>
      <xdr:spPr>
        <a:xfrm flipV="1">
          <a:off x="18656300" y="6371779"/>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155258</xdr:rowOff>
    </xdr:from>
    <xdr:ext cx="534377" cy="259045"/>
    <xdr:sp macro="" textlink="">
      <xdr:nvSpPr>
        <xdr:cNvPr id="603" name="n_1aveValue【一般廃棄物処理施設】&#10;一人当たり有形固定資産（償却資産）額"/>
        <xdr:cNvSpPr txBox="1"/>
      </xdr:nvSpPr>
      <xdr:spPr>
        <a:xfrm>
          <a:off x="210434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15584</xdr:rowOff>
    </xdr:from>
    <xdr:ext cx="534377" cy="259045"/>
    <xdr:sp macro="" textlink="">
      <xdr:nvSpPr>
        <xdr:cNvPr id="604" name="n_2aveValue【一般廃棄物処理施設】&#10;一人当たり有形固定資産（償却資産）額"/>
        <xdr:cNvSpPr txBox="1"/>
      </xdr:nvSpPr>
      <xdr:spPr>
        <a:xfrm>
          <a:off x="20167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165039</xdr:rowOff>
    </xdr:from>
    <xdr:ext cx="534377" cy="259045"/>
    <xdr:sp macro="" textlink="">
      <xdr:nvSpPr>
        <xdr:cNvPr id="605" name="n_3aveValue【一般廃棄物処理施設】&#10;一人当たり有形固定資産（償却資産）額"/>
        <xdr:cNvSpPr txBox="1"/>
      </xdr:nvSpPr>
      <xdr:spPr>
        <a:xfrm>
          <a:off x="19278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170199</xdr:rowOff>
    </xdr:from>
    <xdr:ext cx="534377" cy="259045"/>
    <xdr:sp macro="" textlink="">
      <xdr:nvSpPr>
        <xdr:cNvPr id="606" name="n_4aveValue【一般廃棄物処理施設】&#10;一人当たり有形固定資産（償却資産）額"/>
        <xdr:cNvSpPr txBox="1"/>
      </xdr:nvSpPr>
      <xdr:spPr>
        <a:xfrm>
          <a:off x="18389111" y="66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133322</xdr:rowOff>
    </xdr:from>
    <xdr:ext cx="534377" cy="259045"/>
    <xdr:sp macro="" textlink="">
      <xdr:nvSpPr>
        <xdr:cNvPr id="607" name="n_1mainValue【一般廃棄物処理施設】&#10;一人当たり有形固定資産（償却資産）額"/>
        <xdr:cNvSpPr txBox="1"/>
      </xdr:nvSpPr>
      <xdr:spPr>
        <a:xfrm>
          <a:off x="21043411" y="59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32852</xdr:rowOff>
    </xdr:from>
    <xdr:ext cx="534377" cy="259045"/>
    <xdr:sp macro="" textlink="">
      <xdr:nvSpPr>
        <xdr:cNvPr id="608" name="n_2mainValue【一般廃棄物処理施設】&#10;一人当たり有形固定資産（償却資産）額"/>
        <xdr:cNvSpPr txBox="1"/>
      </xdr:nvSpPr>
      <xdr:spPr>
        <a:xfrm>
          <a:off x="20167111" y="60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95456</xdr:rowOff>
    </xdr:from>
    <xdr:ext cx="534377" cy="259045"/>
    <xdr:sp macro="" textlink="">
      <xdr:nvSpPr>
        <xdr:cNvPr id="609" name="n_3mainValue【一般廃棄物処理施設】&#10;一人当たり有形固定資産（償却資産）額"/>
        <xdr:cNvSpPr txBox="1"/>
      </xdr:nvSpPr>
      <xdr:spPr>
        <a:xfrm>
          <a:off x="19278111" y="609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127296</xdr:rowOff>
    </xdr:from>
    <xdr:ext cx="534377" cy="259045"/>
    <xdr:sp macro="" textlink="">
      <xdr:nvSpPr>
        <xdr:cNvPr id="610" name="n_4mainValue【一般廃棄物処理施設】&#10;一人当たり有形固定資産（償却資産）額"/>
        <xdr:cNvSpPr txBox="1"/>
      </xdr:nvSpPr>
      <xdr:spPr>
        <a:xfrm>
          <a:off x="18389111" y="612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64</xdr:row>
      <xdr:rowOff>9797</xdr:rowOff>
    </xdr:to>
    <xdr:cxnSp macro="">
      <xdr:nvCxnSpPr>
        <xdr:cNvPr id="637" name="直線コネクタ 636"/>
        <xdr:cNvCxnSpPr/>
      </xdr:nvCxnSpPr>
      <xdr:spPr>
        <a:xfrm flipV="1">
          <a:off x="16318864" y="959466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13624</xdr:rowOff>
    </xdr:from>
    <xdr:ext cx="405111" cy="259045"/>
    <xdr:sp macro="" textlink="">
      <xdr:nvSpPr>
        <xdr:cNvPr id="638" name="【保健センター・保健所】&#10;有形固定資産減価償却率最小値テキスト"/>
        <xdr:cNvSpPr txBox="1"/>
      </xdr:nvSpPr>
      <xdr:spPr>
        <a:xfrm>
          <a:off x="163576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xdr:rowOff>
    </xdr:from>
    <xdr:to>
      <xdr:col>86</xdr:col>
      <xdr:colOff>25400</xdr:colOff>
      <xdr:row>64</xdr:row>
      <xdr:rowOff>9797</xdr:rowOff>
    </xdr:to>
    <xdr:cxnSp macro="">
      <xdr:nvCxnSpPr>
        <xdr:cNvPr id="639" name="直線コネクタ 638"/>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640" name="【保健センター・保健所】&#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641" name="直線コネクタ 640"/>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103976</xdr:rowOff>
    </xdr:from>
    <xdr:ext cx="405111" cy="259045"/>
    <xdr:sp macro="" textlink="">
      <xdr:nvSpPr>
        <xdr:cNvPr id="642" name="【保健センター・保健所】&#10;有形固定資産減価償却率平均値テキスト"/>
        <xdr:cNvSpPr txBox="1"/>
      </xdr:nvSpPr>
      <xdr:spPr>
        <a:xfrm>
          <a:off x="16357600" y="10048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643" name="フローチャート: 判断 642"/>
        <xdr:cNvSpPr/>
      </xdr:nvSpPr>
      <xdr:spPr>
        <a:xfrm>
          <a:off x="162687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89626</xdr:rowOff>
    </xdr:from>
    <xdr:to>
      <xdr:col>81</xdr:col>
      <xdr:colOff>101600</xdr:colOff>
      <xdr:row>59</xdr:row>
      <xdr:rowOff>19776</xdr:rowOff>
    </xdr:to>
    <xdr:sp macro="" textlink="">
      <xdr:nvSpPr>
        <xdr:cNvPr id="644" name="フローチャート: 判断 643"/>
        <xdr:cNvSpPr/>
      </xdr:nvSpPr>
      <xdr:spPr>
        <a:xfrm>
          <a:off x="15430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45" name="フローチャート: 判断 644"/>
        <xdr:cNvSpPr/>
      </xdr:nvSpPr>
      <xdr:spPr>
        <a:xfrm>
          <a:off x="14541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136978</xdr:rowOff>
    </xdr:from>
    <xdr:to>
      <xdr:col>72</xdr:col>
      <xdr:colOff>38100</xdr:colOff>
      <xdr:row>58</xdr:row>
      <xdr:rowOff>67128</xdr:rowOff>
    </xdr:to>
    <xdr:sp macro="" textlink="">
      <xdr:nvSpPr>
        <xdr:cNvPr id="646" name="フローチャート: 判断 645"/>
        <xdr:cNvSpPr/>
      </xdr:nvSpPr>
      <xdr:spPr>
        <a:xfrm>
          <a:off x="13652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123916</xdr:rowOff>
    </xdr:from>
    <xdr:to>
      <xdr:col>67</xdr:col>
      <xdr:colOff>101600</xdr:colOff>
      <xdr:row>58</xdr:row>
      <xdr:rowOff>54066</xdr:rowOff>
    </xdr:to>
    <xdr:sp macro="" textlink="">
      <xdr:nvSpPr>
        <xdr:cNvPr id="647" name="フローチャート: 判断 646"/>
        <xdr:cNvSpPr/>
      </xdr:nvSpPr>
      <xdr:spPr>
        <a:xfrm>
          <a:off x="127635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4717</xdr:rowOff>
    </xdr:from>
    <xdr:to>
      <xdr:col>85</xdr:col>
      <xdr:colOff>177800</xdr:colOff>
      <xdr:row>58</xdr:row>
      <xdr:rowOff>106317</xdr:rowOff>
    </xdr:to>
    <xdr:sp macro="" textlink="">
      <xdr:nvSpPr>
        <xdr:cNvPr id="653" name="楕円 652"/>
        <xdr:cNvSpPr/>
      </xdr:nvSpPr>
      <xdr:spPr>
        <a:xfrm>
          <a:off x="16268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27594</xdr:rowOff>
    </xdr:from>
    <xdr:ext cx="405111" cy="259045"/>
    <xdr:sp macro="" textlink="">
      <xdr:nvSpPr>
        <xdr:cNvPr id="654" name="【保健センター・保健所】&#10;有形固定資産減価償却率該当値テキスト"/>
        <xdr:cNvSpPr txBox="1"/>
      </xdr:nvSpPr>
      <xdr:spPr>
        <a:xfrm>
          <a:off x="163576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110853</xdr:rowOff>
    </xdr:from>
    <xdr:to>
      <xdr:col>81</xdr:col>
      <xdr:colOff>101600</xdr:colOff>
      <xdr:row>58</xdr:row>
      <xdr:rowOff>41003</xdr:rowOff>
    </xdr:to>
    <xdr:sp macro="" textlink="">
      <xdr:nvSpPr>
        <xdr:cNvPr id="655" name="楕円 654"/>
        <xdr:cNvSpPr/>
      </xdr:nvSpPr>
      <xdr:spPr>
        <a:xfrm>
          <a:off x="154305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161653</xdr:rowOff>
    </xdr:from>
    <xdr:to>
      <xdr:col>85</xdr:col>
      <xdr:colOff>127000</xdr:colOff>
      <xdr:row>58</xdr:row>
      <xdr:rowOff>55517</xdr:rowOff>
    </xdr:to>
    <xdr:cxnSp macro="">
      <xdr:nvCxnSpPr>
        <xdr:cNvPr id="656" name="直線コネクタ 655"/>
        <xdr:cNvCxnSpPr/>
      </xdr:nvCxnSpPr>
      <xdr:spPr>
        <a:xfrm>
          <a:off x="15481300" y="993430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45538</xdr:rowOff>
    </xdr:from>
    <xdr:to>
      <xdr:col>76</xdr:col>
      <xdr:colOff>165100</xdr:colOff>
      <xdr:row>57</xdr:row>
      <xdr:rowOff>147138</xdr:rowOff>
    </xdr:to>
    <xdr:sp macro="" textlink="">
      <xdr:nvSpPr>
        <xdr:cNvPr id="657" name="楕円 656"/>
        <xdr:cNvSpPr/>
      </xdr:nvSpPr>
      <xdr:spPr>
        <a:xfrm>
          <a:off x="14541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96338</xdr:rowOff>
    </xdr:from>
    <xdr:to>
      <xdr:col>81</xdr:col>
      <xdr:colOff>50800</xdr:colOff>
      <xdr:row>57</xdr:row>
      <xdr:rowOff>161653</xdr:rowOff>
    </xdr:to>
    <xdr:cxnSp macro="">
      <xdr:nvCxnSpPr>
        <xdr:cNvPr id="658" name="直線コネクタ 657"/>
        <xdr:cNvCxnSpPr/>
      </xdr:nvCxnSpPr>
      <xdr:spPr>
        <a:xfrm>
          <a:off x="14592300" y="986898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659" name="楕円 658"/>
        <xdr:cNvSpPr/>
      </xdr:nvSpPr>
      <xdr:spPr>
        <a:xfrm>
          <a:off x="1365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96338</xdr:rowOff>
    </xdr:to>
    <xdr:cxnSp macro="">
      <xdr:nvCxnSpPr>
        <xdr:cNvPr id="660" name="直線コネクタ 659"/>
        <xdr:cNvCxnSpPr/>
      </xdr:nvCxnSpPr>
      <xdr:spPr>
        <a:xfrm>
          <a:off x="13703300" y="98298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112485</xdr:rowOff>
    </xdr:from>
    <xdr:to>
      <xdr:col>67</xdr:col>
      <xdr:colOff>101600</xdr:colOff>
      <xdr:row>57</xdr:row>
      <xdr:rowOff>42635</xdr:rowOff>
    </xdr:to>
    <xdr:sp macro="" textlink="">
      <xdr:nvSpPr>
        <xdr:cNvPr id="661" name="楕円 660"/>
        <xdr:cNvSpPr/>
      </xdr:nvSpPr>
      <xdr:spPr>
        <a:xfrm>
          <a:off x="12763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163285</xdr:rowOff>
    </xdr:from>
    <xdr:to>
      <xdr:col>71</xdr:col>
      <xdr:colOff>177800</xdr:colOff>
      <xdr:row>57</xdr:row>
      <xdr:rowOff>57150</xdr:rowOff>
    </xdr:to>
    <xdr:cxnSp macro="">
      <xdr:nvCxnSpPr>
        <xdr:cNvPr id="662" name="直線コネクタ 661"/>
        <xdr:cNvCxnSpPr/>
      </xdr:nvCxnSpPr>
      <xdr:spPr>
        <a:xfrm>
          <a:off x="12814300" y="9764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10903</xdr:rowOff>
    </xdr:from>
    <xdr:ext cx="405111" cy="259045"/>
    <xdr:sp macro="" textlink="">
      <xdr:nvSpPr>
        <xdr:cNvPr id="663" name="n_1aveValue【保健センター・保健所】&#10;有形固定資産減価償却率"/>
        <xdr:cNvSpPr txBox="1"/>
      </xdr:nvSpPr>
      <xdr:spPr>
        <a:xfrm>
          <a:off x="152660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156227</xdr:rowOff>
    </xdr:from>
    <xdr:ext cx="405111" cy="259045"/>
    <xdr:sp macro="" textlink="">
      <xdr:nvSpPr>
        <xdr:cNvPr id="664" name="n_2aveValue【保健センター・保健所】&#10;有形固定資産減価償却率"/>
        <xdr:cNvSpPr txBox="1"/>
      </xdr:nvSpPr>
      <xdr:spPr>
        <a:xfrm>
          <a:off x="14389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58255</xdr:rowOff>
    </xdr:from>
    <xdr:ext cx="405111" cy="259045"/>
    <xdr:sp macro="" textlink="">
      <xdr:nvSpPr>
        <xdr:cNvPr id="665" name="n_3aveValue【保健センター・保健所】&#10;有形固定資産減価償却率"/>
        <xdr:cNvSpPr txBox="1"/>
      </xdr:nvSpPr>
      <xdr:spPr>
        <a:xfrm>
          <a:off x="13500744"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45193</xdr:rowOff>
    </xdr:from>
    <xdr:ext cx="405111" cy="259045"/>
    <xdr:sp macro="" textlink="">
      <xdr:nvSpPr>
        <xdr:cNvPr id="666" name="n_4aveValue【保健センター・保健所】&#10;有形固定資産減価償却率"/>
        <xdr:cNvSpPr txBox="1"/>
      </xdr:nvSpPr>
      <xdr:spPr>
        <a:xfrm>
          <a:off x="12611744" y="998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57530</xdr:rowOff>
    </xdr:from>
    <xdr:ext cx="405111" cy="259045"/>
    <xdr:sp macro="" textlink="">
      <xdr:nvSpPr>
        <xdr:cNvPr id="667" name="n_1mainValue【保健センター・保健所】&#10;有形固定資産減価償却率"/>
        <xdr:cNvSpPr txBox="1"/>
      </xdr:nvSpPr>
      <xdr:spPr>
        <a:xfrm>
          <a:off x="152660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163665</xdr:rowOff>
    </xdr:from>
    <xdr:ext cx="405111" cy="259045"/>
    <xdr:sp macro="" textlink="">
      <xdr:nvSpPr>
        <xdr:cNvPr id="668" name="n_2mainValue【保健センター・保健所】&#10;有形固定資産減価償却率"/>
        <xdr:cNvSpPr txBox="1"/>
      </xdr:nvSpPr>
      <xdr:spPr>
        <a:xfrm>
          <a:off x="14389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124477</xdr:rowOff>
    </xdr:from>
    <xdr:ext cx="405111" cy="259045"/>
    <xdr:sp macro="" textlink="">
      <xdr:nvSpPr>
        <xdr:cNvPr id="669" name="n_3mainValue【保健センター・保健所】&#10;有形固定資産減価償却率"/>
        <xdr:cNvSpPr txBox="1"/>
      </xdr:nvSpPr>
      <xdr:spPr>
        <a:xfrm>
          <a:off x="13500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59162</xdr:rowOff>
    </xdr:from>
    <xdr:ext cx="405111" cy="259045"/>
    <xdr:sp macro="" textlink="">
      <xdr:nvSpPr>
        <xdr:cNvPr id="670" name="n_4mainValue【保健センター・保健所】&#10;有形固定資産減価償却率"/>
        <xdr:cNvSpPr txBox="1"/>
      </xdr:nvSpPr>
      <xdr:spPr>
        <a:xfrm>
          <a:off x="12611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7"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9"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0" name="フローチャート: 判断 69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25400</xdr:rowOff>
    </xdr:from>
    <xdr:to>
      <xdr:col>116</xdr:col>
      <xdr:colOff>114300</xdr:colOff>
      <xdr:row>56</xdr:row>
      <xdr:rowOff>127000</xdr:rowOff>
    </xdr:to>
    <xdr:sp macro="" textlink="">
      <xdr:nvSpPr>
        <xdr:cNvPr id="710" name="楕円 709"/>
        <xdr:cNvSpPr/>
      </xdr:nvSpPr>
      <xdr:spPr>
        <a:xfrm>
          <a:off x="22110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111777</xdr:rowOff>
    </xdr:from>
    <xdr:ext cx="469744" cy="259045"/>
    <xdr:sp macro="" textlink="">
      <xdr:nvSpPr>
        <xdr:cNvPr id="711" name="【保健センター・保健所】&#10;一人当たり面積該当値テキスト"/>
        <xdr:cNvSpPr txBox="1"/>
      </xdr:nvSpPr>
      <xdr:spPr>
        <a:xfrm>
          <a:off x="22199600"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25400</xdr:rowOff>
    </xdr:from>
    <xdr:to>
      <xdr:col>112</xdr:col>
      <xdr:colOff>38100</xdr:colOff>
      <xdr:row>56</xdr:row>
      <xdr:rowOff>127000</xdr:rowOff>
    </xdr:to>
    <xdr:sp macro="" textlink="">
      <xdr:nvSpPr>
        <xdr:cNvPr id="712" name="楕円 711"/>
        <xdr:cNvSpPr/>
      </xdr:nvSpPr>
      <xdr:spPr>
        <a:xfrm>
          <a:off x="21272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76200</xdr:rowOff>
    </xdr:from>
    <xdr:to>
      <xdr:col>116</xdr:col>
      <xdr:colOff>63500</xdr:colOff>
      <xdr:row>56</xdr:row>
      <xdr:rowOff>76200</xdr:rowOff>
    </xdr:to>
    <xdr:cxnSp macro="">
      <xdr:nvCxnSpPr>
        <xdr:cNvPr id="713" name="直線コネクタ 712"/>
        <xdr:cNvCxnSpPr/>
      </xdr:nvCxnSpPr>
      <xdr:spPr>
        <a:xfrm>
          <a:off x="21323300" y="967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25400</xdr:rowOff>
    </xdr:from>
    <xdr:to>
      <xdr:col>107</xdr:col>
      <xdr:colOff>101600</xdr:colOff>
      <xdr:row>56</xdr:row>
      <xdr:rowOff>127000</xdr:rowOff>
    </xdr:to>
    <xdr:sp macro="" textlink="">
      <xdr:nvSpPr>
        <xdr:cNvPr id="714" name="楕円 713"/>
        <xdr:cNvSpPr/>
      </xdr:nvSpPr>
      <xdr:spPr>
        <a:xfrm>
          <a:off x="20383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76200</xdr:rowOff>
    </xdr:from>
    <xdr:to>
      <xdr:col>111</xdr:col>
      <xdr:colOff>177800</xdr:colOff>
      <xdr:row>56</xdr:row>
      <xdr:rowOff>76200</xdr:rowOff>
    </xdr:to>
    <xdr:cxnSp macro="">
      <xdr:nvCxnSpPr>
        <xdr:cNvPr id="715" name="直線コネクタ 714"/>
        <xdr:cNvCxnSpPr/>
      </xdr:nvCxnSpPr>
      <xdr:spPr>
        <a:xfrm>
          <a:off x="204343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716" name="楕円 715"/>
        <xdr:cNvSpPr/>
      </xdr:nvSpPr>
      <xdr:spPr>
        <a:xfrm>
          <a:off x="19494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56</xdr:row>
      <xdr:rowOff>76200</xdr:rowOff>
    </xdr:to>
    <xdr:cxnSp macro="">
      <xdr:nvCxnSpPr>
        <xdr:cNvPr id="717" name="直線コネクタ 716"/>
        <xdr:cNvCxnSpPr/>
      </xdr:nvCxnSpPr>
      <xdr:spPr>
        <a:xfrm>
          <a:off x="195453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120650</xdr:rowOff>
    </xdr:from>
    <xdr:to>
      <xdr:col>98</xdr:col>
      <xdr:colOff>38100</xdr:colOff>
      <xdr:row>56</xdr:row>
      <xdr:rowOff>50800</xdr:rowOff>
    </xdr:to>
    <xdr:sp macro="" textlink="">
      <xdr:nvSpPr>
        <xdr:cNvPr id="718" name="楕円 717"/>
        <xdr:cNvSpPr/>
      </xdr:nvSpPr>
      <xdr:spPr>
        <a:xfrm>
          <a:off x="18605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56</xdr:row>
      <xdr:rowOff>0</xdr:rowOff>
    </xdr:to>
    <xdr:cxnSp macro="">
      <xdr:nvCxnSpPr>
        <xdr:cNvPr id="719" name="直線コネクタ 718"/>
        <xdr:cNvCxnSpPr/>
      </xdr:nvCxnSpPr>
      <xdr:spPr>
        <a:xfrm>
          <a:off x="186563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0" name="n_1aveValue【保健センター・保健所】&#10;一人当たり面積"/>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1" name="n_2aveValue【保健センター・保健所】&#10;一人当たり面積"/>
        <xdr:cNvSpPr txBox="1"/>
      </xdr:nvSpPr>
      <xdr:spPr>
        <a:xfrm>
          <a:off x="20199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2" name="n_3aveValue【保健センター・保健所】&#10;一人当たり面積"/>
        <xdr:cNvSpPr txBox="1"/>
      </xdr:nvSpPr>
      <xdr:spPr>
        <a:xfrm>
          <a:off x="19310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macro="" textlink="">
      <xdr:nvSpPr>
        <xdr:cNvPr id="723" name="n_4aveValue【保健センター・保健所】&#10;一人当たり面積"/>
        <xdr:cNvSpPr txBox="1"/>
      </xdr:nvSpPr>
      <xdr:spPr>
        <a:xfrm>
          <a:off x="18421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143527</xdr:rowOff>
    </xdr:from>
    <xdr:ext cx="469744" cy="259045"/>
    <xdr:sp macro="" textlink="">
      <xdr:nvSpPr>
        <xdr:cNvPr id="724" name="n_1mainValue【保健センター・保健所】&#10;一人当たり面積"/>
        <xdr:cNvSpPr txBox="1"/>
      </xdr:nvSpPr>
      <xdr:spPr>
        <a:xfrm>
          <a:off x="210757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143527</xdr:rowOff>
    </xdr:from>
    <xdr:ext cx="469744" cy="259045"/>
    <xdr:sp macro="" textlink="">
      <xdr:nvSpPr>
        <xdr:cNvPr id="725" name="n_2mainValue【保健センター・保健所】&#10;一人当たり面積"/>
        <xdr:cNvSpPr txBox="1"/>
      </xdr:nvSpPr>
      <xdr:spPr>
        <a:xfrm>
          <a:off x="201994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726" name="n_3mainValue【保健センター・保健所】&#10;一人当たり面積"/>
        <xdr:cNvSpPr txBox="1"/>
      </xdr:nvSpPr>
      <xdr:spPr>
        <a:xfrm>
          <a:off x="19310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67327</xdr:rowOff>
    </xdr:from>
    <xdr:ext cx="469744" cy="259045"/>
    <xdr:sp macro="" textlink="">
      <xdr:nvSpPr>
        <xdr:cNvPr id="727" name="n_4mainValue【保健センター・保健所】&#10;一人当たり面積"/>
        <xdr:cNvSpPr txBox="1"/>
      </xdr:nvSpPr>
      <xdr:spPr>
        <a:xfrm>
          <a:off x="18421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7620</xdr:rowOff>
    </xdr:from>
    <xdr:to>
      <xdr:col>85</xdr:col>
      <xdr:colOff>126364</xdr:colOff>
      <xdr:row>87</xdr:row>
      <xdr:rowOff>34289</xdr:rowOff>
    </xdr:to>
    <xdr:cxnSp macro="">
      <xdr:nvCxnSpPr>
        <xdr:cNvPr id="752" name="直線コネクタ 751"/>
        <xdr:cNvCxnSpPr/>
      </xdr:nvCxnSpPr>
      <xdr:spPr>
        <a:xfrm flipV="1">
          <a:off x="16318864" y="135521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753"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754" name="直線コネクタ 753"/>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125747</xdr:rowOff>
    </xdr:from>
    <xdr:ext cx="405111" cy="259045"/>
    <xdr:sp macro="" textlink="">
      <xdr:nvSpPr>
        <xdr:cNvPr id="755" name="【消防施設】&#10;有形固定資産減価償却率最大値テキスト"/>
        <xdr:cNvSpPr txBox="1"/>
      </xdr:nvSpPr>
      <xdr:spPr>
        <a:xfrm>
          <a:off x="16357600"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7620</xdr:rowOff>
    </xdr:from>
    <xdr:to>
      <xdr:col>86</xdr:col>
      <xdr:colOff>25400</xdr:colOff>
      <xdr:row>79</xdr:row>
      <xdr:rowOff>7620</xdr:rowOff>
    </xdr:to>
    <xdr:cxnSp macro="">
      <xdr:nvCxnSpPr>
        <xdr:cNvPr id="756" name="直線コネクタ 755"/>
        <xdr:cNvCxnSpPr/>
      </xdr:nvCxnSpPr>
      <xdr:spPr>
        <a:xfrm>
          <a:off x="16230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71138</xdr:rowOff>
    </xdr:from>
    <xdr:ext cx="405111" cy="259045"/>
    <xdr:sp macro="" textlink="">
      <xdr:nvSpPr>
        <xdr:cNvPr id="757" name="【消防施設】&#10;有形固定資産減価償却率平均値テキスト"/>
        <xdr:cNvSpPr txBox="1"/>
      </xdr:nvSpPr>
      <xdr:spPr>
        <a:xfrm>
          <a:off x="16357600" y="1413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58" name="フローチャート: 判断 757"/>
        <xdr:cNvSpPr/>
      </xdr:nvSpPr>
      <xdr:spPr>
        <a:xfrm>
          <a:off x="16268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74930</xdr:rowOff>
    </xdr:from>
    <xdr:to>
      <xdr:col>81</xdr:col>
      <xdr:colOff>101600</xdr:colOff>
      <xdr:row>84</xdr:row>
      <xdr:rowOff>5080</xdr:rowOff>
    </xdr:to>
    <xdr:sp macro="" textlink="">
      <xdr:nvSpPr>
        <xdr:cNvPr id="759" name="フローチャート: 判断 758"/>
        <xdr:cNvSpPr/>
      </xdr:nvSpPr>
      <xdr:spPr>
        <a:xfrm>
          <a:off x="1543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760" name="フローチャート: 判断 759"/>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166370</xdr:rowOff>
    </xdr:from>
    <xdr:to>
      <xdr:col>72</xdr:col>
      <xdr:colOff>38100</xdr:colOff>
      <xdr:row>83</xdr:row>
      <xdr:rowOff>96520</xdr:rowOff>
    </xdr:to>
    <xdr:sp macro="" textlink="">
      <xdr:nvSpPr>
        <xdr:cNvPr id="761" name="フローチャート: 判断 760"/>
        <xdr:cNvSpPr/>
      </xdr:nvSpPr>
      <xdr:spPr>
        <a:xfrm>
          <a:off x="13652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62" name="フローチャート: 判断 761"/>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109220</xdr:rowOff>
    </xdr:from>
    <xdr:to>
      <xdr:col>85</xdr:col>
      <xdr:colOff>177800</xdr:colOff>
      <xdr:row>85</xdr:row>
      <xdr:rowOff>39370</xdr:rowOff>
    </xdr:to>
    <xdr:sp macro="" textlink="">
      <xdr:nvSpPr>
        <xdr:cNvPr id="768" name="楕円 767"/>
        <xdr:cNvSpPr/>
      </xdr:nvSpPr>
      <xdr:spPr>
        <a:xfrm>
          <a:off x="16268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87647</xdr:rowOff>
    </xdr:from>
    <xdr:ext cx="405111" cy="259045"/>
    <xdr:sp macro="" textlink="">
      <xdr:nvSpPr>
        <xdr:cNvPr id="769" name="【消防施設】&#10;有形固定資産減価償却率該当値テキスト"/>
        <xdr:cNvSpPr txBox="1"/>
      </xdr:nvSpPr>
      <xdr:spPr>
        <a:xfrm>
          <a:off x="163576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770" name="楕円 769"/>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84</xdr:row>
      <xdr:rowOff>160020</xdr:rowOff>
    </xdr:to>
    <xdr:cxnSp macro="">
      <xdr:nvCxnSpPr>
        <xdr:cNvPr id="771" name="直線コネクタ 770"/>
        <xdr:cNvCxnSpPr/>
      </xdr:nvCxnSpPr>
      <xdr:spPr>
        <a:xfrm>
          <a:off x="15481300" y="1455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21589</xdr:rowOff>
    </xdr:from>
    <xdr:to>
      <xdr:col>76</xdr:col>
      <xdr:colOff>165100</xdr:colOff>
      <xdr:row>84</xdr:row>
      <xdr:rowOff>123189</xdr:rowOff>
    </xdr:to>
    <xdr:sp macro="" textlink="">
      <xdr:nvSpPr>
        <xdr:cNvPr id="772" name="楕円 771"/>
        <xdr:cNvSpPr/>
      </xdr:nvSpPr>
      <xdr:spPr>
        <a:xfrm>
          <a:off x="14541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72389</xdr:rowOff>
    </xdr:from>
    <xdr:to>
      <xdr:col>81</xdr:col>
      <xdr:colOff>50800</xdr:colOff>
      <xdr:row>84</xdr:row>
      <xdr:rowOff>152400</xdr:rowOff>
    </xdr:to>
    <xdr:cxnSp macro="">
      <xdr:nvCxnSpPr>
        <xdr:cNvPr id="773" name="直線コネクタ 772"/>
        <xdr:cNvCxnSpPr/>
      </xdr:nvCxnSpPr>
      <xdr:spPr>
        <a:xfrm>
          <a:off x="14592300" y="144741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109220</xdr:rowOff>
    </xdr:from>
    <xdr:to>
      <xdr:col>72</xdr:col>
      <xdr:colOff>38100</xdr:colOff>
      <xdr:row>84</xdr:row>
      <xdr:rowOff>39370</xdr:rowOff>
    </xdr:to>
    <xdr:sp macro="" textlink="">
      <xdr:nvSpPr>
        <xdr:cNvPr id="774" name="楕円 773"/>
        <xdr:cNvSpPr/>
      </xdr:nvSpPr>
      <xdr:spPr>
        <a:xfrm>
          <a:off x="13652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160020</xdr:rowOff>
    </xdr:from>
    <xdr:to>
      <xdr:col>76</xdr:col>
      <xdr:colOff>114300</xdr:colOff>
      <xdr:row>84</xdr:row>
      <xdr:rowOff>72389</xdr:rowOff>
    </xdr:to>
    <xdr:cxnSp macro="">
      <xdr:nvCxnSpPr>
        <xdr:cNvPr id="775" name="直線コネクタ 774"/>
        <xdr:cNvCxnSpPr/>
      </xdr:nvCxnSpPr>
      <xdr:spPr>
        <a:xfrm>
          <a:off x="13703300" y="143903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10161</xdr:rowOff>
    </xdr:from>
    <xdr:to>
      <xdr:col>67</xdr:col>
      <xdr:colOff>101600</xdr:colOff>
      <xdr:row>83</xdr:row>
      <xdr:rowOff>111761</xdr:rowOff>
    </xdr:to>
    <xdr:sp macro="" textlink="">
      <xdr:nvSpPr>
        <xdr:cNvPr id="776" name="楕円 775"/>
        <xdr:cNvSpPr/>
      </xdr:nvSpPr>
      <xdr:spPr>
        <a:xfrm>
          <a:off x="1276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60961</xdr:rowOff>
    </xdr:from>
    <xdr:to>
      <xdr:col>71</xdr:col>
      <xdr:colOff>177800</xdr:colOff>
      <xdr:row>83</xdr:row>
      <xdr:rowOff>160020</xdr:rowOff>
    </xdr:to>
    <xdr:cxnSp macro="">
      <xdr:nvCxnSpPr>
        <xdr:cNvPr id="777" name="直線コネクタ 776"/>
        <xdr:cNvCxnSpPr/>
      </xdr:nvCxnSpPr>
      <xdr:spPr>
        <a:xfrm>
          <a:off x="12814300" y="142913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21607</xdr:rowOff>
    </xdr:from>
    <xdr:ext cx="405111" cy="259045"/>
    <xdr:sp macro="" textlink="">
      <xdr:nvSpPr>
        <xdr:cNvPr id="778" name="n_1aveValue【消防施設】&#10;有形固定資産減価償却率"/>
        <xdr:cNvSpPr txBox="1"/>
      </xdr:nvSpPr>
      <xdr:spPr>
        <a:xfrm>
          <a:off x="152660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779" name="n_2aveValue【消防施設】&#10;有形固定資産減価償却率"/>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113047</xdr:rowOff>
    </xdr:from>
    <xdr:ext cx="405111" cy="259045"/>
    <xdr:sp macro="" textlink="">
      <xdr:nvSpPr>
        <xdr:cNvPr id="780" name="n_3aveValue【消防施設】&#10;有形固定資産減価償却率"/>
        <xdr:cNvSpPr txBox="1"/>
      </xdr:nvSpPr>
      <xdr:spPr>
        <a:xfrm>
          <a:off x="13500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781" name="n_4aveValue【消防施設】&#10;有形固定資産減価償却率"/>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782" name="n_1mainValue【消防施設】&#10;有形固定資産減価償却率"/>
        <xdr:cNvSpPr txBox="1"/>
      </xdr:nvSpPr>
      <xdr:spPr>
        <a:xfrm>
          <a:off x="15266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114316</xdr:rowOff>
    </xdr:from>
    <xdr:ext cx="405111" cy="259045"/>
    <xdr:sp macro="" textlink="">
      <xdr:nvSpPr>
        <xdr:cNvPr id="783" name="n_2mainValue【消防施設】&#10;有形固定資産減価償却率"/>
        <xdr:cNvSpPr txBox="1"/>
      </xdr:nvSpPr>
      <xdr:spPr>
        <a:xfrm>
          <a:off x="14389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30497</xdr:rowOff>
    </xdr:from>
    <xdr:ext cx="405111" cy="259045"/>
    <xdr:sp macro="" textlink="">
      <xdr:nvSpPr>
        <xdr:cNvPr id="784" name="n_3mainValue【消防施設】&#10;有形固定資産減価償却率"/>
        <xdr:cNvSpPr txBox="1"/>
      </xdr:nvSpPr>
      <xdr:spPr>
        <a:xfrm>
          <a:off x="13500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785" name="n_4mainValue【消防施設】&#10;有形固定資産減価償却率"/>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63698</xdr:rowOff>
    </xdr:from>
    <xdr:ext cx="469744" cy="259045"/>
    <xdr:sp macro="" textlink="">
      <xdr:nvSpPr>
        <xdr:cNvPr id="817" name="【消防施設】&#10;一人当たり面積平均値テキスト"/>
        <xdr:cNvSpPr txBox="1"/>
      </xdr:nvSpPr>
      <xdr:spPr>
        <a:xfrm>
          <a:off x="221996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818" name="フローチャート: 判断 817"/>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19" name="フローチャート: 判断 818"/>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21" name="フローチャート: 判断 820"/>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2" name="フローチャート: 判断 821"/>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828" name="楕円 827"/>
        <xdr:cNvSpPr/>
      </xdr:nvSpPr>
      <xdr:spPr>
        <a:xfrm>
          <a:off x="22110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124477</xdr:rowOff>
    </xdr:from>
    <xdr:ext cx="469744" cy="259045"/>
    <xdr:sp macro="" textlink="">
      <xdr:nvSpPr>
        <xdr:cNvPr id="829" name="【消防施設】&#10;一人当たり面積該当値テキスト"/>
        <xdr:cNvSpPr txBox="1"/>
      </xdr:nvSpPr>
      <xdr:spPr>
        <a:xfrm>
          <a:off x="22199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830" name="楕円 829"/>
        <xdr:cNvSpPr/>
      </xdr:nvSpPr>
      <xdr:spPr>
        <a:xfrm>
          <a:off x="2127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152400</xdr:rowOff>
    </xdr:from>
    <xdr:to>
      <xdr:col>116</xdr:col>
      <xdr:colOff>63500</xdr:colOff>
      <xdr:row>80</xdr:row>
      <xdr:rowOff>152400</xdr:rowOff>
    </xdr:to>
    <xdr:cxnSp macro="">
      <xdr:nvCxnSpPr>
        <xdr:cNvPr id="831" name="直線コネクタ 830"/>
        <xdr:cNvCxnSpPr/>
      </xdr:nvCxnSpPr>
      <xdr:spPr>
        <a:xfrm>
          <a:off x="21323300" y="1386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832" name="楕円 831"/>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80</xdr:row>
      <xdr:rowOff>152400</xdr:rowOff>
    </xdr:to>
    <xdr:cxnSp macro="">
      <xdr:nvCxnSpPr>
        <xdr:cNvPr id="833" name="直線コネクタ 832"/>
        <xdr:cNvCxnSpPr/>
      </xdr:nvCxnSpPr>
      <xdr:spPr>
        <a:xfrm>
          <a:off x="20434300" y="1386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68943</xdr:rowOff>
    </xdr:from>
    <xdr:to>
      <xdr:col>102</xdr:col>
      <xdr:colOff>165100</xdr:colOff>
      <xdr:row>80</xdr:row>
      <xdr:rowOff>170543</xdr:rowOff>
    </xdr:to>
    <xdr:sp macro="" textlink="">
      <xdr:nvSpPr>
        <xdr:cNvPr id="834" name="楕円 833"/>
        <xdr:cNvSpPr/>
      </xdr:nvSpPr>
      <xdr:spPr>
        <a:xfrm>
          <a:off x="19494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119743</xdr:rowOff>
    </xdr:from>
    <xdr:to>
      <xdr:col>107</xdr:col>
      <xdr:colOff>50800</xdr:colOff>
      <xdr:row>80</xdr:row>
      <xdr:rowOff>152400</xdr:rowOff>
    </xdr:to>
    <xdr:cxnSp macro="">
      <xdr:nvCxnSpPr>
        <xdr:cNvPr id="835" name="直線コネクタ 834"/>
        <xdr:cNvCxnSpPr/>
      </xdr:nvCxnSpPr>
      <xdr:spPr>
        <a:xfrm>
          <a:off x="19545300" y="1383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101600</xdr:rowOff>
    </xdr:from>
    <xdr:to>
      <xdr:col>98</xdr:col>
      <xdr:colOff>38100</xdr:colOff>
      <xdr:row>81</xdr:row>
      <xdr:rowOff>31750</xdr:rowOff>
    </xdr:to>
    <xdr:sp macro="" textlink="">
      <xdr:nvSpPr>
        <xdr:cNvPr id="836" name="楕円 835"/>
        <xdr:cNvSpPr/>
      </xdr:nvSpPr>
      <xdr:spPr>
        <a:xfrm>
          <a:off x="18605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119743</xdr:rowOff>
    </xdr:from>
    <xdr:to>
      <xdr:col>102</xdr:col>
      <xdr:colOff>114300</xdr:colOff>
      <xdr:row>80</xdr:row>
      <xdr:rowOff>152400</xdr:rowOff>
    </xdr:to>
    <xdr:cxnSp macro="">
      <xdr:nvCxnSpPr>
        <xdr:cNvPr id="837" name="直線コネクタ 836"/>
        <xdr:cNvCxnSpPr/>
      </xdr:nvCxnSpPr>
      <xdr:spPr>
        <a:xfrm flipV="1">
          <a:off x="18656300" y="1383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838" name="n_1aveValue【消防施設】&#10;一人当たり面積"/>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39" name="n_2aveValue【消防施設】&#10;一人当たり面積"/>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40" name="n_3aveValue【消防施設】&#10;一人当たり面積"/>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841" name="n_4aveValue【消防施設】&#10;一人当たり面積"/>
        <xdr:cNvSpPr txBox="1"/>
      </xdr:nvSpPr>
      <xdr:spPr>
        <a:xfrm>
          <a:off x="18421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842" name="n_1mainValue【消防施設】&#10;一人当たり面積"/>
        <xdr:cNvSpPr txBox="1"/>
      </xdr:nvSpPr>
      <xdr:spPr>
        <a:xfrm>
          <a:off x="21075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843" name="n_2mainValue【消防施設】&#10;一人当たり面積"/>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15620</xdr:rowOff>
    </xdr:from>
    <xdr:ext cx="469744" cy="259045"/>
    <xdr:sp macro="" textlink="">
      <xdr:nvSpPr>
        <xdr:cNvPr id="844" name="n_3mainValue【消防施設】&#10;一人当たり面積"/>
        <xdr:cNvSpPr txBox="1"/>
      </xdr:nvSpPr>
      <xdr:spPr>
        <a:xfrm>
          <a:off x="19310427"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845" name="n_4mainValue【消防施設】&#10;一人当たり面積"/>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7" name="直線コネクタ 8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8" name="テキスト ボックス 85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9" name="直線コネクタ 8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0" name="テキスト ボックス 8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3" name="直線コネクタ 8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4" name="テキスト ボックス 8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5" name="直線コネクタ 8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6" name="テキスト ボックス 86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8" name="テキスト ボックス 86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148589</xdr:rowOff>
    </xdr:from>
    <xdr:to>
      <xdr:col>85</xdr:col>
      <xdr:colOff>126364</xdr:colOff>
      <xdr:row>109</xdr:row>
      <xdr:rowOff>53339</xdr:rowOff>
    </xdr:to>
    <xdr:cxnSp macro="">
      <xdr:nvCxnSpPr>
        <xdr:cNvPr id="870" name="直線コネクタ 869"/>
        <xdr:cNvCxnSpPr/>
      </xdr:nvCxnSpPr>
      <xdr:spPr>
        <a:xfrm flipV="1">
          <a:off x="16318864" y="17122139"/>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871"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872" name="直線コネクタ 871"/>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95266</xdr:rowOff>
    </xdr:from>
    <xdr:ext cx="405111" cy="259045"/>
    <xdr:sp macro="" textlink="">
      <xdr:nvSpPr>
        <xdr:cNvPr id="873" name="【庁舎】&#10;有形固定資産減価償却率最大値テキスト"/>
        <xdr:cNvSpPr txBox="1"/>
      </xdr:nvSpPr>
      <xdr:spPr>
        <a:xfrm>
          <a:off x="16357600"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148589</xdr:rowOff>
    </xdr:from>
    <xdr:to>
      <xdr:col>86</xdr:col>
      <xdr:colOff>25400</xdr:colOff>
      <xdr:row>99</xdr:row>
      <xdr:rowOff>148589</xdr:rowOff>
    </xdr:to>
    <xdr:cxnSp macro="">
      <xdr:nvCxnSpPr>
        <xdr:cNvPr id="874" name="直線コネクタ 873"/>
        <xdr:cNvCxnSpPr/>
      </xdr:nvCxnSpPr>
      <xdr:spPr>
        <a:xfrm>
          <a:off x="16230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166388</xdr:rowOff>
    </xdr:from>
    <xdr:ext cx="405111" cy="259045"/>
    <xdr:sp macro="" textlink="">
      <xdr:nvSpPr>
        <xdr:cNvPr id="875" name="【庁舎】&#10;有形固定資産減価償却率平均値テキスト"/>
        <xdr:cNvSpPr txBox="1"/>
      </xdr:nvSpPr>
      <xdr:spPr>
        <a:xfrm>
          <a:off x="16357600" y="17825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143511</xdr:rowOff>
    </xdr:from>
    <xdr:to>
      <xdr:col>85</xdr:col>
      <xdr:colOff>177800</xdr:colOff>
      <xdr:row>105</xdr:row>
      <xdr:rowOff>73661</xdr:rowOff>
    </xdr:to>
    <xdr:sp macro="" textlink="">
      <xdr:nvSpPr>
        <xdr:cNvPr id="876" name="フローチャート: 判断 875"/>
        <xdr:cNvSpPr/>
      </xdr:nvSpPr>
      <xdr:spPr>
        <a:xfrm>
          <a:off x="16268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77" name="フローチャート: 判断 876"/>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78" name="フローチャート: 判断 877"/>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879" name="フローチャート: 判断 878"/>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40639</xdr:rowOff>
    </xdr:from>
    <xdr:to>
      <xdr:col>67</xdr:col>
      <xdr:colOff>101600</xdr:colOff>
      <xdr:row>105</xdr:row>
      <xdr:rowOff>142239</xdr:rowOff>
    </xdr:to>
    <xdr:sp macro="" textlink="">
      <xdr:nvSpPr>
        <xdr:cNvPr id="880" name="フローチャート: 判断 879"/>
        <xdr:cNvSpPr/>
      </xdr:nvSpPr>
      <xdr:spPr>
        <a:xfrm>
          <a:off x="12763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63500</xdr:rowOff>
    </xdr:from>
    <xdr:to>
      <xdr:col>85</xdr:col>
      <xdr:colOff>177800</xdr:colOff>
      <xdr:row>107</xdr:row>
      <xdr:rowOff>165100</xdr:rowOff>
    </xdr:to>
    <xdr:sp macro="" textlink="">
      <xdr:nvSpPr>
        <xdr:cNvPr id="886" name="楕円 885"/>
        <xdr:cNvSpPr/>
      </xdr:nvSpPr>
      <xdr:spPr>
        <a:xfrm>
          <a:off x="16268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41927</xdr:rowOff>
    </xdr:from>
    <xdr:ext cx="405111" cy="259045"/>
    <xdr:sp macro="" textlink="">
      <xdr:nvSpPr>
        <xdr:cNvPr id="887" name="【庁舎】&#10;有形固定資産減価償却率該当値テキスト"/>
        <xdr:cNvSpPr txBox="1"/>
      </xdr:nvSpPr>
      <xdr:spPr>
        <a:xfrm>
          <a:off x="16357600"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xdr:rowOff>
    </xdr:from>
    <xdr:to>
      <xdr:col>81</xdr:col>
      <xdr:colOff>101600</xdr:colOff>
      <xdr:row>107</xdr:row>
      <xdr:rowOff>107950</xdr:rowOff>
    </xdr:to>
    <xdr:sp macro="" textlink="">
      <xdr:nvSpPr>
        <xdr:cNvPr id="888" name="楕円 887"/>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57150</xdr:rowOff>
    </xdr:from>
    <xdr:to>
      <xdr:col>85</xdr:col>
      <xdr:colOff>127000</xdr:colOff>
      <xdr:row>107</xdr:row>
      <xdr:rowOff>114300</xdr:rowOff>
    </xdr:to>
    <xdr:cxnSp macro="">
      <xdr:nvCxnSpPr>
        <xdr:cNvPr id="889" name="直線コネクタ 888"/>
        <xdr:cNvCxnSpPr/>
      </xdr:nvCxnSpPr>
      <xdr:spPr>
        <a:xfrm>
          <a:off x="15481300" y="18402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890" name="楕円 889"/>
        <xdr:cNvSpPr/>
      </xdr:nvSpPr>
      <xdr:spPr>
        <a:xfrm>
          <a:off x="1454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57150</xdr:rowOff>
    </xdr:to>
    <xdr:cxnSp macro="">
      <xdr:nvCxnSpPr>
        <xdr:cNvPr id="891" name="直線コネクタ 890"/>
        <xdr:cNvCxnSpPr/>
      </xdr:nvCxnSpPr>
      <xdr:spPr>
        <a:xfrm>
          <a:off x="14592300" y="18341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21589</xdr:rowOff>
    </xdr:from>
    <xdr:to>
      <xdr:col>72</xdr:col>
      <xdr:colOff>38100</xdr:colOff>
      <xdr:row>106</xdr:row>
      <xdr:rowOff>123189</xdr:rowOff>
    </xdr:to>
    <xdr:sp macro="" textlink="">
      <xdr:nvSpPr>
        <xdr:cNvPr id="892" name="楕円 891"/>
        <xdr:cNvSpPr/>
      </xdr:nvSpPr>
      <xdr:spPr>
        <a:xfrm>
          <a:off x="1365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72389</xdr:rowOff>
    </xdr:from>
    <xdr:to>
      <xdr:col>76</xdr:col>
      <xdr:colOff>114300</xdr:colOff>
      <xdr:row>106</xdr:row>
      <xdr:rowOff>167639</xdr:rowOff>
    </xdr:to>
    <xdr:cxnSp macro="">
      <xdr:nvCxnSpPr>
        <xdr:cNvPr id="893" name="直線コネクタ 892"/>
        <xdr:cNvCxnSpPr/>
      </xdr:nvCxnSpPr>
      <xdr:spPr>
        <a:xfrm>
          <a:off x="13703300" y="182460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894" name="楕円 893"/>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72389</xdr:rowOff>
    </xdr:from>
    <xdr:to>
      <xdr:col>71</xdr:col>
      <xdr:colOff>177800</xdr:colOff>
      <xdr:row>106</xdr:row>
      <xdr:rowOff>76200</xdr:rowOff>
    </xdr:to>
    <xdr:cxnSp macro="">
      <xdr:nvCxnSpPr>
        <xdr:cNvPr id="895" name="直線コネクタ 894"/>
        <xdr:cNvCxnSpPr/>
      </xdr:nvCxnSpPr>
      <xdr:spPr>
        <a:xfrm flipV="1">
          <a:off x="12814300" y="1824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896" name="n_1aveValue【庁舎】&#10;有形固定資産減価償却率"/>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897" name="n_2aveValue【庁舎】&#10;有形固定資産減価償却率"/>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898" name="n_3aveValue【庁舎】&#10;有形固定資産減価償却率"/>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158766</xdr:rowOff>
    </xdr:from>
    <xdr:ext cx="405111" cy="259045"/>
    <xdr:sp macro="" textlink="">
      <xdr:nvSpPr>
        <xdr:cNvPr id="899" name="n_4aveValue【庁舎】&#10;有形固定資産減価償却率"/>
        <xdr:cNvSpPr txBox="1"/>
      </xdr:nvSpPr>
      <xdr:spPr>
        <a:xfrm>
          <a:off x="12611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99077</xdr:rowOff>
    </xdr:from>
    <xdr:ext cx="405111" cy="259045"/>
    <xdr:sp macro="" textlink="">
      <xdr:nvSpPr>
        <xdr:cNvPr id="900" name="n_1mainValue【庁舎】&#10;有形固定資産減価償却率"/>
        <xdr:cNvSpPr txBox="1"/>
      </xdr:nvSpPr>
      <xdr:spPr>
        <a:xfrm>
          <a:off x="15266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901" name="n_2mainValue【庁舎】&#10;有形固定資産減価償却率"/>
        <xdr:cNvSpPr txBox="1"/>
      </xdr:nvSpPr>
      <xdr:spPr>
        <a:xfrm>
          <a:off x="14389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114316</xdr:rowOff>
    </xdr:from>
    <xdr:ext cx="405111" cy="259045"/>
    <xdr:sp macro="" textlink="">
      <xdr:nvSpPr>
        <xdr:cNvPr id="902" name="n_3mainValue【庁舎】&#10;有形固定資産減価償却率"/>
        <xdr:cNvSpPr txBox="1"/>
      </xdr:nvSpPr>
      <xdr:spPr>
        <a:xfrm>
          <a:off x="13500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903" name="n_4mainValue【庁舎】&#10;有形固定資産減価償却率"/>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5" name="直線コネクタ 9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6" name="テキスト ボックス 9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7" name="直線コネクタ 9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8" name="テキスト ボックス 9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9" name="直線コネクタ 9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0" name="テキスト ボックス 9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1" name="直線コネクタ 9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2" name="テキスト ボックス 9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12192</xdr:rowOff>
    </xdr:from>
    <xdr:to>
      <xdr:col>116</xdr:col>
      <xdr:colOff>62864</xdr:colOff>
      <xdr:row>109</xdr:row>
      <xdr:rowOff>9906</xdr:rowOff>
    </xdr:to>
    <xdr:cxnSp macro="">
      <xdr:nvCxnSpPr>
        <xdr:cNvPr id="926" name="直線コネクタ 925"/>
        <xdr:cNvCxnSpPr/>
      </xdr:nvCxnSpPr>
      <xdr:spPr>
        <a:xfrm flipV="1">
          <a:off x="22160864" y="1750009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27" name="【庁舎】&#10;一人当たり面積最小値テキスト"/>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28" name="直線コネクタ 927"/>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130319</xdr:rowOff>
    </xdr:from>
    <xdr:ext cx="469744" cy="259045"/>
    <xdr:sp macro="" textlink="">
      <xdr:nvSpPr>
        <xdr:cNvPr id="929" name="【庁舎】&#10;一人当たり面積最大値テキスト"/>
        <xdr:cNvSpPr txBox="1"/>
      </xdr:nvSpPr>
      <xdr:spPr>
        <a:xfrm>
          <a:off x="22199600" y="1727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12192</xdr:rowOff>
    </xdr:from>
    <xdr:to>
      <xdr:col>116</xdr:col>
      <xdr:colOff>152400</xdr:colOff>
      <xdr:row>102</xdr:row>
      <xdr:rowOff>12192</xdr:rowOff>
    </xdr:to>
    <xdr:cxnSp macro="">
      <xdr:nvCxnSpPr>
        <xdr:cNvPr id="930" name="直線コネクタ 929"/>
        <xdr:cNvCxnSpPr/>
      </xdr:nvCxnSpPr>
      <xdr:spPr>
        <a:xfrm>
          <a:off x="22072600" y="1750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45990</xdr:rowOff>
    </xdr:from>
    <xdr:ext cx="469744" cy="259045"/>
    <xdr:sp macro="" textlink="">
      <xdr:nvSpPr>
        <xdr:cNvPr id="931" name="【庁舎】&#10;一人当たり面積平均値テキスト"/>
        <xdr:cNvSpPr txBox="1"/>
      </xdr:nvSpPr>
      <xdr:spPr>
        <a:xfrm>
          <a:off x="22199600" y="18219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932" name="フローチャート: 判断 931"/>
        <xdr:cNvSpPr/>
      </xdr:nvSpPr>
      <xdr:spPr>
        <a:xfrm>
          <a:off x="221107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36830</xdr:rowOff>
    </xdr:from>
    <xdr:to>
      <xdr:col>112</xdr:col>
      <xdr:colOff>38100</xdr:colOff>
      <xdr:row>107</xdr:row>
      <xdr:rowOff>138430</xdr:rowOff>
    </xdr:to>
    <xdr:sp macro="" textlink="">
      <xdr:nvSpPr>
        <xdr:cNvPr id="933" name="フローチャート: 判断 932"/>
        <xdr:cNvSpPr/>
      </xdr:nvSpPr>
      <xdr:spPr>
        <a:xfrm>
          <a:off x="21272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34" name="フローチャート: 判断 933"/>
        <xdr:cNvSpPr/>
      </xdr:nvSpPr>
      <xdr:spPr>
        <a:xfrm>
          <a:off x="20383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5" name="フローチャート: 判断 934"/>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73406</xdr:rowOff>
    </xdr:from>
    <xdr:to>
      <xdr:col>98</xdr:col>
      <xdr:colOff>38100</xdr:colOff>
      <xdr:row>108</xdr:row>
      <xdr:rowOff>3556</xdr:rowOff>
    </xdr:to>
    <xdr:sp macro="" textlink="">
      <xdr:nvSpPr>
        <xdr:cNvPr id="936" name="フローチャート: 判断 935"/>
        <xdr:cNvSpPr/>
      </xdr:nvSpPr>
      <xdr:spPr>
        <a:xfrm>
          <a:off x="18605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66548</xdr:rowOff>
    </xdr:from>
    <xdr:to>
      <xdr:col>116</xdr:col>
      <xdr:colOff>114300</xdr:colOff>
      <xdr:row>108</xdr:row>
      <xdr:rowOff>168148</xdr:rowOff>
    </xdr:to>
    <xdr:sp macro="" textlink="">
      <xdr:nvSpPr>
        <xdr:cNvPr id="942" name="楕円 941"/>
        <xdr:cNvSpPr/>
      </xdr:nvSpPr>
      <xdr:spPr>
        <a:xfrm>
          <a:off x="221107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152925</xdr:rowOff>
    </xdr:from>
    <xdr:ext cx="469744" cy="259045"/>
    <xdr:sp macro="" textlink="">
      <xdr:nvSpPr>
        <xdr:cNvPr id="943" name="【庁舎】&#10;一人当たり面積該当値テキスト"/>
        <xdr:cNvSpPr txBox="1"/>
      </xdr:nvSpPr>
      <xdr:spPr>
        <a:xfrm>
          <a:off x="22199600" y="184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66548</xdr:rowOff>
    </xdr:from>
    <xdr:to>
      <xdr:col>112</xdr:col>
      <xdr:colOff>38100</xdr:colOff>
      <xdr:row>108</xdr:row>
      <xdr:rowOff>168148</xdr:rowOff>
    </xdr:to>
    <xdr:sp macro="" textlink="">
      <xdr:nvSpPr>
        <xdr:cNvPr id="944" name="楕円 943"/>
        <xdr:cNvSpPr/>
      </xdr:nvSpPr>
      <xdr:spPr>
        <a:xfrm>
          <a:off x="212725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117348</xdr:rowOff>
    </xdr:from>
    <xdr:to>
      <xdr:col>116</xdr:col>
      <xdr:colOff>63500</xdr:colOff>
      <xdr:row>108</xdr:row>
      <xdr:rowOff>117348</xdr:rowOff>
    </xdr:to>
    <xdr:cxnSp macro="">
      <xdr:nvCxnSpPr>
        <xdr:cNvPr id="945" name="直線コネクタ 944"/>
        <xdr:cNvCxnSpPr/>
      </xdr:nvCxnSpPr>
      <xdr:spPr>
        <a:xfrm>
          <a:off x="21323300" y="186339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66548</xdr:rowOff>
    </xdr:from>
    <xdr:to>
      <xdr:col>107</xdr:col>
      <xdr:colOff>101600</xdr:colOff>
      <xdr:row>108</xdr:row>
      <xdr:rowOff>168148</xdr:rowOff>
    </xdr:to>
    <xdr:sp macro="" textlink="">
      <xdr:nvSpPr>
        <xdr:cNvPr id="946" name="楕円 945"/>
        <xdr:cNvSpPr/>
      </xdr:nvSpPr>
      <xdr:spPr>
        <a:xfrm>
          <a:off x="203835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117348</xdr:rowOff>
    </xdr:from>
    <xdr:to>
      <xdr:col>111</xdr:col>
      <xdr:colOff>177800</xdr:colOff>
      <xdr:row>108</xdr:row>
      <xdr:rowOff>117348</xdr:rowOff>
    </xdr:to>
    <xdr:cxnSp macro="">
      <xdr:nvCxnSpPr>
        <xdr:cNvPr id="947" name="直線コネクタ 946"/>
        <xdr:cNvCxnSpPr/>
      </xdr:nvCxnSpPr>
      <xdr:spPr>
        <a:xfrm>
          <a:off x="20434300" y="18633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80263</xdr:rowOff>
    </xdr:from>
    <xdr:to>
      <xdr:col>102</xdr:col>
      <xdr:colOff>165100</xdr:colOff>
      <xdr:row>109</xdr:row>
      <xdr:rowOff>10413</xdr:rowOff>
    </xdr:to>
    <xdr:sp macro="" textlink="">
      <xdr:nvSpPr>
        <xdr:cNvPr id="948" name="楕円 947"/>
        <xdr:cNvSpPr/>
      </xdr:nvSpPr>
      <xdr:spPr>
        <a:xfrm>
          <a:off x="194945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117348</xdr:rowOff>
    </xdr:from>
    <xdr:to>
      <xdr:col>107</xdr:col>
      <xdr:colOff>50800</xdr:colOff>
      <xdr:row>108</xdr:row>
      <xdr:rowOff>131063</xdr:rowOff>
    </xdr:to>
    <xdr:cxnSp macro="">
      <xdr:nvCxnSpPr>
        <xdr:cNvPr id="949" name="直線コネクタ 948"/>
        <xdr:cNvCxnSpPr/>
      </xdr:nvCxnSpPr>
      <xdr:spPr>
        <a:xfrm flipV="1">
          <a:off x="19545300" y="186339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66548</xdr:rowOff>
    </xdr:from>
    <xdr:to>
      <xdr:col>98</xdr:col>
      <xdr:colOff>38100</xdr:colOff>
      <xdr:row>108</xdr:row>
      <xdr:rowOff>168148</xdr:rowOff>
    </xdr:to>
    <xdr:sp macro="" textlink="">
      <xdr:nvSpPr>
        <xdr:cNvPr id="950" name="楕円 949"/>
        <xdr:cNvSpPr/>
      </xdr:nvSpPr>
      <xdr:spPr>
        <a:xfrm>
          <a:off x="186055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117348</xdr:rowOff>
    </xdr:from>
    <xdr:to>
      <xdr:col>102</xdr:col>
      <xdr:colOff>114300</xdr:colOff>
      <xdr:row>108</xdr:row>
      <xdr:rowOff>131063</xdr:rowOff>
    </xdr:to>
    <xdr:cxnSp macro="">
      <xdr:nvCxnSpPr>
        <xdr:cNvPr id="951" name="直線コネクタ 950"/>
        <xdr:cNvCxnSpPr/>
      </xdr:nvCxnSpPr>
      <xdr:spPr>
        <a:xfrm>
          <a:off x="18656300" y="186339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154957</xdr:rowOff>
    </xdr:from>
    <xdr:ext cx="469744" cy="259045"/>
    <xdr:sp macro="" textlink="">
      <xdr:nvSpPr>
        <xdr:cNvPr id="952" name="n_1aveValue【庁舎】&#10;一人当たり面積"/>
        <xdr:cNvSpPr txBox="1"/>
      </xdr:nvSpPr>
      <xdr:spPr>
        <a:xfrm>
          <a:off x="210757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15512</xdr:rowOff>
    </xdr:from>
    <xdr:ext cx="469744" cy="259045"/>
    <xdr:sp macro="" textlink="">
      <xdr:nvSpPr>
        <xdr:cNvPr id="953" name="n_2aveValue【庁舎】&#10;一人当たり面積"/>
        <xdr:cNvSpPr txBox="1"/>
      </xdr:nvSpPr>
      <xdr:spPr>
        <a:xfrm>
          <a:off x="20199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954" name="n_3aveValue【庁舎】&#10;一人当たり面積"/>
        <xdr:cNvSpPr txBox="1"/>
      </xdr:nvSpPr>
      <xdr:spPr>
        <a:xfrm>
          <a:off x="19310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20083</xdr:rowOff>
    </xdr:from>
    <xdr:ext cx="469744" cy="259045"/>
    <xdr:sp macro="" textlink="">
      <xdr:nvSpPr>
        <xdr:cNvPr id="955" name="n_4aveValue【庁舎】&#10;一人当たり面積"/>
        <xdr:cNvSpPr txBox="1"/>
      </xdr:nvSpPr>
      <xdr:spPr>
        <a:xfrm>
          <a:off x="184214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159275</xdr:rowOff>
    </xdr:from>
    <xdr:ext cx="469744" cy="259045"/>
    <xdr:sp macro="" textlink="">
      <xdr:nvSpPr>
        <xdr:cNvPr id="956" name="n_1mainValue【庁舎】&#10;一人当たり面積"/>
        <xdr:cNvSpPr txBox="1"/>
      </xdr:nvSpPr>
      <xdr:spPr>
        <a:xfrm>
          <a:off x="21075727" y="186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159275</xdr:rowOff>
    </xdr:from>
    <xdr:ext cx="469744" cy="259045"/>
    <xdr:sp macro="" textlink="">
      <xdr:nvSpPr>
        <xdr:cNvPr id="957" name="n_2mainValue【庁舎】&#10;一人当たり面積"/>
        <xdr:cNvSpPr txBox="1"/>
      </xdr:nvSpPr>
      <xdr:spPr>
        <a:xfrm>
          <a:off x="20199427" y="186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1540</xdr:rowOff>
    </xdr:from>
    <xdr:ext cx="469744" cy="259045"/>
    <xdr:sp macro="" textlink="">
      <xdr:nvSpPr>
        <xdr:cNvPr id="958" name="n_3mainValue【庁舎】&#10;一人当たり面積"/>
        <xdr:cNvSpPr txBox="1"/>
      </xdr:nvSpPr>
      <xdr:spPr>
        <a:xfrm>
          <a:off x="19310427" y="186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159275</xdr:rowOff>
    </xdr:from>
    <xdr:ext cx="469744" cy="259045"/>
    <xdr:sp macro="" textlink="">
      <xdr:nvSpPr>
        <xdr:cNvPr id="959" name="n_4mainValue【庁舎】&#10;一人当たり面積"/>
        <xdr:cNvSpPr txBox="1"/>
      </xdr:nvSpPr>
      <xdr:spPr>
        <a:xfrm>
          <a:off x="18421427" y="186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高くなっている施設は、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図書館、体育館・プール、福祉施設、市民会館、消防施設及び庁舎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有形固定資産減価償却率が高くなっている要因は、これまで予防保全としての修繕、補修が多く、固定資産額の増額に繋がっていないことがあげられる。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令和元年度に策定した庁舎等の一般建築物の長寿命化計画に基づき、今後、計画的な老朽化対策等に取り組む。</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719,112
703,326
328.91
343,241,444
317,528,162
24,610,502
185,703,850
274,385,848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おいては、令和２年国勢調査の人口を算定に反映させたことや、単位費用の増額等によって、社会福祉費をはじめとして、全体的に基準財政需要額が増加した一方、市民税のうち所得割や法人税割が減少したことにより、基準財政収入額が減少し、前年度に比べ０．２ポイント低下の０．８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直近の５年間の類似団体の推移を見ると、類似団体平均を上回っているものの、低下傾向が続いている状況にあることから、持続可能な行財政構造の構築に向けた市税収入の確保策の検討や債権回収の強化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43</xdr:row>
      <xdr:rowOff>135467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107544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135467</xdr:rowOff>
    </xdr:from>
    <xdr:to>
      <xdr:col>24</xdr:col>
      <xdr:colOff>12700</xdr:colOff>
      <xdr:row>43</xdr:row>
      <xdr:rowOff>135467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632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6350</xdr:rowOff>
    </xdr:from>
    <xdr:to>
      <xdr:col>19</xdr:col>
      <xdr:colOff>184150</xdr:colOff>
      <xdr:row>39</xdr:row>
      <xdr:rowOff>107950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92727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67733</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67733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024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128710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経常経費充当一般財源は、扶助費が増加したこと</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により、前年度と比べると０．８</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増加となっている。一方、経常一般財源等は、普通交付税が増加したこと等により、前年度と比べると６．１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増加となっている。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これらにより、経常収支比率は、前年度から４．９ポイント改善したものの依然として高い数値であり、財政構造の硬直化が続いている状況である。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こうした状況等を踏まえ、令和３年４月に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策定した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「相模原市行財政構造改革プラン」に基づ</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く取組の推進等により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経常収支比率を改善し、財政構造の弾力化を図る。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56621</xdr:rowOff>
    </xdr:from>
    <xdr:to>
      <xdr:col>23</xdr:col>
      <xdr:colOff>133350</xdr:colOff>
      <xdr:row>65</xdr:row>
      <xdr:rowOff>93133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000721"/>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65210</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20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93133</xdr:rowOff>
    </xdr:from>
    <xdr:to>
      <xdr:col>24</xdr:col>
      <xdr:colOff>12700</xdr:colOff>
      <xdr:row>65</xdr:row>
      <xdr:rowOff>93133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23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142998</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74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56621</xdr:rowOff>
    </xdr:from>
    <xdr:to>
      <xdr:col>24</xdr:col>
      <xdr:colOff>12700</xdr:colOff>
      <xdr:row>58</xdr:row>
      <xdr:rowOff>56621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00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66</xdr:row>
      <xdr:rowOff>2117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825163"/>
          <a:ext cx="838200" cy="49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100665</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59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84138</xdr:rowOff>
    </xdr:from>
    <xdr:to>
      <xdr:col>23</xdr:col>
      <xdr:colOff>184150</xdr:colOff>
      <xdr:row>63</xdr:row>
      <xdr:rowOff>14288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7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66</xdr:row>
      <xdr:rowOff>162983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13178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32279</xdr:rowOff>
    </xdr:from>
    <xdr:to>
      <xdr:col>19</xdr:col>
      <xdr:colOff>184150</xdr:colOff>
      <xdr:row>65</xdr:row>
      <xdr:rowOff>133879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117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144056</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945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163513</xdr:rowOff>
    </xdr:from>
    <xdr:to>
      <xdr:col>15</xdr:col>
      <xdr:colOff>82550</xdr:colOff>
      <xdr:row>66</xdr:row>
      <xdr:rowOff>162983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1307763"/>
          <a:ext cx="889000" cy="17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32279</xdr:rowOff>
    </xdr:from>
    <xdr:to>
      <xdr:col>15</xdr:col>
      <xdr:colOff>133350</xdr:colOff>
      <xdr:row>65</xdr:row>
      <xdr:rowOff>133879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117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144056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94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163513</xdr:rowOff>
    </xdr:from>
    <xdr:to>
      <xdr:col>11</xdr:col>
      <xdr:colOff>31750</xdr:colOff>
      <xdr:row>66</xdr:row>
      <xdr:rowOff>22225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13077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143404</xdr:rowOff>
    </xdr:from>
    <xdr:to>
      <xdr:col>11</xdr:col>
      <xdr:colOff>82550</xdr:colOff>
      <xdr:row>65</xdr:row>
      <xdr:rowOff>73554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11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88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163513</xdr:rowOff>
    </xdr:from>
    <xdr:to>
      <xdr:col>7</xdr:col>
      <xdr:colOff>31750</xdr:colOff>
      <xdr:row>65</xdr:row>
      <xdr:rowOff>93663</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113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103840</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90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144463</xdr:rowOff>
    </xdr:from>
    <xdr:to>
      <xdr:col>23</xdr:col>
      <xdr:colOff>184150</xdr:colOff>
      <xdr:row>63</xdr:row>
      <xdr:rowOff>74613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116540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74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112183</xdr:rowOff>
    </xdr:from>
    <xdr:to>
      <xdr:col>15</xdr:col>
      <xdr:colOff>133350</xdr:colOff>
      <xdr:row>67</xdr:row>
      <xdr:rowOff>42333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27110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112713</xdr:rowOff>
    </xdr:from>
    <xdr:to>
      <xdr:col>11</xdr:col>
      <xdr:colOff>82550</xdr:colOff>
      <xdr:row>66</xdr:row>
      <xdr:rowOff>42863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27640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34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１５８，０４８円で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、前年度から１，５０９円増加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直近５年間の推移は、概ね類似団体平均と同じ動きをして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いるが、近年増加傾向にある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物件費については、委託事業の見直しや庁舎等施設の維持管理に係る委託料の見直し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168804</xdr:rowOff>
    </xdr:from>
    <xdr:to>
      <xdr:col>23</xdr:col>
      <xdr:colOff>133350</xdr:colOff>
      <xdr:row>89</xdr:row>
      <xdr:rowOff>29288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27704"/>
          <a:ext cx="0" cy="1060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6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29288</xdr:rowOff>
    </xdr:from>
    <xdr:to>
      <xdr:col>24</xdr:col>
      <xdr:colOff>12700</xdr:colOff>
      <xdr:row>89</xdr:row>
      <xdr:rowOff>29288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83731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168804</xdr:rowOff>
    </xdr:from>
    <xdr:to>
      <xdr:col>24</xdr:col>
      <xdr:colOff>12700</xdr:colOff>
      <xdr:row>82</xdr:row>
      <xdr:rowOff>168804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2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49836</xdr:rowOff>
    </xdr:from>
    <xdr:to>
      <xdr:col>23</xdr:col>
      <xdr:colOff>133350</xdr:colOff>
      <xdr:row>83</xdr:row>
      <xdr:rowOff>86249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80186"/>
          <a:ext cx="8382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29182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60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57105</xdr:rowOff>
    </xdr:from>
    <xdr:to>
      <xdr:col>23</xdr:col>
      <xdr:colOff>184150</xdr:colOff>
      <xdr:row>85</xdr:row>
      <xdr:rowOff>158705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58891</xdr:rowOff>
    </xdr:from>
    <xdr:to>
      <xdr:col>19</xdr:col>
      <xdr:colOff>133350</xdr:colOff>
      <xdr:row>83</xdr:row>
      <xdr:rowOff>49836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17791"/>
          <a:ext cx="889000" cy="16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90343</xdr:rowOff>
    </xdr:from>
    <xdr:to>
      <xdr:col>19</xdr:col>
      <xdr:colOff>184150</xdr:colOff>
      <xdr:row>84</xdr:row>
      <xdr:rowOff>20493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5270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7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116495</xdr:rowOff>
    </xdr:from>
    <xdr:to>
      <xdr:col>15</xdr:col>
      <xdr:colOff>82550</xdr:colOff>
      <xdr:row>82</xdr:row>
      <xdr:rowOff>58891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3945"/>
          <a:ext cx="889000" cy="1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84534</xdr:rowOff>
    </xdr:from>
    <xdr:to>
      <xdr:col>15</xdr:col>
      <xdr:colOff>133350</xdr:colOff>
      <xdr:row>83</xdr:row>
      <xdr:rowOff>14684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67971</xdr:rowOff>
    </xdr:from>
    <xdr:to>
      <xdr:col>11</xdr:col>
      <xdr:colOff>31750</xdr:colOff>
      <xdr:row>81</xdr:row>
      <xdr:rowOff>116495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5421"/>
          <a:ext cx="889000" cy="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29663</xdr:rowOff>
    </xdr:from>
    <xdr:to>
      <xdr:col>11</xdr:col>
      <xdr:colOff>82550</xdr:colOff>
      <xdr:row>82</xdr:row>
      <xdr:rowOff>131263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8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116040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7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28697</xdr:rowOff>
    </xdr:from>
    <xdr:to>
      <xdr:col>7</xdr:col>
      <xdr:colOff>31750</xdr:colOff>
      <xdr:row>82</xdr:row>
      <xdr:rowOff>130297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8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115074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7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35449</xdr:rowOff>
    </xdr:from>
    <xdr:to>
      <xdr:col>23</xdr:col>
      <xdr:colOff>184150</xdr:colOff>
      <xdr:row>83</xdr:row>
      <xdr:rowOff>137049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128176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8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170486</xdr:rowOff>
    </xdr:from>
    <xdr:to>
      <xdr:col>19</xdr:col>
      <xdr:colOff>184150</xdr:colOff>
      <xdr:row>83</xdr:row>
      <xdr:rowOff>100636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110813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98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8091</xdr:rowOff>
    </xdr:from>
    <xdr:to>
      <xdr:col>15</xdr:col>
      <xdr:colOff>133350</xdr:colOff>
      <xdr:row>82</xdr:row>
      <xdr:rowOff>109691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119868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65695</xdr:rowOff>
    </xdr:from>
    <xdr:to>
      <xdr:col>11</xdr:col>
      <xdr:colOff>82550</xdr:colOff>
      <xdr:row>81</xdr:row>
      <xdr:rowOff>167295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2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17171</xdr:rowOff>
    </xdr:from>
    <xdr:to>
      <xdr:col>7</xdr:col>
      <xdr:colOff>31750</xdr:colOff>
      <xdr:row>81</xdr:row>
      <xdr:rowOff>118771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128948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7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平成２７年度に給与制度の総合的見直しを実施し、給料表の引下げ改定を行ったことにより、平成２７年度以降、ラスパイレス指数は、１００を下回る水準で推移している。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令和３年度の数値は、前年度と同じ値となっている。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121938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9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104139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050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85</xdr:row>
      <xdr:rowOff>104139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7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773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53339</xdr:rowOff>
    </xdr:from>
    <xdr:to>
      <xdr:col>73</xdr:col>
      <xdr:colOff>44450</xdr:colOff>
      <xdr:row>85</xdr:row>
      <xdr:rowOff>154939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53339</xdr:rowOff>
    </xdr:from>
    <xdr:to>
      <xdr:col>68</xdr:col>
      <xdr:colOff>203200</xdr:colOff>
      <xdr:row>85</xdr:row>
      <xdr:rowOff>154939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令和２年度から定員管理の対象に臨時的任用職員の一部が加えられたため、令和２年度は微増となり、令和３年度も前年度と同じ値となっている。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また、令和３年度に策定した職員定数管理計画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計画期間：令和４年度～令和６年</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においては、職員定数</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令和３年度と同数</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を３年間維持することとしている。</a:t>
          </a:r>
        </a:p>
        <a:p>
          <a:r>
            <a:rPr kumimoji="1" lang="ja-JP" altLang="en-US" sz="1200">
              <a:latin typeface="ＭＳ Ｐゴシック" panose="020B0600070205080204" pitchFamily="50" charset="-128"/>
              <a:ea typeface="ＭＳ Ｐゴシック" panose="020B0600070205080204" pitchFamily="50" charset="-128"/>
            </a:rPr>
            <a:t>　平成２７年度以降、類似団体平均を下回っているが、引き続き、事務執行体制及び事務事業の見直しや民間活力の導入を推進するとともに、必要度・重要度の高い事務事業に対しては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66</xdr:row>
      <xdr:rowOff>10160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014"/>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153687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10160</xdr:rowOff>
    </xdr:from>
    <xdr:to>
      <xdr:col>81</xdr:col>
      <xdr:colOff>133350</xdr:colOff>
      <xdr:row>66</xdr:row>
      <xdr:rowOff>10160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141224</xdr:rowOff>
    </xdr:from>
    <xdr:to>
      <xdr:col>81</xdr:col>
      <xdr:colOff>44450</xdr:colOff>
      <xdr:row>60</xdr:row>
      <xdr:rowOff>141224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28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166133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2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22606</xdr:rowOff>
    </xdr:from>
    <xdr:to>
      <xdr:col>81</xdr:col>
      <xdr:colOff>95250</xdr:colOff>
      <xdr:row>62</xdr:row>
      <xdr:rowOff>124206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141224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1240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8128</xdr:rowOff>
    </xdr:from>
    <xdr:to>
      <xdr:col>77</xdr:col>
      <xdr:colOff>95250</xdr:colOff>
      <xdr:row>62</xdr:row>
      <xdr:rowOff>109728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94505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2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90678</xdr:rowOff>
    </xdr:from>
    <xdr:to>
      <xdr:col>72</xdr:col>
      <xdr:colOff>203200</xdr:colOff>
      <xdr:row>60</xdr:row>
      <xdr:rowOff>25400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062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162814</xdr:rowOff>
    </xdr:from>
    <xdr:to>
      <xdr:col>73</xdr:col>
      <xdr:colOff>44450</xdr:colOff>
      <xdr:row>61</xdr:row>
      <xdr:rowOff>92964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77741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90678</xdr:rowOff>
    </xdr:from>
    <xdr:to>
      <xdr:col>68</xdr:col>
      <xdr:colOff>152400</xdr:colOff>
      <xdr:row>59</xdr:row>
      <xdr:rowOff>95504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062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90424</xdr:rowOff>
    </xdr:from>
    <xdr:to>
      <xdr:col>68</xdr:col>
      <xdr:colOff>203200</xdr:colOff>
      <xdr:row>61</xdr:row>
      <xdr:rowOff>20574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5351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167149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90424</xdr:rowOff>
    </xdr:from>
    <xdr:to>
      <xdr:col>81</xdr:col>
      <xdr:colOff>95250</xdr:colOff>
      <xdr:row>61</xdr:row>
      <xdr:rowOff>20574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106951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90424</xdr:rowOff>
    </xdr:from>
    <xdr:to>
      <xdr:col>77</xdr:col>
      <xdr:colOff>95250</xdr:colOff>
      <xdr:row>61</xdr:row>
      <xdr:rowOff>20574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30751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39878</xdr:rowOff>
    </xdr:from>
    <xdr:to>
      <xdr:col>68</xdr:col>
      <xdr:colOff>203200</xdr:colOff>
      <xdr:row>59</xdr:row>
      <xdr:rowOff>141478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151655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44704</xdr:rowOff>
    </xdr:from>
    <xdr:to>
      <xdr:col>64</xdr:col>
      <xdr:colOff>152400</xdr:colOff>
      <xdr:row>59</xdr:row>
      <xdr:rowOff>146304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156481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令和３年度単年度で見た場合、分母である標準財政規模が普通交付税の再算定及び臨時財政対策債発行可能額の増額等により増加した一方で、分子も元利償還金等から控除する基準財政需要額算入額の減額等により減少し、分母分子がともにほぼ同割合で増加したことにより、前年度（令和２年度単年度）と比較すると同ポイント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％となり、３か年平均では前年度から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っている主な要因としては、市債の発行に当たっては、元利償還金に対する地方交付税措置のある有利な起債を活用してきたことが挙げられるが、引き続き、将来にわたり持続可能な財政運営に努めていく。</a:t>
          </a:r>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47272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21967"/>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19349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47272</xdr:rowOff>
    </xdr:from>
    <xdr:to>
      <xdr:col>81</xdr:col>
      <xdr:colOff>133350</xdr:colOff>
      <xdr:row>45</xdr:row>
      <xdr:rowOff>47272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27517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292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24288</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52211</xdr:rowOff>
    </xdr:from>
    <xdr:to>
      <xdr:col>81</xdr:col>
      <xdr:colOff>95250</xdr:colOff>
      <xdr:row>41</xdr:row>
      <xdr:rowOff>153811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14111</xdr:rowOff>
    </xdr:from>
    <xdr:to>
      <xdr:col>77</xdr:col>
      <xdr:colOff>44450</xdr:colOff>
      <xdr:row>38</xdr:row>
      <xdr:rowOff>27517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79022</xdr:rowOff>
    </xdr:from>
    <xdr:to>
      <xdr:col>77</xdr:col>
      <xdr:colOff>95250</xdr:colOff>
      <xdr:row>42</xdr:row>
      <xdr:rowOff>9172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27517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54328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5426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1411</xdr:rowOff>
    </xdr:from>
    <xdr:to>
      <xdr:col>68</xdr:col>
      <xdr:colOff>203200</xdr:colOff>
      <xdr:row>42</xdr:row>
      <xdr:rowOff>103011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87788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69444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1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134761</xdr:rowOff>
    </xdr:from>
    <xdr:to>
      <xdr:col>77</xdr:col>
      <xdr:colOff>95250</xdr:colOff>
      <xdr:row>38</xdr:row>
      <xdr:rowOff>64911</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75088</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4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3528</xdr:rowOff>
    </xdr:from>
    <xdr:to>
      <xdr:col>64</xdr:col>
      <xdr:colOff>152400</xdr:colOff>
      <xdr:row>38</xdr:row>
      <xdr:rowOff>105128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115305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分母である標準財政規模が普通交付税の再算定及び臨時財政対策債発行可能額の増額等により増加した一方で、分子については、土地開発公社の解散等に伴う将来負担額の減少や、財政調整基金等の充当可能基金額の増加、基準財政需要額算入見込額の増加等により、分子全体が減少したため、前年度と比較すると</a:t>
          </a:r>
          <a:r>
            <a:rPr kumimoji="1" lang="en-US" altLang="ja-JP" sz="1200">
              <a:latin typeface="ＭＳ Ｐゴシック" panose="020B0600070205080204" pitchFamily="50" charset="-128"/>
              <a:ea typeface="ＭＳ Ｐゴシック" panose="020B0600070205080204" pitchFamily="50" charset="-128"/>
            </a:rPr>
            <a:t>9.7</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14.2%</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大きく下回っている主な要因としては、市債の発行に当たっては、元利償還金に対する地方交付税措置のある有利な起債を活用してきたことが挙げられるが、引き続き、将来にわたり持続可能な財政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140801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70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112878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1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140801</xdr:rowOff>
    </xdr:from>
    <xdr:to>
      <xdr:col>81</xdr:col>
      <xdr:colOff>133350</xdr:colOff>
      <xdr:row>21</xdr:row>
      <xdr:rowOff>140801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84582</xdr:rowOff>
    </xdr:from>
    <xdr:to>
      <xdr:col>81</xdr:col>
      <xdr:colOff>44450</xdr:colOff>
      <xdr:row>14</xdr:row>
      <xdr:rowOff>162602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84882"/>
          <a:ext cx="8382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134298</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877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162221</xdr:rowOff>
    </xdr:from>
    <xdr:to>
      <xdr:col>81</xdr:col>
      <xdr:colOff>95250</xdr:colOff>
      <xdr:row>17</xdr:row>
      <xdr:rowOff>92371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162602</xdr:rowOff>
    </xdr:from>
    <xdr:to>
      <xdr:col>77</xdr:col>
      <xdr:colOff>44450</xdr:colOff>
      <xdr:row>15</xdr:row>
      <xdr:rowOff>50673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62902"/>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96943</xdr:rowOff>
    </xdr:from>
    <xdr:to>
      <xdr:col>77</xdr:col>
      <xdr:colOff>95250</xdr:colOff>
      <xdr:row>18</xdr:row>
      <xdr:rowOff>27093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309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50673</xdr:rowOff>
    </xdr:from>
    <xdr:to>
      <xdr:col>72</xdr:col>
      <xdr:colOff>203200</xdr:colOff>
      <xdr:row>15</xdr:row>
      <xdr:rowOff>66760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224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144399</xdr:rowOff>
    </xdr:from>
    <xdr:to>
      <xdr:col>73</xdr:col>
      <xdr:colOff>44450</xdr:colOff>
      <xdr:row>18</xdr:row>
      <xdr:rowOff>74549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59326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31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66760</xdr:rowOff>
    </xdr:from>
    <xdr:to>
      <xdr:col>68</xdr:col>
      <xdr:colOff>152400</xdr:colOff>
      <xdr:row>15</xdr:row>
      <xdr:rowOff>112607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38510"/>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18796</xdr:rowOff>
    </xdr:from>
    <xdr:to>
      <xdr:col>68</xdr:col>
      <xdr:colOff>203200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105173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33782</xdr:rowOff>
    </xdr:from>
    <xdr:to>
      <xdr:col>81</xdr:col>
      <xdr:colOff>95250</xdr:colOff>
      <xdr:row>14</xdr:row>
      <xdr:rowOff>135382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126509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5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111802</xdr:rowOff>
    </xdr:from>
    <xdr:to>
      <xdr:col>77</xdr:col>
      <xdr:colOff>95250</xdr:colOff>
      <xdr:row>15</xdr:row>
      <xdr:rowOff>41952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52129</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280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15960</xdr:rowOff>
    </xdr:from>
    <xdr:to>
      <xdr:col>68</xdr:col>
      <xdr:colOff>203200</xdr:colOff>
      <xdr:row>15</xdr:row>
      <xdr:rowOff>117560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127737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5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134470</xdr:colOff>
      <xdr:row>26</xdr:row>
      <xdr:rowOff>59764</xdr:rowOff>
    </xdr:from>
    <xdr:ext cx="9099176" cy="425758"/>
    <xdr:sp macro="" textlink="">
      <xdr:nvSpPr>
        <xdr:cNvPr id="471" name="テキスト ボックス 470">
          <a:extLst>
            <a:ext uri="{FF2B5EF4-FFF2-40B4-BE49-F238E27FC236}">
              <a16:creationId xmlns:a16="http://schemas.microsoft.com/office/drawing/2014/main" id="{1899B489-C3A9-4006-9971-5C13147709C8}"/>
            </a:ext>
          </a:extLst>
        </xdr:cNvPr>
        <xdr:cNvSpPr txBox="1"/>
      </xdr:nvSpPr>
      <xdr:spPr>
        <a:xfrm>
          <a:off x="717176" y="433294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719,112
703,326
328.91
343,241,444
317,528,162
24,610,502
185,703,850
274,385,848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人件費に係る経常収支比率は、３２．３％で前年度と比べると２．５ポイント低下し、類似団体平均と比べると２．５ポイント上回っている。</a:t>
          </a:r>
        </a:p>
        <a:p>
          <a:r>
            <a:rPr kumimoji="1" lang="ja-JP" altLang="en-US" sz="1200">
              <a:latin typeface="ＭＳ Ｐゴシック" panose="020B0600070205080204" pitchFamily="50" charset="-128"/>
              <a:ea typeface="ＭＳ Ｐゴシック" panose="020B0600070205080204" pitchFamily="50" charset="-128"/>
            </a:rPr>
            <a:t>　人口１人当たりの人件費、人口１，０００人当たり職員数及びラスパイレス指数は類似団体平均を下回っているが、普通建設事業費が類似団体の中で大きく下回っており、事業費支弁人件費の割合が低いことが類似団体平均を上回る要因となっている。</a:t>
          </a:r>
        </a:p>
        <a:p>
          <a:r>
            <a:rPr kumimoji="1" lang="ja-JP" altLang="en-US" sz="1200">
              <a:latin typeface="ＭＳ Ｐゴシック" panose="020B0600070205080204" pitchFamily="50" charset="-128"/>
              <a:ea typeface="ＭＳ Ｐゴシック" panose="020B0600070205080204" pitchFamily="50" charset="-128"/>
            </a:rPr>
            <a:t>　引き続き、職員定数管理計画に基づいて適切な職員規模や給与水準の維持に努める。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056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101600</xdr:rowOff>
    </xdr:from>
    <xdr:to>
      <xdr:col>19</xdr:col>
      <xdr:colOff>187325</xdr:colOff>
      <xdr:row>40</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5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101600</xdr:rowOff>
    </xdr:from>
    <xdr:to>
      <xdr:col>15</xdr:col>
      <xdr:colOff>98425</xdr:colOff>
      <xdr:row>40</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5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114300</xdr:rowOff>
    </xdr:from>
    <xdr:to>
      <xdr:col>11</xdr:col>
      <xdr:colOff>9525</xdr:colOff>
      <xdr:row>41</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7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25400</xdr:rowOff>
    </xdr:from>
    <xdr:to>
      <xdr:col>11</xdr:col>
      <xdr:colOff>60325</xdr:colOff>
      <xdr:row>38</xdr:row>
      <xdr:rowOff>127000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139700</xdr:rowOff>
    </xdr:from>
    <xdr:to>
      <xdr:col>24</xdr:col>
      <xdr:colOff>76200</xdr:colOff>
      <xdr:row>39</xdr:row>
      <xdr:rowOff>69850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114300</xdr:rowOff>
    </xdr:from>
    <xdr:to>
      <xdr:col>20</xdr:col>
      <xdr:colOff>38100</xdr:colOff>
      <xdr:row>41</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50800</xdr:rowOff>
    </xdr:from>
    <xdr:to>
      <xdr:col>15</xdr:col>
      <xdr:colOff>149225</xdr:colOff>
      <xdr:row>40</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63500</xdr:rowOff>
    </xdr:from>
    <xdr:to>
      <xdr:col>11</xdr:col>
      <xdr:colOff>60325</xdr:colOff>
      <xdr:row>40</xdr:row>
      <xdr:rowOff>165100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165100</xdr:rowOff>
    </xdr:from>
    <xdr:to>
      <xdr:col>6</xdr:col>
      <xdr:colOff>171450</xdr:colOff>
      <xdr:row>41</xdr:row>
      <xdr:rowOff>95250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80027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物件費に係る経常収支比率は、１４．４％で前年度と比べると０．９ポイント低下し、類似団体平均と比べると２．８ポイント上回っている。</a:t>
          </a:r>
        </a:p>
        <a:p>
          <a:r>
            <a:rPr kumimoji="1" lang="ja-JP" altLang="en-US" sz="1300">
              <a:latin typeface="ＭＳ Ｐゴシック" panose="020B0600070205080204" pitchFamily="50" charset="-128"/>
              <a:ea typeface="ＭＳ Ｐゴシック" panose="020B0600070205080204" pitchFamily="50" charset="-128"/>
            </a:rPr>
            <a:t>　最低賃金が類似団体より高く、委託料が割高であることが類似団体平均を上回る要因となっている。</a:t>
          </a:r>
        </a:p>
        <a:p>
          <a:r>
            <a:rPr kumimoji="1" lang="ja-JP" altLang="en-US" sz="1300">
              <a:latin typeface="ＭＳ Ｐゴシック" panose="020B0600070205080204" pitchFamily="50" charset="-128"/>
              <a:ea typeface="ＭＳ Ｐゴシック" panose="020B0600070205080204" pitchFamily="50" charset="-128"/>
            </a:rPr>
            <a:t>　今後、委託事業の見直しや庁舎等施設の維持管理に係る委託料の見直しにより、物件費の縮減に努める。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3386"/>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102507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131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102507</xdr:rowOff>
    </xdr:from>
    <xdr:to>
      <xdr:col>78</xdr:col>
      <xdr:colOff>69850</xdr:colOff>
      <xdr:row>21</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3600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43543</xdr:rowOff>
    </xdr:from>
    <xdr:to>
      <xdr:col>78</xdr:col>
      <xdr:colOff>120650</xdr:colOff>
      <xdr:row>16</xdr:row>
      <xdr:rowOff>145143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155320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94343</xdr:rowOff>
    </xdr:from>
    <xdr:to>
      <xdr:col>73</xdr:col>
      <xdr:colOff>180975</xdr:colOff>
      <xdr:row>21</xdr:row>
      <xdr:rowOff>20864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5233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29028</xdr:rowOff>
    </xdr:from>
    <xdr:to>
      <xdr:col>69</xdr:col>
      <xdr:colOff>92075</xdr:colOff>
      <xdr:row>20</xdr:row>
      <xdr:rowOff>94343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458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51707</xdr:rowOff>
    </xdr:from>
    <xdr:to>
      <xdr:col>78</xdr:col>
      <xdr:colOff>120650</xdr:colOff>
      <xdr:row>19</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138084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141514</xdr:rowOff>
    </xdr:from>
    <xdr:to>
      <xdr:col>74</xdr:col>
      <xdr:colOff>31750</xdr:colOff>
      <xdr:row>21</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5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56441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5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43543</xdr:rowOff>
    </xdr:from>
    <xdr:to>
      <xdr:col>69</xdr:col>
      <xdr:colOff>142875</xdr:colOff>
      <xdr:row>20</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7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129920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149678</xdr:rowOff>
    </xdr:from>
    <xdr:to>
      <xdr:col>65</xdr:col>
      <xdr:colOff>53975</xdr:colOff>
      <xdr:row>20</xdr:row>
      <xdr:rowOff>79828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64605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9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扶助費に係る経常収支比率は、１７．２％で前年度と比べると０．４ポイント低下し、類似団体平均と比べると１．６ポイント上回っている。</a:t>
          </a:r>
        </a:p>
        <a:p>
          <a:r>
            <a:rPr kumimoji="1" lang="ja-JP" altLang="en-US" sz="1300">
              <a:latin typeface="ＭＳ Ｐゴシック" panose="020B0600070205080204" pitchFamily="50" charset="-128"/>
              <a:ea typeface="ＭＳ Ｐゴシック" panose="020B0600070205080204" pitchFamily="50" charset="-128"/>
            </a:rPr>
            <a:t>　市民１人当たりの市単独事業の扶助費が高いことが類似団体平均を上回る要因となっていることから、引き続き、市単独事業の扶助費の適正化を図っていく。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567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201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133549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34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670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xdr:rowOff>
    </xdr:from>
    <xdr:to>
      <xdr:col>20</xdr:col>
      <xdr:colOff>38100</xdr:colOff>
      <xdr:row>58</xdr:row>
      <xdr:rowOff>112485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122662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201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その他の経費に係る経常収支比率は、９．６％で前年度と比べると０．６ポイント低下し、類似団体平均と比べると１．１ポイント下回っている。</a:t>
          </a:r>
        </a:p>
        <a:p>
          <a:r>
            <a:rPr kumimoji="1" lang="ja-JP" altLang="en-US" sz="1200">
              <a:latin typeface="ＭＳ Ｐゴシック" panose="020B0600070205080204" pitchFamily="50" charset="-128"/>
              <a:ea typeface="ＭＳ Ｐゴシック" panose="020B0600070205080204" pitchFamily="50" charset="-128"/>
            </a:rPr>
            <a:t>　繰出金に係る経常収支比率が自動車駐車場事業特別会計への操出金の減少等により前年度と比べ０．３ポイント低下するなど、類似団体平均を下回る状況が続いている。</a:t>
          </a:r>
        </a:p>
        <a:p>
          <a:r>
            <a:rPr kumimoji="1" lang="ja-JP" altLang="en-US" sz="1200">
              <a:latin typeface="ＭＳ Ｐゴシック" panose="020B0600070205080204" pitchFamily="50" charset="-128"/>
              <a:ea typeface="ＭＳ Ｐゴシック" panose="020B0600070205080204" pitchFamily="50" charset="-128"/>
            </a:rPr>
            <a:t>　引き続き、特別会計の経営健全化や公共施設の適正な管理に努める。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86377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57150</xdr:rowOff>
    </xdr:from>
    <xdr:to>
      <xdr:col>78</xdr:col>
      <xdr:colOff>120650</xdr:colOff>
      <xdr:row>56</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107950</xdr:rowOff>
    </xdr:from>
    <xdr:to>
      <xdr:col>73</xdr:col>
      <xdr:colOff>180975</xdr:colOff>
      <xdr:row>55</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152400</xdr:rowOff>
    </xdr:from>
    <xdr:to>
      <xdr:col>74</xdr:col>
      <xdr:colOff>31750</xdr:colOff>
      <xdr:row>56</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54</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57150</xdr:rowOff>
    </xdr:from>
    <xdr:to>
      <xdr:col>69</xdr:col>
      <xdr:colOff>142875</xdr:colOff>
      <xdr:row>54</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38100</xdr:rowOff>
    </xdr:from>
    <xdr:to>
      <xdr:col>65</xdr:col>
      <xdr:colOff>53975</xdr:colOff>
      <xdr:row>54</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補助費等に係る経常収支比率は、５．６％で前年度と比べると０．２ポイント上昇し、類似団体平均と比べると１．８ポイント下回っている。</a:t>
          </a:r>
        </a:p>
        <a:p>
          <a:r>
            <a:rPr kumimoji="1" lang="ja-JP" altLang="en-US" sz="1300">
              <a:latin typeface="ＭＳ Ｐゴシック" panose="020B0600070205080204" pitchFamily="50" charset="-128"/>
              <a:ea typeface="ＭＳ Ｐゴシック" panose="020B0600070205080204" pitchFamily="50" charset="-128"/>
            </a:rPr>
            <a:t>　補助金については、補助金の見直し指針に基づいて公益性、公平性及び透明性の確保を図ってきたところであり、今後も引き続き同指針に基づいた見直しを行う。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47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36</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47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30480</xdr:rowOff>
    </xdr:from>
    <xdr:to>
      <xdr:col>78</xdr:col>
      <xdr:colOff>120650</xdr:colOff>
      <xdr:row>38</xdr:row>
      <xdr:rowOff>132080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99060</xdr:rowOff>
    </xdr:from>
    <xdr:to>
      <xdr:col>74</xdr:col>
      <xdr:colOff>31750</xdr:colOff>
      <xdr:row>39</xdr:row>
      <xdr:rowOff>29210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149860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5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144780</xdr:rowOff>
    </xdr:from>
    <xdr:to>
      <xdr:col>69</xdr:col>
      <xdr:colOff>142875</xdr:colOff>
      <xdr:row>39</xdr:row>
      <xdr:rowOff>74930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公債費に係る経常収支比率は、１４．２％で前年度と比べると０．７ポイント低下し、類似団体平均と比べると３．４ポイント下回っている。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これまで市債の発行抑制目標等に留意し、適切な市債発行に努めてきたこと等が類似団体平均を下回る要因となっている。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引き続き、元利償還金に対する交付税措置のある有利な起債を発行するなど適切な運営に努める。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81</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47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22877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50800</xdr:rowOff>
    </xdr:from>
    <xdr:to>
      <xdr:col>24</xdr:col>
      <xdr:colOff>114300</xdr:colOff>
      <xdr:row>81</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2547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88900</xdr:rowOff>
    </xdr:from>
    <xdr:to>
      <xdr:col>19</xdr:col>
      <xdr:colOff>187325</xdr:colOff>
      <xdr:row>73</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604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76200</xdr:rowOff>
    </xdr:from>
    <xdr:to>
      <xdr:col>20</xdr:col>
      <xdr:colOff>38100</xdr:colOff>
      <xdr:row>78</xdr:row>
      <xdr:rowOff>6350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73</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88900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114300</xdr:rowOff>
    </xdr:from>
    <xdr:to>
      <xdr:col>20</xdr:col>
      <xdr:colOff>38100</xdr:colOff>
      <xdr:row>74</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54627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3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38100</xdr:rowOff>
    </xdr:from>
    <xdr:to>
      <xdr:col>15</xdr:col>
      <xdr:colOff>149225</xdr:colOff>
      <xdr:row>73</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38100</xdr:rowOff>
    </xdr:from>
    <xdr:to>
      <xdr:col>6</xdr:col>
      <xdr:colOff>171450</xdr:colOff>
      <xdr:row>73</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公債費以外に係る経常収支比率は、７９．１％で前年度と比べると４．２ポイント低下し、類似団体平均と比べると４．０ポイント上回っている。</a:t>
          </a:r>
        </a:p>
        <a:p>
          <a:r>
            <a:rPr kumimoji="1" lang="ja-JP" altLang="en-US" sz="1300">
              <a:latin typeface="ＭＳ Ｐゴシック" panose="020B0600070205080204" pitchFamily="50" charset="-128"/>
              <a:ea typeface="ＭＳ Ｐゴシック" panose="020B0600070205080204" pitchFamily="50" charset="-128"/>
            </a:rPr>
            <a:t>　人件費及び扶助費に係る経常収支比率が類似団体平均を上回っていることが要因となっている。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「相模原市行財政構造改革プラン」に基づき、市単独事業の扶助費の適正化を図るなど、持続可能な行財政基盤を築いていく。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79</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216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163085</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53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19558</xdr:rowOff>
    </xdr:from>
    <xdr:to>
      <xdr:col>82</xdr:col>
      <xdr:colOff>196850</xdr:colOff>
      <xdr:row>79</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5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80</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417804"/>
          <a:ext cx="8382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159021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4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85852</xdr:rowOff>
    </xdr:from>
    <xdr:to>
      <xdr:col>78</xdr:col>
      <xdr:colOff>69850</xdr:colOff>
      <xdr:row>81</xdr:row>
      <xdr:rowOff>97282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8018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122428</xdr:rowOff>
    </xdr:from>
    <xdr:to>
      <xdr:col>73</xdr:col>
      <xdr:colOff>180975</xdr:colOff>
      <xdr:row>81</xdr:row>
      <xdr:rowOff>97282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8384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122428</xdr:rowOff>
    </xdr:from>
    <xdr:to>
      <xdr:col>69</xdr:col>
      <xdr:colOff>92075</xdr:colOff>
      <xdr:row>80</xdr:row>
      <xdr:rowOff>140715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8384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35052</xdr:rowOff>
    </xdr:from>
    <xdr:to>
      <xdr:col>78</xdr:col>
      <xdr:colOff>120650</xdr:colOff>
      <xdr:row>80</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121429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83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46482</xdr:rowOff>
    </xdr:from>
    <xdr:to>
      <xdr:col>74</xdr:col>
      <xdr:colOff>31750</xdr:colOff>
      <xdr:row>81</xdr:row>
      <xdr:rowOff>148082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9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132859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402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71628</xdr:rowOff>
    </xdr:from>
    <xdr:to>
      <xdr:col>69</xdr:col>
      <xdr:colOff>142875</xdr:colOff>
      <xdr:row>81</xdr:row>
      <xdr:rowOff>1778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158005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87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89915</xdr:rowOff>
    </xdr:from>
    <xdr:to>
      <xdr:col>65</xdr:col>
      <xdr:colOff>53975</xdr:colOff>
      <xdr:row>81</xdr:row>
      <xdr:rowOff>20065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4842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54648</xdr:rowOff>
    </xdr:from>
    <xdr:to>
      <xdr:col>29</xdr:col>
      <xdr:colOff>127000</xdr:colOff>
      <xdr:row>20</xdr:row>
      <xdr:rowOff>11824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673"/>
          <a:ext cx="0" cy="1328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11824</xdr:rowOff>
    </xdr:from>
    <xdr:to>
      <xdr:col>30</xdr:col>
      <xdr:colOff>25400</xdr:colOff>
      <xdr:row>20</xdr:row>
      <xdr:rowOff>11824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84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141025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54648</xdr:rowOff>
    </xdr:from>
    <xdr:to>
      <xdr:col>30</xdr:col>
      <xdr:colOff>25400</xdr:colOff>
      <xdr:row>12</xdr:row>
      <xdr:rowOff>54648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101435</xdr:rowOff>
    </xdr:from>
    <xdr:to>
      <xdr:col>29</xdr:col>
      <xdr:colOff>127000</xdr:colOff>
      <xdr:row>16</xdr:row>
      <xdr:rowOff>127381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92260"/>
          <a:ext cx="6477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47464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30937</xdr:rowOff>
    </xdr:from>
    <xdr:to>
      <xdr:col>29</xdr:col>
      <xdr:colOff>177800</xdr:colOff>
      <xdr:row>15</xdr:row>
      <xdr:rowOff>132537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101435</xdr:rowOff>
    </xdr:from>
    <xdr:to>
      <xdr:col>26</xdr:col>
      <xdr:colOff>50800</xdr:colOff>
      <xdr:row>16</xdr:row>
      <xdr:rowOff>147117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2260"/>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38138</xdr:rowOff>
    </xdr:from>
    <xdr:to>
      <xdr:col>26</xdr:col>
      <xdr:colOff>101600</xdr:colOff>
      <xdr:row>15</xdr:row>
      <xdr:rowOff>139738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149915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26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147117</xdr:rowOff>
    </xdr:from>
    <xdr:to>
      <xdr:col>22</xdr:col>
      <xdr:colOff>114300</xdr:colOff>
      <xdr:row>17</xdr:row>
      <xdr:rowOff>39942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7942"/>
          <a:ext cx="698500" cy="6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71285</xdr:rowOff>
    </xdr:from>
    <xdr:to>
      <xdr:col>22</xdr:col>
      <xdr:colOff>165100</xdr:colOff>
      <xdr:row>16</xdr:row>
      <xdr:rowOff>1435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22073</xdr:rowOff>
    </xdr:from>
    <xdr:to>
      <xdr:col>18</xdr:col>
      <xdr:colOff>177800</xdr:colOff>
      <xdr:row>17</xdr:row>
      <xdr:rowOff>39942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84348"/>
          <a:ext cx="698500" cy="17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77686</xdr:rowOff>
    </xdr:from>
    <xdr:to>
      <xdr:col>19</xdr:col>
      <xdr:colOff>38100</xdr:colOff>
      <xdr:row>16</xdr:row>
      <xdr:rowOff>7836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18013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85649</xdr:rowOff>
    </xdr:from>
    <xdr:to>
      <xdr:col>15</xdr:col>
      <xdr:colOff>101600</xdr:colOff>
      <xdr:row>16</xdr:row>
      <xdr:rowOff>15799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5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7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76581</xdr:rowOff>
    </xdr:from>
    <xdr:to>
      <xdr:col>29</xdr:col>
      <xdr:colOff>177800</xdr:colOff>
      <xdr:row>17</xdr:row>
      <xdr:rowOff>6731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48658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50635</xdr:rowOff>
    </xdr:from>
    <xdr:to>
      <xdr:col>26</xdr:col>
      <xdr:colOff>101600</xdr:colOff>
      <xdr:row>16</xdr:row>
      <xdr:rowOff>152235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137012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96317</xdr:rowOff>
    </xdr:from>
    <xdr:to>
      <xdr:col>22</xdr:col>
      <xdr:colOff>165100</xdr:colOff>
      <xdr:row>17</xdr:row>
      <xdr:rowOff>26467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7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160592</xdr:rowOff>
    </xdr:from>
    <xdr:to>
      <xdr:col>19</xdr:col>
      <xdr:colOff>38100</xdr:colOff>
      <xdr:row>17</xdr:row>
      <xdr:rowOff>90742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75519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142723</xdr:rowOff>
    </xdr:from>
    <xdr:to>
      <xdr:col>15</xdr:col>
      <xdr:colOff>101600</xdr:colOff>
      <xdr:row>17</xdr:row>
      <xdr:rowOff>72873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57650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67975</xdr:rowOff>
    </xdr:from>
    <xdr:to>
      <xdr:col>29</xdr:col>
      <xdr:colOff>127000</xdr:colOff>
      <xdr:row>37</xdr:row>
      <xdr:rowOff>173909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2525"/>
          <a:ext cx="0" cy="1306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145986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173909</xdr:rowOff>
    </xdr:from>
    <xdr:to>
      <xdr:col>30</xdr:col>
      <xdr:colOff>25400</xdr:colOff>
      <xdr:row>37</xdr:row>
      <xdr:rowOff>173909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325802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67975</xdr:rowOff>
    </xdr:from>
    <xdr:to>
      <xdr:col>30</xdr:col>
      <xdr:colOff>25400</xdr:colOff>
      <xdr:row>33</xdr:row>
      <xdr:rowOff>67975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2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65095</xdr:rowOff>
    </xdr:from>
    <xdr:to>
      <xdr:col>29</xdr:col>
      <xdr:colOff>127000</xdr:colOff>
      <xdr:row>37</xdr:row>
      <xdr:rowOff>86995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89795"/>
          <a:ext cx="647700" cy="21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209130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476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21153</xdr:rowOff>
    </xdr:from>
    <xdr:to>
      <xdr:col>29</xdr:col>
      <xdr:colOff>177800</xdr:colOff>
      <xdr:row>35</xdr:row>
      <xdr:rowOff>122753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31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69164</xdr:rowOff>
    </xdr:from>
    <xdr:to>
      <xdr:col>26</xdr:col>
      <xdr:colOff>50800</xdr:colOff>
      <xdr:row>37</xdr:row>
      <xdr:rowOff>86995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93864"/>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11735</xdr:rowOff>
    </xdr:from>
    <xdr:to>
      <xdr:col>26</xdr:col>
      <xdr:colOff>101600</xdr:colOff>
      <xdr:row>35</xdr:row>
      <xdr:rowOff>113335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123512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39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69164</xdr:rowOff>
    </xdr:from>
    <xdr:to>
      <xdr:col>22</xdr:col>
      <xdr:colOff>114300</xdr:colOff>
      <xdr:row>37</xdr:row>
      <xdr:rowOff>114702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93864"/>
          <a:ext cx="698500" cy="45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30114</xdr:rowOff>
    </xdr:from>
    <xdr:to>
      <xdr:col>22</xdr:col>
      <xdr:colOff>165100</xdr:colOff>
      <xdr:row>35</xdr:row>
      <xdr:rowOff>131714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64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141891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40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88321</xdr:rowOff>
    </xdr:from>
    <xdr:to>
      <xdr:col>18</xdr:col>
      <xdr:colOff>177800</xdr:colOff>
      <xdr:row>37</xdr:row>
      <xdr:rowOff>114702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13021"/>
          <a:ext cx="698500" cy="2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16718</xdr:rowOff>
    </xdr:from>
    <xdr:to>
      <xdr:col>19</xdr:col>
      <xdr:colOff>38100</xdr:colOff>
      <xdr:row>35</xdr:row>
      <xdr:rowOff>118318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128495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159859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14295</xdr:rowOff>
    </xdr:from>
    <xdr:to>
      <xdr:col>29</xdr:col>
      <xdr:colOff>177800</xdr:colOff>
      <xdr:row>37</xdr:row>
      <xdr:rowOff>115895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38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94322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4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36195</xdr:rowOff>
    </xdr:from>
    <xdr:to>
      <xdr:col>26</xdr:col>
      <xdr:colOff>101600</xdr:colOff>
      <xdr:row>37</xdr:row>
      <xdr:rowOff>137795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60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122572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47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18364</xdr:rowOff>
    </xdr:from>
    <xdr:to>
      <xdr:col>22</xdr:col>
      <xdr:colOff>165100</xdr:colOff>
      <xdr:row>37</xdr:row>
      <xdr:rowOff>119964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4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104741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63902</xdr:rowOff>
    </xdr:from>
    <xdr:to>
      <xdr:col>19</xdr:col>
      <xdr:colOff>38100</xdr:colOff>
      <xdr:row>37</xdr:row>
      <xdr:rowOff>165502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8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150279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37521</xdr:rowOff>
    </xdr:from>
    <xdr:to>
      <xdr:col>15</xdr:col>
      <xdr:colOff>101600</xdr:colOff>
      <xdr:row>37</xdr:row>
      <xdr:rowOff>139121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123898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4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年度の約</a:t>
          </a:r>
          <a:r>
            <a:rPr kumimoji="1" lang="en-US" altLang="ja-JP" sz="1200">
              <a:latin typeface="ＭＳ ゴシック" pitchFamily="49" charset="-128"/>
              <a:ea typeface="ＭＳ ゴシック" pitchFamily="49" charset="-128"/>
            </a:rPr>
            <a:t>111</a:t>
          </a:r>
          <a:r>
            <a:rPr kumimoji="1" lang="ja-JP" altLang="en-US" sz="1200">
              <a:latin typeface="ＭＳ ゴシック" pitchFamily="49" charset="-128"/>
              <a:ea typeface="ＭＳ ゴシック" pitchFamily="49" charset="-128"/>
            </a:rPr>
            <a:t>億円から平成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年度の約</a:t>
          </a:r>
          <a:r>
            <a:rPr kumimoji="1" lang="en-US" altLang="ja-JP" sz="1200">
              <a:latin typeface="ＭＳ ゴシック" pitchFamily="49" charset="-128"/>
              <a:ea typeface="ＭＳ ゴシック" pitchFamily="49" charset="-128"/>
            </a:rPr>
            <a:t>62</a:t>
          </a:r>
          <a:r>
            <a:rPr kumimoji="1" lang="ja-JP" altLang="en-US" sz="1200">
              <a:latin typeface="ＭＳ ゴシック" pitchFamily="49" charset="-128"/>
              <a:ea typeface="ＭＳ ゴシック" pitchFamily="49" charset="-128"/>
            </a:rPr>
            <a:t>億円まで減少を続けたが、平成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年度は約</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億円増加の</a:t>
          </a:r>
          <a:r>
            <a:rPr kumimoji="1" lang="en-US" altLang="ja-JP" sz="1200">
              <a:latin typeface="ＭＳ ゴシック" pitchFamily="49" charset="-128"/>
              <a:ea typeface="ＭＳ ゴシック" pitchFamily="49" charset="-128"/>
            </a:rPr>
            <a:t>73</a:t>
          </a:r>
          <a:r>
            <a:rPr kumimoji="1" lang="ja-JP" altLang="en-US" sz="1200">
              <a:latin typeface="ＭＳ ゴシック" pitchFamily="49" charset="-128"/>
              <a:ea typeface="ＭＳ ゴシック" pitchFamily="49" charset="-128"/>
            </a:rPr>
            <a:t>億円、令和元年度は約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億円減少の約</a:t>
          </a:r>
          <a:r>
            <a:rPr kumimoji="1" lang="en-US" altLang="ja-JP" sz="1200">
              <a:latin typeface="ＭＳ ゴシック" pitchFamily="49" charset="-128"/>
              <a:ea typeface="ＭＳ ゴシック" pitchFamily="49" charset="-128"/>
            </a:rPr>
            <a:t>68</a:t>
          </a:r>
          <a:r>
            <a:rPr kumimoji="1" lang="ja-JP" altLang="en-US" sz="1200">
              <a:latin typeface="ＭＳ ゴシック" pitchFamily="49" charset="-128"/>
              <a:ea typeface="ＭＳ ゴシック" pitchFamily="49" charset="-128"/>
            </a:rPr>
            <a:t>億円、令和２年度は約</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億円増加の約</a:t>
          </a:r>
          <a:r>
            <a:rPr kumimoji="1" lang="en-US" altLang="ja-JP" sz="1200">
              <a:latin typeface="ＭＳ ゴシック" pitchFamily="49" charset="-128"/>
              <a:ea typeface="ＭＳ ゴシック" pitchFamily="49" charset="-128"/>
            </a:rPr>
            <a:t>109</a:t>
          </a:r>
          <a:r>
            <a:rPr kumimoji="1" lang="ja-JP" altLang="en-US" sz="1200">
              <a:latin typeface="ＭＳ ゴシック" pitchFamily="49" charset="-128"/>
              <a:ea typeface="ＭＳ ゴシック" pitchFamily="49" charset="-128"/>
            </a:rPr>
            <a:t>億円、令和３年度は約</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億円増加し、約</a:t>
          </a:r>
          <a:r>
            <a:rPr kumimoji="1" lang="en-US" altLang="ja-JP" sz="1200">
              <a:latin typeface="ＭＳ ゴシック" pitchFamily="49" charset="-128"/>
              <a:ea typeface="ＭＳ ゴシック" pitchFamily="49" charset="-128"/>
            </a:rPr>
            <a:t>160</a:t>
          </a:r>
          <a:r>
            <a:rPr kumimoji="1" lang="ja-JP" altLang="en-US" sz="1200">
              <a:latin typeface="ＭＳ ゴシック" pitchFamily="49" charset="-128"/>
              <a:ea typeface="ＭＳ ゴシック" pitchFamily="49" charset="-128"/>
            </a:rPr>
            <a:t>億円となった。</a:t>
          </a:r>
        </a:p>
        <a:p>
          <a:r>
            <a:rPr kumimoji="1" lang="ja-JP" altLang="en-US" sz="1200">
              <a:latin typeface="ＭＳ ゴシック" pitchFamily="49" charset="-128"/>
              <a:ea typeface="ＭＳ ゴシック" pitchFamily="49" charset="-128"/>
            </a:rPr>
            <a:t>　なお、令和３年度における財政調整基金残高の増加理由については、コロナ禍による事業の中止と市税収入が堅調であったことや普通交付税の再算定等により、当初予定していた取崩しが大幅に減少したことによるものであり、こうしたことから、標準財政規模比について前年度と比べると</a:t>
          </a:r>
          <a:r>
            <a:rPr kumimoji="1" lang="en-US" altLang="ja-JP" sz="1200">
              <a:latin typeface="ＭＳ ゴシック" pitchFamily="49" charset="-128"/>
              <a:ea typeface="ＭＳ ゴシック" pitchFamily="49" charset="-128"/>
            </a:rPr>
            <a:t>2.42</a:t>
          </a:r>
          <a:r>
            <a:rPr kumimoji="1" lang="ja-JP" altLang="en-US" sz="1200">
              <a:latin typeface="ＭＳ ゴシック" pitchFamily="49" charset="-128"/>
              <a:ea typeface="ＭＳ ゴシック" pitchFamily="49" charset="-128"/>
            </a:rPr>
            <a:t>ポイント上昇の</a:t>
          </a:r>
          <a:r>
            <a:rPr kumimoji="1" lang="en-US" altLang="ja-JP" sz="1200">
              <a:latin typeface="ＭＳ ゴシック" pitchFamily="49" charset="-128"/>
              <a:ea typeface="ＭＳ ゴシック" pitchFamily="49" charset="-128"/>
            </a:rPr>
            <a:t>8.63</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719,112
703,326
328.91
343,241,444
317,528,162
24,610,502
185,703,850
274,385,848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4788</xdr:rowOff>
    </xdr:from>
    <xdr:to>
      <xdr:col>24</xdr:col>
      <xdr:colOff>62865</xdr:colOff>
      <xdr:row>38</xdr:row>
      <xdr:rowOff>56756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288"/>
          <a:ext cx="1270" cy="142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60583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56756</xdr:rowOff>
    </xdr:from>
    <xdr:to>
      <xdr:col>24</xdr:col>
      <xdr:colOff>152400</xdr:colOff>
      <xdr:row>38</xdr:row>
      <xdr:rowOff>56756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122915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4788</xdr:rowOff>
    </xdr:from>
    <xdr:to>
      <xdr:col>24</xdr:col>
      <xdr:colOff>152400</xdr:colOff>
      <xdr:row>30</xdr:row>
      <xdr:rowOff>4788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109106</xdr:rowOff>
    </xdr:from>
    <xdr:to>
      <xdr:col>24</xdr:col>
      <xdr:colOff>63500</xdr:colOff>
      <xdr:row>34</xdr:row>
      <xdr:rowOff>162027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38406"/>
          <a:ext cx="8382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76420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62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53543</xdr:rowOff>
    </xdr:from>
    <xdr:to>
      <xdr:col>24</xdr:col>
      <xdr:colOff>114300</xdr:colOff>
      <xdr:row>33</xdr:row>
      <xdr:rowOff>155143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109106</xdr:rowOff>
    </xdr:from>
    <xdr:to>
      <xdr:col>19</xdr:col>
      <xdr:colOff>177800</xdr:colOff>
      <xdr:row>35</xdr:row>
      <xdr:rowOff>92532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8406"/>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64592</xdr:rowOff>
    </xdr:from>
    <xdr:to>
      <xdr:col>20</xdr:col>
      <xdr:colOff>38100</xdr:colOff>
      <xdr:row>33</xdr:row>
      <xdr:rowOff>166192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11269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92532</xdr:rowOff>
    </xdr:from>
    <xdr:to>
      <xdr:col>15</xdr:col>
      <xdr:colOff>50800</xdr:colOff>
      <xdr:row>35</xdr:row>
      <xdr:rowOff>120269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3282"/>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136030</xdr:rowOff>
    </xdr:from>
    <xdr:to>
      <xdr:col>15</xdr:col>
      <xdr:colOff>101600</xdr:colOff>
      <xdr:row>34</xdr:row>
      <xdr:rowOff>66180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82707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78245</xdr:rowOff>
    </xdr:from>
    <xdr:to>
      <xdr:col>10</xdr:col>
      <xdr:colOff>114300</xdr:colOff>
      <xdr:row>35</xdr:row>
      <xdr:rowOff>120269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78995"/>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141364</xdr:rowOff>
    </xdr:from>
    <xdr:to>
      <xdr:col>10</xdr:col>
      <xdr:colOff>165100</xdr:colOff>
      <xdr:row>34</xdr:row>
      <xdr:rowOff>71514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88041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136944</xdr:rowOff>
    </xdr:from>
    <xdr:to>
      <xdr:col>6</xdr:col>
      <xdr:colOff>38100</xdr:colOff>
      <xdr:row>34</xdr:row>
      <xdr:rowOff>67094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83621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111227</xdr:rowOff>
    </xdr:from>
    <xdr:to>
      <xdr:col>24</xdr:col>
      <xdr:colOff>114300</xdr:colOff>
      <xdr:row>35</xdr:row>
      <xdr:rowOff>41377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89654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58306</xdr:rowOff>
    </xdr:from>
    <xdr:to>
      <xdr:col>20</xdr:col>
      <xdr:colOff>38100</xdr:colOff>
      <xdr:row>34</xdr:row>
      <xdr:rowOff>159906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151033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8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41732</xdr:rowOff>
    </xdr:from>
    <xdr:to>
      <xdr:col>15</xdr:col>
      <xdr:colOff>101600</xdr:colOff>
      <xdr:row>35</xdr:row>
      <xdr:rowOff>143332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134459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69469</xdr:rowOff>
    </xdr:from>
    <xdr:to>
      <xdr:col>10</xdr:col>
      <xdr:colOff>165100</xdr:colOff>
      <xdr:row>35</xdr:row>
      <xdr:rowOff>171069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162196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6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27445</xdr:rowOff>
    </xdr:from>
    <xdr:to>
      <xdr:col>6</xdr:col>
      <xdr:colOff>38100</xdr:colOff>
      <xdr:row>35</xdr:row>
      <xdr:rowOff>129045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120172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2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2736</xdr:rowOff>
    </xdr:from>
    <xdr:to>
      <xdr:col>24</xdr:col>
      <xdr:colOff>62865</xdr:colOff>
      <xdr:row>56</xdr:row>
      <xdr:rowOff>160209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6686"/>
          <a:ext cx="1270" cy="101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164036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160209</xdr:rowOff>
    </xdr:from>
    <xdr:to>
      <xdr:col>24</xdr:col>
      <xdr:colOff>152400</xdr:colOff>
      <xdr:row>56</xdr:row>
      <xdr:rowOff>160209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6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120863</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2736</xdr:rowOff>
    </xdr:from>
    <xdr:to>
      <xdr:col>24</xdr:col>
      <xdr:colOff>152400</xdr:colOff>
      <xdr:row>51</xdr:row>
      <xdr:rowOff>2736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29384</xdr:rowOff>
    </xdr:from>
    <xdr:to>
      <xdr:col>24</xdr:col>
      <xdr:colOff>63500</xdr:colOff>
      <xdr:row>56</xdr:row>
      <xdr:rowOff>113705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30584"/>
          <a:ext cx="838200" cy="8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66220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43343</xdr:rowOff>
    </xdr:from>
    <xdr:to>
      <xdr:col>24</xdr:col>
      <xdr:colOff>114300</xdr:colOff>
      <xdr:row>54</xdr:row>
      <xdr:rowOff>144943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113705</xdr:rowOff>
    </xdr:from>
    <xdr:to>
      <xdr:col>19</xdr:col>
      <xdr:colOff>177800</xdr:colOff>
      <xdr:row>57</xdr:row>
      <xdr:rowOff>5969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4905"/>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108429</xdr:rowOff>
    </xdr:from>
    <xdr:to>
      <xdr:col>20</xdr:col>
      <xdr:colOff>38100</xdr:colOff>
      <xdr:row>57</xdr:row>
      <xdr:rowOff>38579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29706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5969</xdr:rowOff>
    </xdr:from>
    <xdr:to>
      <xdr:col>15</xdr:col>
      <xdr:colOff>50800</xdr:colOff>
      <xdr:row>57</xdr:row>
      <xdr:rowOff>113901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78619"/>
          <a:ext cx="889000" cy="10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86353</xdr:rowOff>
    </xdr:from>
    <xdr:to>
      <xdr:col>15</xdr:col>
      <xdr:colOff>101600</xdr:colOff>
      <xdr:row>58</xdr:row>
      <xdr:rowOff>16503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113901</xdr:rowOff>
    </xdr:from>
    <xdr:to>
      <xdr:col>10</xdr:col>
      <xdr:colOff>114300</xdr:colOff>
      <xdr:row>57</xdr:row>
      <xdr:rowOff>158413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6551"/>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158068</xdr:rowOff>
    </xdr:from>
    <xdr:to>
      <xdr:col>10</xdr:col>
      <xdr:colOff>165100</xdr:colOff>
      <xdr:row>58</xdr:row>
      <xdr:rowOff>88218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138343</xdr:rowOff>
    </xdr:from>
    <xdr:to>
      <xdr:col>6</xdr:col>
      <xdr:colOff>38100</xdr:colOff>
      <xdr:row>58</xdr:row>
      <xdr:rowOff>68493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59620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150034</xdr:rowOff>
    </xdr:from>
    <xdr:to>
      <xdr:col>24</xdr:col>
      <xdr:colOff>114300</xdr:colOff>
      <xdr:row>56</xdr:row>
      <xdr:rowOff>80184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128461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62905</xdr:rowOff>
    </xdr:from>
    <xdr:to>
      <xdr:col>20</xdr:col>
      <xdr:colOff>38100</xdr:colOff>
      <xdr:row>56</xdr:row>
      <xdr:rowOff>164505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126619</xdr:rowOff>
    </xdr:from>
    <xdr:to>
      <xdr:col>15</xdr:col>
      <xdr:colOff>101600</xdr:colOff>
      <xdr:row>57</xdr:row>
      <xdr:rowOff>56769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73296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63101</xdr:rowOff>
    </xdr:from>
    <xdr:to>
      <xdr:col>10</xdr:col>
      <xdr:colOff>165100</xdr:colOff>
      <xdr:row>57</xdr:row>
      <xdr:rowOff>164701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107613</xdr:rowOff>
    </xdr:from>
    <xdr:to>
      <xdr:col>6</xdr:col>
      <xdr:colOff>38100</xdr:colOff>
      <xdr:row>58</xdr:row>
      <xdr:rowOff>37763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54290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131166</xdr:rowOff>
    </xdr:from>
    <xdr:to>
      <xdr:col>24</xdr:col>
      <xdr:colOff>62865</xdr:colOff>
      <xdr:row>77</xdr:row>
      <xdr:rowOff>126061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2666"/>
          <a:ext cx="1270" cy="119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129888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126061</xdr:rowOff>
    </xdr:from>
    <xdr:to>
      <xdr:col>24</xdr:col>
      <xdr:colOff>152400</xdr:colOff>
      <xdr:row>77</xdr:row>
      <xdr:rowOff>126061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77843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131166</xdr:rowOff>
    </xdr:from>
    <xdr:to>
      <xdr:col>24</xdr:col>
      <xdr:colOff>152400</xdr:colOff>
      <xdr:row>70</xdr:row>
      <xdr:rowOff>131166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151967</xdr:rowOff>
    </xdr:from>
    <xdr:to>
      <xdr:col>24</xdr:col>
      <xdr:colOff>63500</xdr:colOff>
      <xdr:row>77</xdr:row>
      <xdr:rowOff>14351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182167"/>
          <a:ext cx="8382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131818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1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110592</xdr:rowOff>
    </xdr:from>
    <xdr:to>
      <xdr:col>19</xdr:col>
      <xdr:colOff>177800</xdr:colOff>
      <xdr:row>76</xdr:row>
      <xdr:rowOff>151967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140792"/>
          <a:ext cx="889000" cy="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116027</xdr:rowOff>
    </xdr:from>
    <xdr:to>
      <xdr:col>20</xdr:col>
      <xdr:colOff>38100</xdr:colOff>
      <xdr:row>76</xdr:row>
      <xdr:rowOff>46177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62704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5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110592</xdr:rowOff>
    </xdr:from>
    <xdr:to>
      <xdr:col>15</xdr:col>
      <xdr:colOff>50800</xdr:colOff>
      <xdr:row>76</xdr:row>
      <xdr:rowOff>145568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40792"/>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148183</xdr:rowOff>
    </xdr:from>
    <xdr:to>
      <xdr:col>15</xdr:col>
      <xdr:colOff>101600</xdr:colOff>
      <xdr:row>76</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94861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145568</xdr:rowOff>
    </xdr:from>
    <xdr:to>
      <xdr:col>10</xdr:col>
      <xdr:colOff>114300</xdr:colOff>
      <xdr:row>77</xdr:row>
      <xdr:rowOff>28372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75768"/>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139649</xdr:rowOff>
    </xdr:from>
    <xdr:to>
      <xdr:col>10</xdr:col>
      <xdr:colOff>165100</xdr:colOff>
      <xdr:row>76</xdr:row>
      <xdr:rowOff>69799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86326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167920</xdr:rowOff>
    </xdr:from>
    <xdr:to>
      <xdr:col>6</xdr:col>
      <xdr:colOff>38100</xdr:colOff>
      <xdr:row>76</xdr:row>
      <xdr:rowOff>98070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114596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135001</xdr:rowOff>
    </xdr:from>
    <xdr:to>
      <xdr:col>24</xdr:col>
      <xdr:colOff>114300</xdr:colOff>
      <xdr:row>77</xdr:row>
      <xdr:rowOff>65151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6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49928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101167</xdr:rowOff>
    </xdr:from>
    <xdr:to>
      <xdr:col>20</xdr:col>
      <xdr:colOff>38100</xdr:colOff>
      <xdr:row>77</xdr:row>
      <xdr:rowOff>31317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22444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2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59792</xdr:rowOff>
    </xdr:from>
    <xdr:to>
      <xdr:col>15</xdr:col>
      <xdr:colOff>101600</xdr:colOff>
      <xdr:row>76</xdr:row>
      <xdr:rowOff>161392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152519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8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94768</xdr:rowOff>
    </xdr:from>
    <xdr:to>
      <xdr:col>10</xdr:col>
      <xdr:colOff>165100</xdr:colOff>
      <xdr:row>77</xdr:row>
      <xdr:rowOff>24918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16045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1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149022</xdr:rowOff>
    </xdr:from>
    <xdr:to>
      <xdr:col>6</xdr:col>
      <xdr:colOff>38100</xdr:colOff>
      <xdr:row>77</xdr:row>
      <xdr:rowOff>79172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70299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102612</xdr:rowOff>
    </xdr:from>
    <xdr:to>
      <xdr:col>24</xdr:col>
      <xdr:colOff>62865</xdr:colOff>
      <xdr:row>97</xdr:row>
      <xdr:rowOff>101949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61662"/>
          <a:ext cx="1270" cy="13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105776</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3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101949</xdr:rowOff>
    </xdr:from>
    <xdr:to>
      <xdr:col>24</xdr:col>
      <xdr:colOff>152400</xdr:colOff>
      <xdr:row>97</xdr:row>
      <xdr:rowOff>101949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49289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102612</xdr:rowOff>
    </xdr:from>
    <xdr:to>
      <xdr:col>24</xdr:col>
      <xdr:colOff>152400</xdr:colOff>
      <xdr:row>89</xdr:row>
      <xdr:rowOff>102612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6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108752</xdr:rowOff>
    </xdr:from>
    <xdr:to>
      <xdr:col>24</xdr:col>
      <xdr:colOff>63500</xdr:colOff>
      <xdr:row>97</xdr:row>
      <xdr:rowOff>24583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6502"/>
          <a:ext cx="838200" cy="2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48999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99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26122</xdr:rowOff>
    </xdr:from>
    <xdr:to>
      <xdr:col>24</xdr:col>
      <xdr:colOff>114300</xdr:colOff>
      <xdr:row>94</xdr:row>
      <xdr:rowOff>127722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24583</xdr:rowOff>
    </xdr:from>
    <xdr:to>
      <xdr:col>19</xdr:col>
      <xdr:colOff>177800</xdr:colOff>
      <xdr:row>97</xdr:row>
      <xdr:rowOff>93783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55233"/>
          <a:ext cx="889000" cy="6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146724</xdr:rowOff>
    </xdr:from>
    <xdr:to>
      <xdr:col>20</xdr:col>
      <xdr:colOff>38100</xdr:colOff>
      <xdr:row>96</xdr:row>
      <xdr:rowOff>76874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93401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93783</xdr:rowOff>
    </xdr:from>
    <xdr:to>
      <xdr:col>15</xdr:col>
      <xdr:colOff>50800</xdr:colOff>
      <xdr:row>97</xdr:row>
      <xdr:rowOff>170462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24433"/>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32077</xdr:rowOff>
    </xdr:from>
    <xdr:to>
      <xdr:col>15</xdr:col>
      <xdr:colOff>101600</xdr:colOff>
      <xdr:row>96</xdr:row>
      <xdr:rowOff>133677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150204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170462</xdr:rowOff>
    </xdr:from>
    <xdr:to>
      <xdr:col>10</xdr:col>
      <xdr:colOff>114300</xdr:colOff>
      <xdr:row>98</xdr:row>
      <xdr:rowOff>36809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01112"/>
          <a:ext cx="889000" cy="3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95475</xdr:rowOff>
    </xdr:from>
    <xdr:to>
      <xdr:col>10</xdr:col>
      <xdr:colOff>165100</xdr:colOff>
      <xdr:row>97</xdr:row>
      <xdr:rowOff>25625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42152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112881</xdr:rowOff>
    </xdr:from>
    <xdr:to>
      <xdr:col>6</xdr:col>
      <xdr:colOff>38100</xdr:colOff>
      <xdr:row>97</xdr:row>
      <xdr:rowOff>43031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7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59558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3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57952</xdr:rowOff>
    </xdr:from>
    <xdr:to>
      <xdr:col>24</xdr:col>
      <xdr:colOff>114300</xdr:colOff>
      <xdr:row>95</xdr:row>
      <xdr:rowOff>159552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36379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145233</xdr:rowOff>
    </xdr:from>
    <xdr:to>
      <xdr:col>20</xdr:col>
      <xdr:colOff>38100</xdr:colOff>
      <xdr:row>97</xdr:row>
      <xdr:rowOff>75383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66510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9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42983</xdr:rowOff>
    </xdr:from>
    <xdr:to>
      <xdr:col>15</xdr:col>
      <xdr:colOff>101600</xdr:colOff>
      <xdr:row>97</xdr:row>
      <xdr:rowOff>144583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135710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76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119662</xdr:rowOff>
    </xdr:from>
    <xdr:to>
      <xdr:col>10</xdr:col>
      <xdr:colOff>165100</xdr:colOff>
      <xdr:row>98</xdr:row>
      <xdr:rowOff>49812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40939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84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157459</xdr:rowOff>
    </xdr:from>
    <xdr:to>
      <xdr:col>6</xdr:col>
      <xdr:colOff>38100</xdr:colOff>
      <xdr:row>98</xdr:row>
      <xdr:rowOff>87609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8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78736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88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147614</xdr:rowOff>
    </xdr:from>
    <xdr:to>
      <xdr:col>54</xdr:col>
      <xdr:colOff>189865</xdr:colOff>
      <xdr:row>38</xdr:row>
      <xdr:rowOff>21416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976914"/>
          <a:ext cx="1270" cy="55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25243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4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21416</xdr:rowOff>
    </xdr:from>
    <xdr:to>
      <xdr:col>55</xdr:col>
      <xdr:colOff>88900</xdr:colOff>
      <xdr:row>38</xdr:row>
      <xdr:rowOff>21416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3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94291</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7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147614</xdr:rowOff>
    </xdr:from>
    <xdr:to>
      <xdr:col>55</xdr:col>
      <xdr:colOff>88900</xdr:colOff>
      <xdr:row>34</xdr:row>
      <xdr:rowOff>147614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97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146122</xdr:rowOff>
    </xdr:from>
    <xdr:to>
      <xdr:col>55</xdr:col>
      <xdr:colOff>0</xdr:colOff>
      <xdr:row>38</xdr:row>
      <xdr:rowOff>21416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461072"/>
          <a:ext cx="838200" cy="107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86108</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86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63231</xdr:rowOff>
    </xdr:from>
    <xdr:to>
      <xdr:col>55</xdr:col>
      <xdr:colOff>50800</xdr:colOff>
      <xdr:row>36</xdr:row>
      <xdr:rowOff>164831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146122</xdr:rowOff>
    </xdr:from>
    <xdr:to>
      <xdr:col>50</xdr:col>
      <xdr:colOff>114300</xdr:colOff>
      <xdr:row>38</xdr:row>
      <xdr:rowOff>60147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461072"/>
          <a:ext cx="889000" cy="11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44453</xdr:rowOff>
    </xdr:from>
    <xdr:to>
      <xdr:col>50</xdr:col>
      <xdr:colOff>165100</xdr:colOff>
      <xdr:row>30</xdr:row>
      <xdr:rowOff>146053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162580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52756</xdr:rowOff>
    </xdr:from>
    <xdr:to>
      <xdr:col>45</xdr:col>
      <xdr:colOff>177800</xdr:colOff>
      <xdr:row>38</xdr:row>
      <xdr:rowOff>60147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567856"/>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xdr:rowOff>
    </xdr:from>
    <xdr:to>
      <xdr:col>46</xdr:col>
      <xdr:colOff>38100</xdr:colOff>
      <xdr:row>37</xdr:row>
      <xdr:rowOff>102554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4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119081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1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30582</xdr:rowOff>
    </xdr:from>
    <xdr:to>
      <xdr:col>41</xdr:col>
      <xdr:colOff>50800</xdr:colOff>
      <xdr:row>38</xdr:row>
      <xdr:rowOff>52756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545682"/>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6049</xdr:rowOff>
    </xdr:from>
    <xdr:to>
      <xdr:col>41</xdr:col>
      <xdr:colOff>101600</xdr:colOff>
      <xdr:row>37</xdr:row>
      <xdr:rowOff>107649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4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124176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10294</xdr:rowOff>
    </xdr:from>
    <xdr:to>
      <xdr:col>36</xdr:col>
      <xdr:colOff>165100</xdr:colOff>
      <xdr:row>37</xdr:row>
      <xdr:rowOff>111894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128421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142066</xdr:rowOff>
    </xdr:from>
    <xdr:to>
      <xdr:col>55</xdr:col>
      <xdr:colOff>50800</xdr:colOff>
      <xdr:row>38</xdr:row>
      <xdr:rowOff>72216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56993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40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95322</xdr:rowOff>
    </xdr:from>
    <xdr:to>
      <xdr:col>50</xdr:col>
      <xdr:colOff>165100</xdr:colOff>
      <xdr:row>32</xdr:row>
      <xdr:rowOff>25472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4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16599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9347</xdr:rowOff>
    </xdr:from>
    <xdr:to>
      <xdr:col>46</xdr:col>
      <xdr:colOff>38100</xdr:colOff>
      <xdr:row>38</xdr:row>
      <xdr:rowOff>110947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102074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6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1956</xdr:rowOff>
    </xdr:from>
    <xdr:to>
      <xdr:col>41</xdr:col>
      <xdr:colOff>101600</xdr:colOff>
      <xdr:row>38</xdr:row>
      <xdr:rowOff>103556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94683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151231</xdr:rowOff>
    </xdr:from>
    <xdr:to>
      <xdr:col>36</xdr:col>
      <xdr:colOff>165100</xdr:colOff>
      <xdr:row>38</xdr:row>
      <xdr:rowOff>81381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72509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8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45745</xdr:rowOff>
    </xdr:from>
    <xdr:to>
      <xdr:col>54</xdr:col>
      <xdr:colOff>189865</xdr:colOff>
      <xdr:row>58</xdr:row>
      <xdr:rowOff>40670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18245"/>
          <a:ext cx="1270" cy="136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44497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40670</xdr:rowOff>
    </xdr:from>
    <xdr:to>
      <xdr:col>55</xdr:col>
      <xdr:colOff>88900</xdr:colOff>
      <xdr:row>58</xdr:row>
      <xdr:rowOff>40670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163872</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45745</xdr:rowOff>
    </xdr:from>
    <xdr:to>
      <xdr:col>55</xdr:col>
      <xdr:colOff>88900</xdr:colOff>
      <xdr:row>50</xdr:row>
      <xdr:rowOff>45745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1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93545</xdr:rowOff>
    </xdr:from>
    <xdr:to>
      <xdr:col>55</xdr:col>
      <xdr:colOff>0</xdr:colOff>
      <xdr:row>58</xdr:row>
      <xdr:rowOff>40670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66195"/>
          <a:ext cx="838200" cy="1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169339</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891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146462</xdr:rowOff>
    </xdr:from>
    <xdr:to>
      <xdr:col>55</xdr:col>
      <xdr:colOff>50800</xdr:colOff>
      <xdr:row>53</xdr:row>
      <xdr:rowOff>76612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68651</xdr:rowOff>
    </xdr:from>
    <xdr:to>
      <xdr:col>50</xdr:col>
      <xdr:colOff>114300</xdr:colOff>
      <xdr:row>57</xdr:row>
      <xdr:rowOff>93545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41301"/>
          <a:ext cx="8890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59959</xdr:rowOff>
    </xdr:from>
    <xdr:to>
      <xdr:col>50</xdr:col>
      <xdr:colOff>165100</xdr:colOff>
      <xdr:row>53</xdr:row>
      <xdr:rowOff>161559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6636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89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43756</xdr:rowOff>
    </xdr:from>
    <xdr:to>
      <xdr:col>45</xdr:col>
      <xdr:colOff>177800</xdr:colOff>
      <xdr:row>57</xdr:row>
      <xdr:rowOff>68651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16406"/>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97313</xdr:rowOff>
    </xdr:from>
    <xdr:to>
      <xdr:col>46</xdr:col>
      <xdr:colOff>38100</xdr:colOff>
      <xdr:row>54</xdr:row>
      <xdr:rowOff>27463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43990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43756</xdr:rowOff>
    </xdr:from>
    <xdr:to>
      <xdr:col>41</xdr:col>
      <xdr:colOff>50800</xdr:colOff>
      <xdr:row>57</xdr:row>
      <xdr:rowOff>155039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16406"/>
          <a:ext cx="8890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147307</xdr:rowOff>
    </xdr:from>
    <xdr:to>
      <xdr:col>41</xdr:col>
      <xdr:colOff>101600</xdr:colOff>
      <xdr:row>54</xdr:row>
      <xdr:rowOff>77457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93984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22675</xdr:rowOff>
    </xdr:from>
    <xdr:to>
      <xdr:col>36</xdr:col>
      <xdr:colOff>165100</xdr:colOff>
      <xdr:row>54</xdr:row>
      <xdr:rowOff>124275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140802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0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161320</xdr:rowOff>
    </xdr:from>
    <xdr:to>
      <xdr:col>55</xdr:col>
      <xdr:colOff>50800</xdr:colOff>
      <xdr:row>58</xdr:row>
      <xdr:rowOff>91470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76247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42745</xdr:rowOff>
    </xdr:from>
    <xdr:to>
      <xdr:col>50</xdr:col>
      <xdr:colOff>165100</xdr:colOff>
      <xdr:row>57</xdr:row>
      <xdr:rowOff>144345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135472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17851</xdr:rowOff>
    </xdr:from>
    <xdr:to>
      <xdr:col>46</xdr:col>
      <xdr:colOff>38100</xdr:colOff>
      <xdr:row>57</xdr:row>
      <xdr:rowOff>119451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164406</xdr:rowOff>
    </xdr:from>
    <xdr:to>
      <xdr:col>41</xdr:col>
      <xdr:colOff>101600</xdr:colOff>
      <xdr:row>57</xdr:row>
      <xdr:rowOff>94556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85683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104239</xdr:rowOff>
    </xdr:from>
    <xdr:to>
      <xdr:col>36</xdr:col>
      <xdr:colOff>165100</xdr:colOff>
      <xdr:row>58</xdr:row>
      <xdr:rowOff>34389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25516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125207</xdr:rowOff>
    </xdr:from>
    <xdr:to>
      <xdr:col>54</xdr:col>
      <xdr:colOff>189865</xdr:colOff>
      <xdr:row>77</xdr:row>
      <xdr:rowOff>105821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670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109648</xdr:rowOff>
    </xdr:from>
    <xdr:ext cx="469744"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3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105821</xdr:rowOff>
    </xdr:from>
    <xdr:to>
      <xdr:col>55</xdr:col>
      <xdr:colOff>88900</xdr:colOff>
      <xdr:row>77</xdr:row>
      <xdr:rowOff>105821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30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71884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125207</xdr:rowOff>
    </xdr:from>
    <xdr:to>
      <xdr:col>55</xdr:col>
      <xdr:colOff>88900</xdr:colOff>
      <xdr:row>70</xdr:row>
      <xdr:rowOff>125207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105821</xdr:rowOff>
    </xdr:from>
    <xdr:to>
      <xdr:col>55</xdr:col>
      <xdr:colOff>0</xdr:colOff>
      <xdr:row>77</xdr:row>
      <xdr:rowOff>137002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07471"/>
          <a:ext cx="8382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76390</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592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53513</xdr:rowOff>
    </xdr:from>
    <xdr:to>
      <xdr:col>55</xdr:col>
      <xdr:colOff>50800</xdr:colOff>
      <xdr:row>74</xdr:row>
      <xdr:rowOff>155113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137002</xdr:rowOff>
    </xdr:from>
    <xdr:to>
      <xdr:col>50</xdr:col>
      <xdr:colOff>114300</xdr:colOff>
      <xdr:row>78</xdr:row>
      <xdr:rowOff>2220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38652"/>
          <a:ext cx="889000" cy="3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42037</xdr:rowOff>
    </xdr:from>
    <xdr:to>
      <xdr:col>50</xdr:col>
      <xdr:colOff>165100</xdr:colOff>
      <xdr:row>74</xdr:row>
      <xdr:rowOff>143637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160164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84379</xdr:rowOff>
    </xdr:from>
    <xdr:to>
      <xdr:col>45</xdr:col>
      <xdr:colOff>177800</xdr:colOff>
      <xdr:row>78</xdr:row>
      <xdr:rowOff>2220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8602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156017</xdr:rowOff>
    </xdr:from>
    <xdr:to>
      <xdr:col>46</xdr:col>
      <xdr:colOff>38100</xdr:colOff>
      <xdr:row>74</xdr:row>
      <xdr:rowOff>86167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102694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150673</xdr:rowOff>
    </xdr:from>
    <xdr:to>
      <xdr:col>41</xdr:col>
      <xdr:colOff>50800</xdr:colOff>
      <xdr:row>77</xdr:row>
      <xdr:rowOff>84379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180873"/>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109748</xdr:rowOff>
    </xdr:from>
    <xdr:to>
      <xdr:col>41</xdr:col>
      <xdr:colOff>101600</xdr:colOff>
      <xdr:row>74</xdr:row>
      <xdr:rowOff>39898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56425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166395</xdr:rowOff>
    </xdr:from>
    <xdr:to>
      <xdr:col>36</xdr:col>
      <xdr:colOff>165100</xdr:colOff>
      <xdr:row>74</xdr:row>
      <xdr:rowOff>96545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113072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55021</xdr:rowOff>
    </xdr:from>
    <xdr:to>
      <xdr:col>55</xdr:col>
      <xdr:colOff>50800</xdr:colOff>
      <xdr:row>77</xdr:row>
      <xdr:rowOff>156621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141398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7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86202</xdr:rowOff>
    </xdr:from>
    <xdr:to>
      <xdr:col>50</xdr:col>
      <xdr:colOff>165100</xdr:colOff>
      <xdr:row>78</xdr:row>
      <xdr:rowOff>16352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3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122870</xdr:rowOff>
    </xdr:from>
    <xdr:to>
      <xdr:col>46</xdr:col>
      <xdr:colOff>38100</xdr:colOff>
      <xdr:row>78</xdr:row>
      <xdr:rowOff>53020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44147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33579</xdr:rowOff>
    </xdr:from>
    <xdr:to>
      <xdr:col>41</xdr:col>
      <xdr:colOff>101600</xdr:colOff>
      <xdr:row>77</xdr:row>
      <xdr:rowOff>135179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126306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3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99873</xdr:rowOff>
    </xdr:from>
    <xdr:to>
      <xdr:col>36</xdr:col>
      <xdr:colOff>165100</xdr:colOff>
      <xdr:row>77</xdr:row>
      <xdr:rowOff>30023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21150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22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47299</xdr:rowOff>
    </xdr:from>
    <xdr:to>
      <xdr:col>54</xdr:col>
      <xdr:colOff>189865</xdr:colOff>
      <xdr:row>98</xdr:row>
      <xdr:rowOff>4528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49249"/>
          <a:ext cx="1270" cy="115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8355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4528</xdr:rowOff>
    </xdr:from>
    <xdr:to>
      <xdr:col>55</xdr:col>
      <xdr:colOff>88900</xdr:colOff>
      <xdr:row>98</xdr:row>
      <xdr:rowOff>4528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165426</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47299</xdr:rowOff>
    </xdr:from>
    <xdr:to>
      <xdr:col>55</xdr:col>
      <xdr:colOff>88900</xdr:colOff>
      <xdr:row>91</xdr:row>
      <xdr:rowOff>47299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126715</xdr:rowOff>
    </xdr:from>
    <xdr:to>
      <xdr:col>55</xdr:col>
      <xdr:colOff>0</xdr:colOff>
      <xdr:row>97</xdr:row>
      <xdr:rowOff>9055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85915"/>
          <a:ext cx="8382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83591</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02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60714</xdr:rowOff>
    </xdr:from>
    <xdr:to>
      <xdr:col>55</xdr:col>
      <xdr:colOff>50800</xdr:colOff>
      <xdr:row>94</xdr:row>
      <xdr:rowOff>162314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17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97661</xdr:rowOff>
    </xdr:from>
    <xdr:to>
      <xdr:col>50</xdr:col>
      <xdr:colOff>114300</xdr:colOff>
      <xdr:row>96</xdr:row>
      <xdr:rowOff>126715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56861"/>
          <a:ext cx="8890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77082</xdr:rowOff>
    </xdr:from>
    <xdr:to>
      <xdr:col>50</xdr:col>
      <xdr:colOff>165100</xdr:colOff>
      <xdr:row>95</xdr:row>
      <xdr:rowOff>7232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1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59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97661</xdr:rowOff>
    </xdr:from>
    <xdr:to>
      <xdr:col>45</xdr:col>
      <xdr:colOff>177800</xdr:colOff>
      <xdr:row>96</xdr:row>
      <xdr:rowOff>127767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556861"/>
          <a:ext cx="889000" cy="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129408</xdr:rowOff>
    </xdr:from>
    <xdr:to>
      <xdr:col>46</xdr:col>
      <xdr:colOff>38100</xdr:colOff>
      <xdr:row>95</xdr:row>
      <xdr:rowOff>59558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24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76085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127767</xdr:rowOff>
    </xdr:from>
    <xdr:to>
      <xdr:col>41</xdr:col>
      <xdr:colOff>50800</xdr:colOff>
      <xdr:row>97</xdr:row>
      <xdr:rowOff>146993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586967"/>
          <a:ext cx="889000" cy="19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26446</xdr:rowOff>
    </xdr:from>
    <xdr:to>
      <xdr:col>41</xdr:col>
      <xdr:colOff>101600</xdr:colOff>
      <xdr:row>95</xdr:row>
      <xdr:rowOff>128046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144573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0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66680</xdr:rowOff>
    </xdr:from>
    <xdr:to>
      <xdr:col>36</xdr:col>
      <xdr:colOff>165100</xdr:colOff>
      <xdr:row>95</xdr:row>
      <xdr:rowOff>168280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35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13357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129705</xdr:rowOff>
    </xdr:from>
    <xdr:to>
      <xdr:col>55</xdr:col>
      <xdr:colOff>50800</xdr:colOff>
      <xdr:row>97</xdr:row>
      <xdr:rowOff>59855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108132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75915</xdr:rowOff>
    </xdr:from>
    <xdr:to>
      <xdr:col>50</xdr:col>
      <xdr:colOff>165100</xdr:colOff>
      <xdr:row>97</xdr:row>
      <xdr:rowOff>6065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168642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46861</xdr:rowOff>
    </xdr:from>
    <xdr:to>
      <xdr:col>46</xdr:col>
      <xdr:colOff>38100</xdr:colOff>
      <xdr:row>96</xdr:row>
      <xdr:rowOff>148461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139588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9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76967</xdr:rowOff>
    </xdr:from>
    <xdr:to>
      <xdr:col>41</xdr:col>
      <xdr:colOff>101600</xdr:colOff>
      <xdr:row>97</xdr:row>
      <xdr:rowOff>7117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169694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96193</xdr:rowOff>
    </xdr:from>
    <xdr:to>
      <xdr:col>36</xdr:col>
      <xdr:colOff>165100</xdr:colOff>
      <xdr:row>98</xdr:row>
      <xdr:rowOff>26343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17470</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37428" y="1681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136499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79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83176</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136499</xdr:rowOff>
    </xdr:from>
    <xdr:to>
      <xdr:col>86</xdr:col>
      <xdr:colOff>25400</xdr:colOff>
      <xdr:row>30</xdr:row>
      <xdr:rowOff>136499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79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166218</xdr:rowOff>
    </xdr:from>
    <xdr:to>
      <xdr:col>85</xdr:col>
      <xdr:colOff>127000</xdr:colOff>
      <xdr:row>36</xdr:row>
      <xdr:rowOff>47117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995518"/>
          <a:ext cx="838200" cy="2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30522</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41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3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166218</xdr:rowOff>
    </xdr:from>
    <xdr:to>
      <xdr:col>81</xdr:col>
      <xdr:colOff>50800</xdr:colOff>
      <xdr:row>35</xdr:row>
      <xdr:rowOff>79121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995518"/>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125247</xdr:rowOff>
    </xdr:from>
    <xdr:to>
      <xdr:col>81</xdr:col>
      <xdr:colOff>101600</xdr:colOff>
      <xdr:row>37</xdr:row>
      <xdr:rowOff>55397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2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46524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79121</xdr:rowOff>
    </xdr:from>
    <xdr:to>
      <xdr:col>76</xdr:col>
      <xdr:colOff>114300</xdr:colOff>
      <xdr:row>37</xdr:row>
      <xdr:rowOff>161417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079871"/>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50267</xdr:rowOff>
    </xdr:from>
    <xdr:to>
      <xdr:col>76</xdr:col>
      <xdr:colOff>165100</xdr:colOff>
      <xdr:row>36</xdr:row>
      <xdr:rowOff>151867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142994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161417</xdr:rowOff>
    </xdr:from>
    <xdr:to>
      <xdr:col>71</xdr:col>
      <xdr:colOff>177800</xdr:colOff>
      <xdr:row>38</xdr:row>
      <xdr:rowOff>91922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05067"/>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100787</xdr:rowOff>
    </xdr:from>
    <xdr:to>
      <xdr:col>72</xdr:col>
      <xdr:colOff>38100</xdr:colOff>
      <xdr:row>37</xdr:row>
      <xdr:rowOff>30937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47464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0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74498</xdr:rowOff>
    </xdr:from>
    <xdr:to>
      <xdr:col>67</xdr:col>
      <xdr:colOff>101600</xdr:colOff>
      <xdr:row>38</xdr:row>
      <xdr:rowOff>4648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21175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19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167767</xdr:rowOff>
    </xdr:from>
    <xdr:to>
      <xdr:col>85</xdr:col>
      <xdr:colOff>177800</xdr:colOff>
      <xdr:row>36</xdr:row>
      <xdr:rowOff>97917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19194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115418</xdr:rowOff>
    </xdr:from>
    <xdr:to>
      <xdr:col>81</xdr:col>
      <xdr:colOff>101600</xdr:colOff>
      <xdr:row>35</xdr:row>
      <xdr:rowOff>45568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62095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28321</xdr:rowOff>
    </xdr:from>
    <xdr:to>
      <xdr:col>76</xdr:col>
      <xdr:colOff>165100</xdr:colOff>
      <xdr:row>35</xdr:row>
      <xdr:rowOff>129921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146448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110617</xdr:rowOff>
    </xdr:from>
    <xdr:to>
      <xdr:col>72</xdr:col>
      <xdr:colOff>38100</xdr:colOff>
      <xdr:row>38</xdr:row>
      <xdr:rowOff>40767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31894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5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41122</xdr:rowOff>
    </xdr:from>
    <xdr:to>
      <xdr:col>67</xdr:col>
      <xdr:colOff>101600</xdr:colOff>
      <xdr:row>38</xdr:row>
      <xdr:rowOff>142722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133849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4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4369</xdr:rowOff>
    </xdr:from>
    <xdr:to>
      <xdr:col>85</xdr:col>
      <xdr:colOff>126364</xdr:colOff>
      <xdr:row>78</xdr:row>
      <xdr:rowOff>11488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77319"/>
          <a:ext cx="1269" cy="120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15315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11488</xdr:rowOff>
    </xdr:from>
    <xdr:to>
      <xdr:col>86</xdr:col>
      <xdr:colOff>25400</xdr:colOff>
      <xdr:row>78</xdr:row>
      <xdr:rowOff>11488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122496</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5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4369</xdr:rowOff>
    </xdr:from>
    <xdr:to>
      <xdr:col>86</xdr:col>
      <xdr:colOff>25400</xdr:colOff>
      <xdr:row>71</xdr:row>
      <xdr:rowOff>4369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77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11488</xdr:rowOff>
    </xdr:from>
    <xdr:to>
      <xdr:col>85</xdr:col>
      <xdr:colOff>127000</xdr:colOff>
      <xdr:row>78</xdr:row>
      <xdr:rowOff>31474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84588"/>
          <a:ext cx="8382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16680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53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165253</xdr:rowOff>
    </xdr:from>
    <xdr:to>
      <xdr:col>85</xdr:col>
      <xdr:colOff>177800</xdr:colOff>
      <xdr:row>74</xdr:row>
      <xdr:rowOff>95403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68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5871</xdr:rowOff>
    </xdr:from>
    <xdr:to>
      <xdr:col>81</xdr:col>
      <xdr:colOff>50800</xdr:colOff>
      <xdr:row>78</xdr:row>
      <xdr:rowOff>31474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37897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72310</xdr:rowOff>
    </xdr:from>
    <xdr:to>
      <xdr:col>81</xdr:col>
      <xdr:colOff>101600</xdr:colOff>
      <xdr:row>75</xdr:row>
      <xdr:rowOff>2460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18987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5871</xdr:rowOff>
    </xdr:from>
    <xdr:to>
      <xdr:col>76</xdr:col>
      <xdr:colOff>114300</xdr:colOff>
      <xdr:row>78</xdr:row>
      <xdr:rowOff>92380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78971"/>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20483</xdr:rowOff>
    </xdr:from>
    <xdr:to>
      <xdr:col>76</xdr:col>
      <xdr:colOff>165100</xdr:colOff>
      <xdr:row>74</xdr:row>
      <xdr:rowOff>122083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138610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92380</xdr:rowOff>
    </xdr:from>
    <xdr:to>
      <xdr:col>71</xdr:col>
      <xdr:colOff>177800</xdr:colOff>
      <xdr:row>78</xdr:row>
      <xdr:rowOff>94535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46548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143960</xdr:rowOff>
    </xdr:from>
    <xdr:to>
      <xdr:col>72</xdr:col>
      <xdr:colOff>38100</xdr:colOff>
      <xdr:row>74</xdr:row>
      <xdr:rowOff>74110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90637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162771</xdr:rowOff>
    </xdr:from>
    <xdr:to>
      <xdr:col>67</xdr:col>
      <xdr:colOff>101600</xdr:colOff>
      <xdr:row>74</xdr:row>
      <xdr:rowOff>92921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109448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132138</xdr:rowOff>
    </xdr:from>
    <xdr:to>
      <xdr:col>85</xdr:col>
      <xdr:colOff>177800</xdr:colOff>
      <xdr:row>78</xdr:row>
      <xdr:rowOff>62288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47065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152124</xdr:rowOff>
    </xdr:from>
    <xdr:to>
      <xdr:col>81</xdr:col>
      <xdr:colOff>101600</xdr:colOff>
      <xdr:row>78</xdr:row>
      <xdr:rowOff>82274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73401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126521</xdr:rowOff>
    </xdr:from>
    <xdr:to>
      <xdr:col>76</xdr:col>
      <xdr:colOff>165100</xdr:colOff>
      <xdr:row>78</xdr:row>
      <xdr:rowOff>56671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47798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41580</xdr:rowOff>
    </xdr:from>
    <xdr:to>
      <xdr:col>72</xdr:col>
      <xdr:colOff>38100</xdr:colOff>
      <xdr:row>78</xdr:row>
      <xdr:rowOff>143180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134307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43735</xdr:rowOff>
    </xdr:from>
    <xdr:to>
      <xdr:col>67</xdr:col>
      <xdr:colOff>101600</xdr:colOff>
      <xdr:row>78</xdr:row>
      <xdr:rowOff>145335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4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136462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50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96769</xdr:rowOff>
    </xdr:from>
    <xdr:to>
      <xdr:col>85</xdr:col>
      <xdr:colOff>126364</xdr:colOff>
      <xdr:row>98</xdr:row>
      <xdr:rowOff>45608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27269"/>
          <a:ext cx="1269" cy="1320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49435</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5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45608</xdr:rowOff>
    </xdr:from>
    <xdr:to>
      <xdr:col>86</xdr:col>
      <xdr:colOff>25400</xdr:colOff>
      <xdr:row>98</xdr:row>
      <xdr:rowOff>45608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43446</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96769</xdr:rowOff>
    </xdr:from>
    <xdr:to>
      <xdr:col>86</xdr:col>
      <xdr:colOff>25400</xdr:colOff>
      <xdr:row>90</xdr:row>
      <xdr:rowOff>96769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45608</xdr:rowOff>
    </xdr:from>
    <xdr:to>
      <xdr:col>85</xdr:col>
      <xdr:colOff>127000</xdr:colOff>
      <xdr:row>98</xdr:row>
      <xdr:rowOff>103079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47708"/>
          <a:ext cx="838200" cy="5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90792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20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67915</xdr:rowOff>
    </xdr:from>
    <xdr:to>
      <xdr:col>85</xdr:col>
      <xdr:colOff>177800</xdr:colOff>
      <xdr:row>95</xdr:row>
      <xdr:rowOff>169515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76789</xdr:rowOff>
    </xdr:from>
    <xdr:to>
      <xdr:col>81</xdr:col>
      <xdr:colOff>50800</xdr:colOff>
      <xdr:row>98</xdr:row>
      <xdr:rowOff>103079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78889"/>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79344</xdr:rowOff>
    </xdr:from>
    <xdr:to>
      <xdr:col>81</xdr:col>
      <xdr:colOff>101600</xdr:colOff>
      <xdr:row>98</xdr:row>
      <xdr:rowOff>9494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26021</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46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171200</xdr:rowOff>
    </xdr:from>
    <xdr:to>
      <xdr:col>76</xdr:col>
      <xdr:colOff>114300</xdr:colOff>
      <xdr:row>98</xdr:row>
      <xdr:rowOff>76789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01850"/>
          <a:ext cx="8890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25440</xdr:rowOff>
    </xdr:from>
    <xdr:to>
      <xdr:col>76</xdr:col>
      <xdr:colOff>165100</xdr:colOff>
      <xdr:row>97</xdr:row>
      <xdr:rowOff>127040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143567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4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171200</xdr:rowOff>
    </xdr:from>
    <xdr:to>
      <xdr:col>71</xdr:col>
      <xdr:colOff>177800</xdr:colOff>
      <xdr:row>98</xdr:row>
      <xdr:rowOff>40168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01850"/>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60691</xdr:rowOff>
    </xdr:from>
    <xdr:to>
      <xdr:col>72</xdr:col>
      <xdr:colOff>38100</xdr:colOff>
      <xdr:row>97</xdr:row>
      <xdr:rowOff>162291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9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7368</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46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168590</xdr:rowOff>
    </xdr:from>
    <xdr:to>
      <xdr:col>67</xdr:col>
      <xdr:colOff>101600</xdr:colOff>
      <xdr:row>97</xdr:row>
      <xdr:rowOff>98740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62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115267</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4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166258</xdr:rowOff>
    </xdr:from>
    <xdr:to>
      <xdr:col>85</xdr:col>
      <xdr:colOff>177800</xdr:colOff>
      <xdr:row>98</xdr:row>
      <xdr:rowOff>96408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81185</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1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52279</xdr:rowOff>
    </xdr:from>
    <xdr:to>
      <xdr:col>81</xdr:col>
      <xdr:colOff>101600</xdr:colOff>
      <xdr:row>98</xdr:row>
      <xdr:rowOff>153879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145006</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2017" y="1694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25989</xdr:rowOff>
    </xdr:from>
    <xdr:to>
      <xdr:col>76</xdr:col>
      <xdr:colOff>165100</xdr:colOff>
      <xdr:row>98</xdr:row>
      <xdr:rowOff>127589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118716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120400</xdr:rowOff>
    </xdr:from>
    <xdr:to>
      <xdr:col>72</xdr:col>
      <xdr:colOff>38100</xdr:colOff>
      <xdr:row>98</xdr:row>
      <xdr:rowOff>50550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41677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160818</xdr:rowOff>
    </xdr:from>
    <xdr:to>
      <xdr:col>67</xdr:col>
      <xdr:colOff>101600</xdr:colOff>
      <xdr:row>98</xdr:row>
      <xdr:rowOff>90968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9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82095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88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90932</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4432"/>
          <a:ext cx="1269"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37609</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90932</xdr:rowOff>
    </xdr:from>
    <xdr:to>
      <xdr:col>116</xdr:col>
      <xdr:colOff>152400</xdr:colOff>
      <xdr:row>30</xdr:row>
      <xdr:rowOff>90932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104157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81280</xdr:rowOff>
    </xdr:from>
    <xdr:to>
      <xdr:col>116</xdr:col>
      <xdr:colOff>114300</xdr:colOff>
      <xdr:row>36</xdr:row>
      <xdr:rowOff>11430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147574</xdr:rowOff>
    </xdr:from>
    <xdr:to>
      <xdr:col>112</xdr:col>
      <xdr:colOff>38100</xdr:colOff>
      <xdr:row>35</xdr:row>
      <xdr:rowOff>77724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94251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57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80899</xdr:rowOff>
    </xdr:from>
    <xdr:to>
      <xdr:col>107</xdr:col>
      <xdr:colOff>101600</xdr:colOff>
      <xdr:row>35</xdr:row>
      <xdr:rowOff>11049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27576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41783</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80518</xdr:rowOff>
    </xdr:from>
    <xdr:to>
      <xdr:col>102</xdr:col>
      <xdr:colOff>165100</xdr:colOff>
      <xdr:row>35</xdr:row>
      <xdr:rowOff>10668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27195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1651</xdr:rowOff>
    </xdr:from>
    <xdr:to>
      <xdr:col>98</xdr:col>
      <xdr:colOff>38100</xdr:colOff>
      <xdr:row>34</xdr:row>
      <xdr:rowOff>103251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119778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162433</xdr:rowOff>
    </xdr:from>
    <xdr:to>
      <xdr:col>98</xdr:col>
      <xdr:colOff>38100</xdr:colOff>
      <xdr:row>39</xdr:row>
      <xdr:rowOff>92583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83710</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28564</xdr:rowOff>
    </xdr:from>
    <xdr:to>
      <xdr:col>116</xdr:col>
      <xdr:colOff>62864</xdr:colOff>
      <xdr:row>58</xdr:row>
      <xdr:rowOff>136947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01064"/>
          <a:ext cx="1269" cy="1479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140774</xdr:rowOff>
    </xdr:from>
    <xdr:ext cx="378565"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136947</xdr:rowOff>
    </xdr:from>
    <xdr:to>
      <xdr:col>116</xdr:col>
      <xdr:colOff>152400</xdr:colOff>
      <xdr:row>58</xdr:row>
      <xdr:rowOff>136947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146691</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28564</xdr:rowOff>
    </xdr:from>
    <xdr:to>
      <xdr:col>116</xdr:col>
      <xdr:colOff>152400</xdr:colOff>
      <xdr:row>50</xdr:row>
      <xdr:rowOff>28564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0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138383</xdr:rowOff>
    </xdr:from>
    <xdr:to>
      <xdr:col>116</xdr:col>
      <xdr:colOff>63500</xdr:colOff>
      <xdr:row>58</xdr:row>
      <xdr:rowOff>49476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11033"/>
          <a:ext cx="838200" cy="8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95592</xdr:rowOff>
    </xdr:from>
    <xdr:ext cx="534377"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52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72715</xdr:rowOff>
    </xdr:from>
    <xdr:to>
      <xdr:col>116</xdr:col>
      <xdr:colOff>114300</xdr:colOff>
      <xdr:row>57</xdr:row>
      <xdr:rowOff>2865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138383</xdr:rowOff>
    </xdr:from>
    <xdr:to>
      <xdr:col>111</xdr:col>
      <xdr:colOff>177800</xdr:colOff>
      <xdr:row>58</xdr:row>
      <xdr:rowOff>13815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911033"/>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75897</xdr:rowOff>
    </xdr:from>
    <xdr:to>
      <xdr:col>112</xdr:col>
      <xdr:colOff>38100</xdr:colOff>
      <xdr:row>57</xdr:row>
      <xdr:rowOff>6047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22574</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56111" y="94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8210</xdr:rowOff>
    </xdr:from>
    <xdr:to>
      <xdr:col>107</xdr:col>
      <xdr:colOff>50800</xdr:colOff>
      <xdr:row>58</xdr:row>
      <xdr:rowOff>13815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52310"/>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74078</xdr:rowOff>
    </xdr:from>
    <xdr:to>
      <xdr:col>107</xdr:col>
      <xdr:colOff>101600</xdr:colOff>
      <xdr:row>58</xdr:row>
      <xdr:rowOff>4228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20755</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67111" y="96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159332</xdr:rowOff>
    </xdr:from>
    <xdr:to>
      <xdr:col>102</xdr:col>
      <xdr:colOff>114300</xdr:colOff>
      <xdr:row>58</xdr:row>
      <xdr:rowOff>8210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31982"/>
          <a:ext cx="889000" cy="2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69295</xdr:rowOff>
    </xdr:from>
    <xdr:to>
      <xdr:col>102</xdr:col>
      <xdr:colOff>165100</xdr:colOff>
      <xdr:row>57</xdr:row>
      <xdr:rowOff>170895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4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61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48995</xdr:rowOff>
    </xdr:from>
    <xdr:to>
      <xdr:col>98</xdr:col>
      <xdr:colOff>38100</xdr:colOff>
      <xdr:row>57</xdr:row>
      <xdr:rowOff>150595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167122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5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170126</xdr:rowOff>
    </xdr:from>
    <xdr:to>
      <xdr:col>116</xdr:col>
      <xdr:colOff>114300</xdr:colOff>
      <xdr:row>58</xdr:row>
      <xdr:rowOff>100276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85053</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5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87583</xdr:rowOff>
    </xdr:from>
    <xdr:to>
      <xdr:col>112</xdr:col>
      <xdr:colOff>38100</xdr:colOff>
      <xdr:row>58</xdr:row>
      <xdr:rowOff>17733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8860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9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134465</xdr:rowOff>
    </xdr:from>
    <xdr:to>
      <xdr:col>107</xdr:col>
      <xdr:colOff>101600</xdr:colOff>
      <xdr:row>58</xdr:row>
      <xdr:rowOff>64615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55742</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9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128860</xdr:rowOff>
    </xdr:from>
    <xdr:to>
      <xdr:col>102</xdr:col>
      <xdr:colOff>165100</xdr:colOff>
      <xdr:row>58</xdr:row>
      <xdr:rowOff>59010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50137</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9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108532</xdr:rowOff>
    </xdr:from>
    <xdr:to>
      <xdr:col>98</xdr:col>
      <xdr:colOff>38100</xdr:colOff>
      <xdr:row>58</xdr:row>
      <xdr:rowOff>38682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29809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9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114783</xdr:rowOff>
    </xdr:from>
    <xdr:to>
      <xdr:col>116</xdr:col>
      <xdr:colOff>62864</xdr:colOff>
      <xdr:row>78</xdr:row>
      <xdr:rowOff>330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283"/>
          <a:ext cx="1269" cy="12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4157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330</xdr:rowOff>
    </xdr:from>
    <xdr:to>
      <xdr:col>116</xdr:col>
      <xdr:colOff>152400</xdr:colOff>
      <xdr:row>78</xdr:row>
      <xdr:rowOff>330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7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61460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114783</xdr:rowOff>
    </xdr:from>
    <xdr:to>
      <xdr:col>116</xdr:col>
      <xdr:colOff>152400</xdr:colOff>
      <xdr:row>70</xdr:row>
      <xdr:rowOff>114783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70283</xdr:rowOff>
    </xdr:from>
    <xdr:to>
      <xdr:col>116</xdr:col>
      <xdr:colOff>63500</xdr:colOff>
      <xdr:row>77</xdr:row>
      <xdr:rowOff>73101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71933"/>
          <a:ext cx="8382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50702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27825</xdr:rowOff>
    </xdr:from>
    <xdr:to>
      <xdr:col>116</xdr:col>
      <xdr:colOff>114300</xdr:colOff>
      <xdr:row>75</xdr:row>
      <xdr:rowOff>129425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44259</xdr:rowOff>
    </xdr:from>
    <xdr:to>
      <xdr:col>111</xdr:col>
      <xdr:colOff>177800</xdr:colOff>
      <xdr:row>77</xdr:row>
      <xdr:rowOff>73101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245909"/>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68935</xdr:rowOff>
    </xdr:from>
    <xdr:to>
      <xdr:col>112</xdr:col>
      <xdr:colOff>38100</xdr:colOff>
      <xdr:row>75</xdr:row>
      <xdr:rowOff>170535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31496</xdr:rowOff>
    </xdr:from>
    <xdr:to>
      <xdr:col>107</xdr:col>
      <xdr:colOff>50800</xdr:colOff>
      <xdr:row>77</xdr:row>
      <xdr:rowOff>44259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33146"/>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61735</xdr:rowOff>
    </xdr:from>
    <xdr:to>
      <xdr:col>107</xdr:col>
      <xdr:colOff>101600</xdr:colOff>
      <xdr:row>75</xdr:row>
      <xdr:rowOff>163336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8412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20676</xdr:rowOff>
    </xdr:from>
    <xdr:to>
      <xdr:col>102</xdr:col>
      <xdr:colOff>114300</xdr:colOff>
      <xdr:row>77</xdr:row>
      <xdr:rowOff>31496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22326"/>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104940</xdr:rowOff>
    </xdr:from>
    <xdr:to>
      <xdr:col>102</xdr:col>
      <xdr:colOff>165100</xdr:colOff>
      <xdr:row>76</xdr:row>
      <xdr:rowOff>35089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63923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19483</xdr:rowOff>
    </xdr:from>
    <xdr:to>
      <xdr:col>116</xdr:col>
      <xdr:colOff>114300</xdr:colOff>
      <xdr:row>77</xdr:row>
      <xdr:rowOff>121083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105860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3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22301</xdr:rowOff>
    </xdr:from>
    <xdr:to>
      <xdr:col>112</xdr:col>
      <xdr:colOff>38100</xdr:colOff>
      <xdr:row>77</xdr:row>
      <xdr:rowOff>123901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115028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164909</xdr:rowOff>
    </xdr:from>
    <xdr:to>
      <xdr:col>107</xdr:col>
      <xdr:colOff>101600</xdr:colOff>
      <xdr:row>77</xdr:row>
      <xdr:rowOff>95059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86186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152146</xdr:rowOff>
    </xdr:from>
    <xdr:to>
      <xdr:col>102</xdr:col>
      <xdr:colOff>165100</xdr:colOff>
      <xdr:row>77</xdr:row>
      <xdr:rowOff>82296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73423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141326</xdr:rowOff>
    </xdr:from>
    <xdr:to>
      <xdr:col>98</xdr:col>
      <xdr:colOff>38100</xdr:colOff>
      <xdr:row>77</xdr:row>
      <xdr:rowOff>71476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62603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441,556</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99,414</a:t>
          </a:r>
          <a:r>
            <a:rPr kumimoji="1" lang="ja-JP" altLang="en-US" sz="1300">
              <a:latin typeface="ＭＳ Ｐゴシック" panose="020B0600070205080204" pitchFamily="50" charset="-128"/>
              <a:ea typeface="ＭＳ Ｐゴシック" panose="020B0600070205080204" pitchFamily="50" charset="-128"/>
            </a:rPr>
            <a:t>円で、前年度と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会計年度任用職員制度が導入され、物件費で計上していた非常勤職員に係る賃金等を人件費で計上したこと等により増加したが、類似団体平均を下回る低い水準を維持している。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152,093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市民税非課税世帯等臨時特別給付金事業費や、子育て世帯への臨時特別給付金事業費の増加等が主な要因である。類似団体平均を下回る水準であるが、増加傾向にあるため、引き続き市単独事業の扶助費等の見直しなどに努める。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22,866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％減となっている。これは、特別定額給付金事業費の減少等によるものである。普通建設事業費は住民一人当たり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これは、令和２年度に北清掃工場基幹的設備等改良事業が完了したこと等によるものである。近年、類似団体平均を下回る低い水準で推移しているが、持続可能な都市経営を行っていくために、引き続き、老朽化する公共施設の長寿命化事業の推進や都市基盤整備等に係る経費の確保に努める。全体的に、各費目の住民一人当たりの金額は類似団体平均を下回るものが多い。こうした中で、近年増加傾向にある物件費や扶助費については、事務事業の見直し等の取組を進め、経費縮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719,112
703,326
328.91
343,241,444
317,528,162
24,610,502
185,703,850
274,385,848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53158</xdr:rowOff>
    </xdr:from>
    <xdr:to>
      <xdr:col>24</xdr:col>
      <xdr:colOff>62865</xdr:colOff>
      <xdr:row>39</xdr:row>
      <xdr:rowOff>123372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8108"/>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127199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123372</xdr:rowOff>
    </xdr:from>
    <xdr:to>
      <xdr:col>24</xdr:col>
      <xdr:colOff>152400</xdr:colOff>
      <xdr:row>39</xdr:row>
      <xdr:rowOff>123372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171285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53158</xdr:rowOff>
    </xdr:from>
    <xdr:to>
      <xdr:col>24</xdr:col>
      <xdr:colOff>152400</xdr:colOff>
      <xdr:row>31</xdr:row>
      <xdr:rowOff>53158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90714</xdr:rowOff>
    </xdr:from>
    <xdr:to>
      <xdr:col>24</xdr:col>
      <xdr:colOff>63500</xdr:colOff>
      <xdr:row>34</xdr:row>
      <xdr:rowOff>159294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2001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2013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23586</xdr:rowOff>
    </xdr:from>
    <xdr:to>
      <xdr:col>24</xdr:col>
      <xdr:colOff>114300</xdr:colOff>
      <xdr:row>36</xdr:row>
      <xdr:rowOff>125186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90714</xdr:rowOff>
    </xdr:from>
    <xdr:to>
      <xdr:col>19</xdr:col>
      <xdr:colOff>177800</xdr:colOff>
      <xdr:row>34</xdr:row>
      <xdr:rowOff>139700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200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133350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124477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108676</xdr:rowOff>
    </xdr:from>
    <xdr:to>
      <xdr:col>15</xdr:col>
      <xdr:colOff>50800</xdr:colOff>
      <xdr:row>34</xdr:row>
      <xdr:rowOff>139700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37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162378</xdr:rowOff>
    </xdr:from>
    <xdr:to>
      <xdr:col>15</xdr:col>
      <xdr:colOff>101600</xdr:colOff>
      <xdr:row>36</xdr:row>
      <xdr:rowOff>92528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83655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108676</xdr:rowOff>
    </xdr:from>
    <xdr:to>
      <xdr:col>10</xdr:col>
      <xdr:colOff>114300</xdr:colOff>
      <xdr:row>34</xdr:row>
      <xdr:rowOff>134801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379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141151</xdr:rowOff>
    </xdr:from>
    <xdr:to>
      <xdr:col>10</xdr:col>
      <xdr:colOff>165100</xdr:colOff>
      <xdr:row>36</xdr:row>
      <xdr:rowOff>71301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62428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128089</xdr:rowOff>
    </xdr:from>
    <xdr:to>
      <xdr:col>6</xdr:col>
      <xdr:colOff>38100</xdr:colOff>
      <xdr:row>36</xdr:row>
      <xdr:rowOff>58239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49366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108494</xdr:rowOff>
    </xdr:from>
    <xdr:to>
      <xdr:col>24</xdr:col>
      <xdr:colOff>114300</xdr:colOff>
      <xdr:row>35</xdr:row>
      <xdr:rowOff>38644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131371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39914</xdr:rowOff>
    </xdr:from>
    <xdr:to>
      <xdr:col>20</xdr:col>
      <xdr:colOff>38100</xdr:colOff>
      <xdr:row>34</xdr:row>
      <xdr:rowOff>141514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158041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88900</xdr:rowOff>
    </xdr:from>
    <xdr:to>
      <xdr:col>15</xdr:col>
      <xdr:colOff>101600</xdr:colOff>
      <xdr:row>35</xdr:row>
      <xdr:rowOff>19050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35577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57876</xdr:rowOff>
    </xdr:from>
    <xdr:to>
      <xdr:col>10</xdr:col>
      <xdr:colOff>165100</xdr:colOff>
      <xdr:row>34</xdr:row>
      <xdr:rowOff>159476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84001</xdr:rowOff>
    </xdr:from>
    <xdr:to>
      <xdr:col>6</xdr:col>
      <xdr:colOff>38100</xdr:colOff>
      <xdr:row>35</xdr:row>
      <xdr:rowOff>14151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30678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8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2184</xdr:rowOff>
    </xdr:from>
    <xdr:to>
      <xdr:col>24</xdr:col>
      <xdr:colOff>62865</xdr:colOff>
      <xdr:row>59</xdr:row>
      <xdr:rowOff>33604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74834"/>
          <a:ext cx="1270" cy="37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37431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33604</xdr:rowOff>
    </xdr:from>
    <xdr:to>
      <xdr:col>24</xdr:col>
      <xdr:colOff>152400</xdr:colOff>
      <xdr:row>59</xdr:row>
      <xdr:rowOff>33604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120311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2184</xdr:rowOff>
    </xdr:from>
    <xdr:to>
      <xdr:col>24</xdr:col>
      <xdr:colOff>152400</xdr:colOff>
      <xdr:row>57</xdr:row>
      <xdr:rowOff>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7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120167</xdr:rowOff>
    </xdr:from>
    <xdr:to>
      <xdr:col>24</xdr:col>
      <xdr:colOff>63500</xdr:colOff>
      <xdr:row>59</xdr:row>
      <xdr:rowOff>31762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64117"/>
          <a:ext cx="838200" cy="12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50131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120167</xdr:rowOff>
    </xdr:from>
    <xdr:to>
      <xdr:col>19</xdr:col>
      <xdr:colOff>177800</xdr:colOff>
      <xdr:row>59</xdr:row>
      <xdr:rowOff>37998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64117"/>
          <a:ext cx="889000" cy="128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63462</xdr:rowOff>
    </xdr:from>
    <xdr:to>
      <xdr:col>20</xdr:col>
      <xdr:colOff>38100</xdr:colOff>
      <xdr:row>51</xdr:row>
      <xdr:rowOff>165062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10139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19190</xdr:rowOff>
    </xdr:from>
    <xdr:to>
      <xdr:col>15</xdr:col>
      <xdr:colOff>50800</xdr:colOff>
      <xdr:row>59</xdr:row>
      <xdr:rowOff>37998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34740"/>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109639</xdr:rowOff>
    </xdr:from>
    <xdr:to>
      <xdr:col>15</xdr:col>
      <xdr:colOff>101600</xdr:colOff>
      <xdr:row>59</xdr:row>
      <xdr:rowOff>39789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56316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19190</xdr:rowOff>
    </xdr:from>
    <xdr:to>
      <xdr:col>10</xdr:col>
      <xdr:colOff>114300</xdr:colOff>
      <xdr:row>59</xdr:row>
      <xdr:rowOff>28296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134740"/>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124841</xdr:rowOff>
    </xdr:from>
    <xdr:to>
      <xdr:col>10</xdr:col>
      <xdr:colOff>165100</xdr:colOff>
      <xdr:row>59</xdr:row>
      <xdr:rowOff>54991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71518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149555</xdr:rowOff>
    </xdr:from>
    <xdr:to>
      <xdr:col>6</xdr:col>
      <xdr:colOff>38100</xdr:colOff>
      <xdr:row>59</xdr:row>
      <xdr:rowOff>79705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70832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152412</xdr:rowOff>
    </xdr:from>
    <xdr:to>
      <xdr:col>24</xdr:col>
      <xdr:colOff>114300</xdr:colOff>
      <xdr:row>59</xdr:row>
      <xdr:rowOff>82562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67339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69367</xdr:rowOff>
    </xdr:from>
    <xdr:to>
      <xdr:col>20</xdr:col>
      <xdr:colOff>38100</xdr:colOff>
      <xdr:row>51</xdr:row>
      <xdr:rowOff>170967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162094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9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158648</xdr:rowOff>
    </xdr:from>
    <xdr:to>
      <xdr:col>15</xdr:col>
      <xdr:colOff>101600</xdr:colOff>
      <xdr:row>59</xdr:row>
      <xdr:rowOff>88798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79925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139840</xdr:rowOff>
    </xdr:from>
    <xdr:to>
      <xdr:col>10</xdr:col>
      <xdr:colOff>165100</xdr:colOff>
      <xdr:row>59</xdr:row>
      <xdr:rowOff>69990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61117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148946</xdr:rowOff>
    </xdr:from>
    <xdr:to>
      <xdr:col>6</xdr:col>
      <xdr:colOff>38100</xdr:colOff>
      <xdr:row>59</xdr:row>
      <xdr:rowOff>79096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95623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21139</xdr:rowOff>
    </xdr:from>
    <xdr:to>
      <xdr:col>24</xdr:col>
      <xdr:colOff>62865</xdr:colOff>
      <xdr:row>78</xdr:row>
      <xdr:rowOff>2513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22639"/>
          <a:ext cx="1270" cy="1352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6340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7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2513</xdr:rowOff>
    </xdr:from>
    <xdr:to>
      <xdr:col>24</xdr:col>
      <xdr:colOff>152400</xdr:colOff>
      <xdr:row>78</xdr:row>
      <xdr:rowOff>2513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7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139266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21139</xdr:rowOff>
    </xdr:from>
    <xdr:to>
      <xdr:col>24</xdr:col>
      <xdr:colOff>152400</xdr:colOff>
      <xdr:row>70</xdr:row>
      <xdr:rowOff>21139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2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57376</xdr:rowOff>
    </xdr:from>
    <xdr:to>
      <xdr:col>24</xdr:col>
      <xdr:colOff>63500</xdr:colOff>
      <xdr:row>77</xdr:row>
      <xdr:rowOff>112396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87576"/>
          <a:ext cx="838200" cy="22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103785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19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80908</xdr:rowOff>
    </xdr:from>
    <xdr:to>
      <xdr:col>24</xdr:col>
      <xdr:colOff>114300</xdr:colOff>
      <xdr:row>75</xdr:row>
      <xdr:rowOff>11058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112396</xdr:rowOff>
    </xdr:from>
    <xdr:to>
      <xdr:col>19</xdr:col>
      <xdr:colOff>177800</xdr:colOff>
      <xdr:row>77</xdr:row>
      <xdr:rowOff>140788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4046"/>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150521</xdr:rowOff>
    </xdr:from>
    <xdr:to>
      <xdr:col>20</xdr:col>
      <xdr:colOff>38100</xdr:colOff>
      <xdr:row>76</xdr:row>
      <xdr:rowOff>80671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97198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140788</xdr:rowOff>
    </xdr:from>
    <xdr:to>
      <xdr:col>15</xdr:col>
      <xdr:colOff>50800</xdr:colOff>
      <xdr:row>78</xdr:row>
      <xdr:rowOff>21513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42438"/>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40629</xdr:rowOff>
    </xdr:from>
    <xdr:to>
      <xdr:col>15</xdr:col>
      <xdr:colOff>101600</xdr:colOff>
      <xdr:row>76</xdr:row>
      <xdr:rowOff>142229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21513</xdr:rowOff>
    </xdr:from>
    <xdr:to>
      <xdr:col>10</xdr:col>
      <xdr:colOff>114300</xdr:colOff>
      <xdr:row>78</xdr:row>
      <xdr:rowOff>24002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94613"/>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95172</xdr:rowOff>
    </xdr:from>
    <xdr:to>
      <xdr:col>10</xdr:col>
      <xdr:colOff>165100</xdr:colOff>
      <xdr:row>77</xdr:row>
      <xdr:rowOff>25322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41849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86944</xdr:rowOff>
    </xdr:from>
    <xdr:to>
      <xdr:col>6</xdr:col>
      <xdr:colOff>38100</xdr:colOff>
      <xdr:row>77</xdr:row>
      <xdr:rowOff>17094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1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33621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9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6576</xdr:rowOff>
    </xdr:from>
    <xdr:to>
      <xdr:col>24</xdr:col>
      <xdr:colOff>114300</xdr:colOff>
      <xdr:row>76</xdr:row>
      <xdr:rowOff>108176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3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156453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1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61596</xdr:rowOff>
    </xdr:from>
    <xdr:to>
      <xdr:col>20</xdr:col>
      <xdr:colOff>38100</xdr:colOff>
      <xdr:row>77</xdr:row>
      <xdr:rowOff>163196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154323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5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89988</xdr:rowOff>
    </xdr:from>
    <xdr:to>
      <xdr:col>15</xdr:col>
      <xdr:colOff>101600</xdr:colOff>
      <xdr:row>78</xdr:row>
      <xdr:rowOff>20138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8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142163</xdr:rowOff>
    </xdr:from>
    <xdr:to>
      <xdr:col>10</xdr:col>
      <xdr:colOff>165100</xdr:colOff>
      <xdr:row>78</xdr:row>
      <xdr:rowOff>72313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63440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3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144652</xdr:rowOff>
    </xdr:from>
    <xdr:to>
      <xdr:col>6</xdr:col>
      <xdr:colOff>38100</xdr:colOff>
      <xdr:row>78</xdr:row>
      <xdr:rowOff>74802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65929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3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154307</xdr:rowOff>
    </xdr:from>
    <xdr:to>
      <xdr:col>24</xdr:col>
      <xdr:colOff>62865</xdr:colOff>
      <xdr:row>95</xdr:row>
      <xdr:rowOff>134282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84807"/>
          <a:ext cx="1270" cy="837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138109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4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134282</xdr:rowOff>
    </xdr:from>
    <xdr:to>
      <xdr:col>24</xdr:col>
      <xdr:colOff>152400</xdr:colOff>
      <xdr:row>95</xdr:row>
      <xdr:rowOff>134282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4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100984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154307</xdr:rowOff>
    </xdr:from>
    <xdr:to>
      <xdr:col>24</xdr:col>
      <xdr:colOff>152400</xdr:colOff>
      <xdr:row>90</xdr:row>
      <xdr:rowOff>154307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8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67142</xdr:rowOff>
    </xdr:from>
    <xdr:to>
      <xdr:col>24</xdr:col>
      <xdr:colOff>63500</xdr:colOff>
      <xdr:row>96</xdr:row>
      <xdr:rowOff>25332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54892"/>
          <a:ext cx="838200" cy="12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30509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7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7632</xdr:rowOff>
    </xdr:from>
    <xdr:to>
      <xdr:col>24</xdr:col>
      <xdr:colOff>114300</xdr:colOff>
      <xdr:row>94</xdr:row>
      <xdr:rowOff>109232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25332</xdr:rowOff>
    </xdr:from>
    <xdr:to>
      <xdr:col>19</xdr:col>
      <xdr:colOff>177800</xdr:colOff>
      <xdr:row>96</xdr:row>
      <xdr:rowOff>141621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84532"/>
          <a:ext cx="8890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23064</xdr:rowOff>
    </xdr:from>
    <xdr:to>
      <xdr:col>20</xdr:col>
      <xdr:colOff>38100</xdr:colOff>
      <xdr:row>96</xdr:row>
      <xdr:rowOff>124664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115791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141621</xdr:rowOff>
    </xdr:from>
    <xdr:to>
      <xdr:col>15</xdr:col>
      <xdr:colOff>50800</xdr:colOff>
      <xdr:row>97</xdr:row>
      <xdr:rowOff>38933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00821"/>
          <a:ext cx="889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76212</xdr:rowOff>
    </xdr:from>
    <xdr:to>
      <xdr:col>15</xdr:col>
      <xdr:colOff>101600</xdr:colOff>
      <xdr:row>97</xdr:row>
      <xdr:rowOff>6362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22889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38933</xdr:rowOff>
    </xdr:from>
    <xdr:to>
      <xdr:col>10</xdr:col>
      <xdr:colOff>114300</xdr:colOff>
      <xdr:row>97</xdr:row>
      <xdr:rowOff>102781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69583"/>
          <a:ext cx="8890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97656</xdr:rowOff>
    </xdr:from>
    <xdr:to>
      <xdr:col>10</xdr:col>
      <xdr:colOff>165100</xdr:colOff>
      <xdr:row>97</xdr:row>
      <xdr:rowOff>27806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44333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120470</xdr:rowOff>
    </xdr:from>
    <xdr:to>
      <xdr:col>6</xdr:col>
      <xdr:colOff>38100</xdr:colOff>
      <xdr:row>97</xdr:row>
      <xdr:rowOff>50620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67147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16342</xdr:rowOff>
    </xdr:from>
    <xdr:to>
      <xdr:col>24</xdr:col>
      <xdr:colOff>114300</xdr:colOff>
      <xdr:row>95</xdr:row>
      <xdr:rowOff>117942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102719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1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145982</xdr:rowOff>
    </xdr:from>
    <xdr:to>
      <xdr:col>20</xdr:col>
      <xdr:colOff>38100</xdr:colOff>
      <xdr:row>96</xdr:row>
      <xdr:rowOff>76132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92659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0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90821</xdr:rowOff>
    </xdr:from>
    <xdr:to>
      <xdr:col>15</xdr:col>
      <xdr:colOff>101600</xdr:colOff>
      <xdr:row>97</xdr:row>
      <xdr:rowOff>20971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159583</xdr:rowOff>
    </xdr:from>
    <xdr:to>
      <xdr:col>10</xdr:col>
      <xdr:colOff>165100</xdr:colOff>
      <xdr:row>97</xdr:row>
      <xdr:rowOff>89733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80860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51981</xdr:rowOff>
    </xdr:from>
    <xdr:to>
      <xdr:col>6</xdr:col>
      <xdr:colOff>38100</xdr:colOff>
      <xdr:row>97</xdr:row>
      <xdr:rowOff>153581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144708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149606</xdr:rowOff>
    </xdr:from>
    <xdr:to>
      <xdr:col>54</xdr:col>
      <xdr:colOff>189865</xdr:colOff>
      <xdr:row>39</xdr:row>
      <xdr:rowOff>27686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3106"/>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96283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149606</xdr:rowOff>
    </xdr:from>
    <xdr:to>
      <xdr:col>55</xdr:col>
      <xdr:colOff>88900</xdr:colOff>
      <xdr:row>30</xdr:row>
      <xdr:rowOff>149606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109220</xdr:rowOff>
    </xdr:from>
    <xdr:to>
      <xdr:col>55</xdr:col>
      <xdr:colOff>0</xdr:colOff>
      <xdr:row>36</xdr:row>
      <xdr:rowOff>77216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109970"/>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11701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33274</xdr:rowOff>
    </xdr:from>
    <xdr:to>
      <xdr:col>55</xdr:col>
      <xdr:colOff>50800</xdr:colOff>
      <xdr:row>37</xdr:row>
      <xdr:rowOff>134874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7874</xdr:rowOff>
    </xdr:from>
    <xdr:to>
      <xdr:col>50</xdr:col>
      <xdr:colOff>114300</xdr:colOff>
      <xdr:row>35</xdr:row>
      <xdr:rowOff>109220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00862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7874</xdr:rowOff>
    </xdr:from>
    <xdr:to>
      <xdr:col>45</xdr:col>
      <xdr:colOff>177800</xdr:colOff>
      <xdr:row>35</xdr:row>
      <xdr:rowOff>31496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00862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254</xdr:rowOff>
    </xdr:from>
    <xdr:to>
      <xdr:col>41</xdr:col>
      <xdr:colOff>50800</xdr:colOff>
      <xdr:row>35</xdr:row>
      <xdr:rowOff>31496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00100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155719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32512</xdr:rowOff>
    </xdr:from>
    <xdr:to>
      <xdr:col>36</xdr:col>
      <xdr:colOff>165100</xdr:colOff>
      <xdr:row>37</xdr:row>
      <xdr:rowOff>134112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125239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26416</xdr:rowOff>
    </xdr:from>
    <xdr:to>
      <xdr:col>55</xdr:col>
      <xdr:colOff>50800</xdr:colOff>
      <xdr:row>36</xdr:row>
      <xdr:rowOff>128016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49293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5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58420</xdr:rowOff>
    </xdr:from>
    <xdr:to>
      <xdr:col>50</xdr:col>
      <xdr:colOff>165100</xdr:colOff>
      <xdr:row>35</xdr:row>
      <xdr:rowOff>160020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5097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583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128524</xdr:rowOff>
    </xdr:from>
    <xdr:to>
      <xdr:col>46</xdr:col>
      <xdr:colOff>38100</xdr:colOff>
      <xdr:row>35</xdr:row>
      <xdr:rowOff>58674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75201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73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152146</xdr:rowOff>
    </xdr:from>
    <xdr:to>
      <xdr:col>41</xdr:col>
      <xdr:colOff>101600</xdr:colOff>
      <xdr:row>35</xdr:row>
      <xdr:rowOff>82296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98823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575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120904</xdr:rowOff>
    </xdr:from>
    <xdr:to>
      <xdr:col>36</xdr:col>
      <xdr:colOff>165100</xdr:colOff>
      <xdr:row>35</xdr:row>
      <xdr:rowOff>51054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67581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147955</xdr:rowOff>
    </xdr:from>
    <xdr:to>
      <xdr:col>54</xdr:col>
      <xdr:colOff>189865</xdr:colOff>
      <xdr:row>59</xdr:row>
      <xdr:rowOff>39878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20455"/>
          <a:ext cx="1270" cy="143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94632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147955</xdr:rowOff>
    </xdr:from>
    <xdr:to>
      <xdr:col>55</xdr:col>
      <xdr:colOff>88900</xdr:colOff>
      <xdr:row>50</xdr:row>
      <xdr:rowOff>147955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2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87122</xdr:rowOff>
    </xdr:from>
    <xdr:to>
      <xdr:col>55</xdr:col>
      <xdr:colOff>0</xdr:colOff>
      <xdr:row>58</xdr:row>
      <xdr:rowOff>88138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31222"/>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75328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52451</xdr:rowOff>
    </xdr:from>
    <xdr:to>
      <xdr:col>55</xdr:col>
      <xdr:colOff>50800</xdr:colOff>
      <xdr:row>57</xdr:row>
      <xdr:rowOff>154051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80137</xdr:rowOff>
    </xdr:from>
    <xdr:to>
      <xdr:col>50</xdr:col>
      <xdr:colOff>114300</xdr:colOff>
      <xdr:row>58</xdr:row>
      <xdr:rowOff>88138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242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5224</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80137</xdr:rowOff>
    </xdr:from>
    <xdr:to>
      <xdr:col>45</xdr:col>
      <xdr:colOff>177800</xdr:colOff>
      <xdr:row>58</xdr:row>
      <xdr:rowOff>92202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2423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65278</xdr:rowOff>
    </xdr:from>
    <xdr:to>
      <xdr:col>41</xdr:col>
      <xdr:colOff>50800</xdr:colOff>
      <xdr:row>58</xdr:row>
      <xdr:rowOff>92202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09378"/>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71628</xdr:rowOff>
    </xdr:from>
    <xdr:to>
      <xdr:col>41</xdr:col>
      <xdr:colOff>101600</xdr:colOff>
      <xdr:row>58</xdr:row>
      <xdr:rowOff>1778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18305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49657</xdr:rowOff>
    </xdr:from>
    <xdr:to>
      <xdr:col>36</xdr:col>
      <xdr:colOff>165100</xdr:colOff>
      <xdr:row>57</xdr:row>
      <xdr:rowOff>151257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167784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36322</xdr:rowOff>
    </xdr:from>
    <xdr:to>
      <xdr:col>55</xdr:col>
      <xdr:colOff>50800</xdr:colOff>
      <xdr:row>58</xdr:row>
      <xdr:rowOff>137922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122699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37338</xdr:rowOff>
    </xdr:from>
    <xdr:to>
      <xdr:col>50</xdr:col>
      <xdr:colOff>165100</xdr:colOff>
      <xdr:row>58</xdr:row>
      <xdr:rowOff>138938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130065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29337</xdr:rowOff>
    </xdr:from>
    <xdr:to>
      <xdr:col>46</xdr:col>
      <xdr:colOff>38100</xdr:colOff>
      <xdr:row>58</xdr:row>
      <xdr:rowOff>130937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122064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41402</xdr:rowOff>
    </xdr:from>
    <xdr:to>
      <xdr:col>41</xdr:col>
      <xdr:colOff>101600</xdr:colOff>
      <xdr:row>58</xdr:row>
      <xdr:rowOff>143002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134129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07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14478</xdr:rowOff>
    </xdr:from>
    <xdr:to>
      <xdr:col>36</xdr:col>
      <xdr:colOff>165100</xdr:colOff>
      <xdr:row>58</xdr:row>
      <xdr:rowOff>116078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107205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5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90315</xdr:rowOff>
    </xdr:from>
    <xdr:to>
      <xdr:col>54</xdr:col>
      <xdr:colOff>189865</xdr:colOff>
      <xdr:row>79</xdr:row>
      <xdr:rowOff>15891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63265"/>
          <a:ext cx="1270" cy="129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19718</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15891</xdr:rowOff>
    </xdr:from>
    <xdr:to>
      <xdr:col>55</xdr:col>
      <xdr:colOff>88900</xdr:colOff>
      <xdr:row>79</xdr:row>
      <xdr:rowOff>15891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36992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90315</xdr:rowOff>
    </xdr:from>
    <xdr:to>
      <xdr:col>55</xdr:col>
      <xdr:colOff>88900</xdr:colOff>
      <xdr:row>71</xdr:row>
      <xdr:rowOff>90315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41166</xdr:rowOff>
    </xdr:from>
    <xdr:to>
      <xdr:col>55</xdr:col>
      <xdr:colOff>0</xdr:colOff>
      <xdr:row>78</xdr:row>
      <xdr:rowOff>119225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14266"/>
          <a:ext cx="838200" cy="7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149023</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0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126146</xdr:rowOff>
    </xdr:from>
    <xdr:to>
      <xdr:col>55</xdr:col>
      <xdr:colOff>50800</xdr:colOff>
      <xdr:row>77</xdr:row>
      <xdr:rowOff>56296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41166</xdr:rowOff>
    </xdr:from>
    <xdr:to>
      <xdr:col>50</xdr:col>
      <xdr:colOff>114300</xdr:colOff>
      <xdr:row>78</xdr:row>
      <xdr:rowOff>92067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14266"/>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146340</xdr:rowOff>
    </xdr:from>
    <xdr:to>
      <xdr:col>50</xdr:col>
      <xdr:colOff>165100</xdr:colOff>
      <xdr:row>77</xdr:row>
      <xdr:rowOff>76490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93017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84751</xdr:rowOff>
    </xdr:from>
    <xdr:to>
      <xdr:col>45</xdr:col>
      <xdr:colOff>177800</xdr:colOff>
      <xdr:row>78</xdr:row>
      <xdr:rowOff>92067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5785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155910</xdr:rowOff>
    </xdr:from>
    <xdr:to>
      <xdr:col>46</xdr:col>
      <xdr:colOff>38100</xdr:colOff>
      <xdr:row>78</xdr:row>
      <xdr:rowOff>86060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102587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69924</xdr:rowOff>
    </xdr:from>
    <xdr:to>
      <xdr:col>41</xdr:col>
      <xdr:colOff>50800</xdr:colOff>
      <xdr:row>78</xdr:row>
      <xdr:rowOff>84751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43024"/>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163362</xdr:rowOff>
    </xdr:from>
    <xdr:to>
      <xdr:col>41</xdr:col>
      <xdr:colOff>101600</xdr:colOff>
      <xdr:row>78</xdr:row>
      <xdr:rowOff>93512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110039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156451</xdr:rowOff>
    </xdr:from>
    <xdr:to>
      <xdr:col>36</xdr:col>
      <xdr:colOff>165100</xdr:colOff>
      <xdr:row>78</xdr:row>
      <xdr:rowOff>86601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68425</xdr:rowOff>
    </xdr:from>
    <xdr:to>
      <xdr:col>55</xdr:col>
      <xdr:colOff>50800</xdr:colOff>
      <xdr:row>78</xdr:row>
      <xdr:rowOff>170025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154802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5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161816</xdr:rowOff>
    </xdr:from>
    <xdr:to>
      <xdr:col>50</xdr:col>
      <xdr:colOff>165100</xdr:colOff>
      <xdr:row>78</xdr:row>
      <xdr:rowOff>91966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6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83093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5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41267</xdr:rowOff>
    </xdr:from>
    <xdr:to>
      <xdr:col>46</xdr:col>
      <xdr:colOff>38100</xdr:colOff>
      <xdr:row>78</xdr:row>
      <xdr:rowOff>142867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133994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33951</xdr:rowOff>
    </xdr:from>
    <xdr:to>
      <xdr:col>41</xdr:col>
      <xdr:colOff>101600</xdr:colOff>
      <xdr:row>78</xdr:row>
      <xdr:rowOff>135551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126678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19124</xdr:rowOff>
    </xdr:from>
    <xdr:to>
      <xdr:col>36</xdr:col>
      <xdr:colOff>165100</xdr:colOff>
      <xdr:row>78</xdr:row>
      <xdr:rowOff>120724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111851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8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162331</xdr:rowOff>
    </xdr:from>
    <xdr:to>
      <xdr:col>54</xdr:col>
      <xdr:colOff>189865</xdr:colOff>
      <xdr:row>97</xdr:row>
      <xdr:rowOff>138976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92831"/>
          <a:ext cx="1270" cy="117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142803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138976</xdr:rowOff>
    </xdr:from>
    <xdr:to>
      <xdr:col>55</xdr:col>
      <xdr:colOff>88900</xdr:colOff>
      <xdr:row>97</xdr:row>
      <xdr:rowOff>138976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109008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162331</xdr:rowOff>
    </xdr:from>
    <xdr:to>
      <xdr:col>55</xdr:col>
      <xdr:colOff>88900</xdr:colOff>
      <xdr:row>90</xdr:row>
      <xdr:rowOff>162331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107829</xdr:rowOff>
    </xdr:from>
    <xdr:to>
      <xdr:col>55</xdr:col>
      <xdr:colOff>0</xdr:colOff>
      <xdr:row>97</xdr:row>
      <xdr:rowOff>138976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38479"/>
          <a:ext cx="8382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118502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589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95625</xdr:rowOff>
    </xdr:from>
    <xdr:to>
      <xdr:col>55</xdr:col>
      <xdr:colOff>50800</xdr:colOff>
      <xdr:row>94</xdr:row>
      <xdr:rowOff>25775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100019</xdr:rowOff>
    </xdr:from>
    <xdr:to>
      <xdr:col>50</xdr:col>
      <xdr:colOff>114300</xdr:colOff>
      <xdr:row>97</xdr:row>
      <xdr:rowOff>107829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3066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19483</xdr:rowOff>
    </xdr:from>
    <xdr:to>
      <xdr:col>50</xdr:col>
      <xdr:colOff>165100</xdr:colOff>
      <xdr:row>94</xdr:row>
      <xdr:rowOff>121083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137610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63519</xdr:rowOff>
    </xdr:from>
    <xdr:to>
      <xdr:col>45</xdr:col>
      <xdr:colOff>177800</xdr:colOff>
      <xdr:row>97</xdr:row>
      <xdr:rowOff>100019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94169"/>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38608</xdr:rowOff>
    </xdr:from>
    <xdr:to>
      <xdr:col>46</xdr:col>
      <xdr:colOff>38100</xdr:colOff>
      <xdr:row>94</xdr:row>
      <xdr:rowOff>140208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156735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63519</xdr:rowOff>
    </xdr:from>
    <xdr:to>
      <xdr:col>41</xdr:col>
      <xdr:colOff>50800</xdr:colOff>
      <xdr:row>97</xdr:row>
      <xdr:rowOff>79787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94169"/>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31235</xdr:rowOff>
    </xdr:from>
    <xdr:to>
      <xdr:col>41</xdr:col>
      <xdr:colOff>101600</xdr:colOff>
      <xdr:row>94</xdr:row>
      <xdr:rowOff>132835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149362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28397</xdr:rowOff>
    </xdr:from>
    <xdr:to>
      <xdr:col>36</xdr:col>
      <xdr:colOff>165100</xdr:colOff>
      <xdr:row>94</xdr:row>
      <xdr:rowOff>129997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146524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88176</xdr:rowOff>
    </xdr:from>
    <xdr:to>
      <xdr:col>55</xdr:col>
      <xdr:colOff>50800</xdr:colOff>
      <xdr:row>98</xdr:row>
      <xdr:rowOff>18326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3103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57029</xdr:rowOff>
    </xdr:from>
    <xdr:to>
      <xdr:col>50</xdr:col>
      <xdr:colOff>165100</xdr:colOff>
      <xdr:row>97</xdr:row>
      <xdr:rowOff>158629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149756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8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49219</xdr:rowOff>
    </xdr:from>
    <xdr:to>
      <xdr:col>46</xdr:col>
      <xdr:colOff>38100</xdr:colOff>
      <xdr:row>97</xdr:row>
      <xdr:rowOff>150819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12719</xdr:rowOff>
    </xdr:from>
    <xdr:to>
      <xdr:col>41</xdr:col>
      <xdr:colOff>101600</xdr:colOff>
      <xdr:row>97</xdr:row>
      <xdr:rowOff>114319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105446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28987</xdr:rowOff>
    </xdr:from>
    <xdr:to>
      <xdr:col>36</xdr:col>
      <xdr:colOff>165100</xdr:colOff>
      <xdr:row>97</xdr:row>
      <xdr:rowOff>130587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121714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58710</xdr:rowOff>
    </xdr:from>
    <xdr:to>
      <xdr:col>85</xdr:col>
      <xdr:colOff>126364</xdr:colOff>
      <xdr:row>38</xdr:row>
      <xdr:rowOff>169091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02210"/>
          <a:ext cx="1269" cy="148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1468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169091</xdr:rowOff>
    </xdr:from>
    <xdr:to>
      <xdr:col>86</xdr:col>
      <xdr:colOff>25400</xdr:colOff>
      <xdr:row>38</xdr:row>
      <xdr:rowOff>169091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58710</xdr:rowOff>
    </xdr:from>
    <xdr:to>
      <xdr:col>86</xdr:col>
      <xdr:colOff>25400</xdr:colOff>
      <xdr:row>30</xdr:row>
      <xdr:rowOff>58710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0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17073</xdr:rowOff>
    </xdr:from>
    <xdr:to>
      <xdr:col>85</xdr:col>
      <xdr:colOff>127000</xdr:colOff>
      <xdr:row>36</xdr:row>
      <xdr:rowOff>114228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89273"/>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22296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85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170869</xdr:rowOff>
    </xdr:from>
    <xdr:to>
      <xdr:col>85</xdr:col>
      <xdr:colOff>177800</xdr:colOff>
      <xdr:row>35</xdr:row>
      <xdr:rowOff>101019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114228</xdr:rowOff>
    </xdr:from>
    <xdr:to>
      <xdr:col>81</xdr:col>
      <xdr:colOff>50800</xdr:colOff>
      <xdr:row>36</xdr:row>
      <xdr:rowOff>125004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86428"/>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29137</xdr:rowOff>
    </xdr:from>
    <xdr:to>
      <xdr:col>81</xdr:col>
      <xdr:colOff>101600</xdr:colOff>
      <xdr:row>35</xdr:row>
      <xdr:rowOff>130737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147264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125004</xdr:rowOff>
    </xdr:from>
    <xdr:to>
      <xdr:col>76</xdr:col>
      <xdr:colOff>114300</xdr:colOff>
      <xdr:row>37</xdr:row>
      <xdr:rowOff>36014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97204"/>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105555</xdr:rowOff>
    </xdr:from>
    <xdr:to>
      <xdr:col>76</xdr:col>
      <xdr:colOff>165100</xdr:colOff>
      <xdr:row>35</xdr:row>
      <xdr:rowOff>35705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52232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127127</xdr:rowOff>
    </xdr:from>
    <xdr:to>
      <xdr:col>71</xdr:col>
      <xdr:colOff>177800</xdr:colOff>
      <xdr:row>37</xdr:row>
      <xdr:rowOff>36014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99327"/>
          <a:ext cx="8890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48895</xdr:rowOff>
    </xdr:from>
    <xdr:to>
      <xdr:col>72</xdr:col>
      <xdr:colOff>38100</xdr:colOff>
      <xdr:row>35</xdr:row>
      <xdr:rowOff>150495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167022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33710</xdr:rowOff>
    </xdr:from>
    <xdr:to>
      <xdr:col>67</xdr:col>
      <xdr:colOff>101600</xdr:colOff>
      <xdr:row>35</xdr:row>
      <xdr:rowOff>135310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151837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137723</xdr:rowOff>
    </xdr:from>
    <xdr:to>
      <xdr:col>85</xdr:col>
      <xdr:colOff>177800</xdr:colOff>
      <xdr:row>36</xdr:row>
      <xdr:rowOff>67873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116150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63428</xdr:rowOff>
    </xdr:from>
    <xdr:to>
      <xdr:col>81</xdr:col>
      <xdr:colOff>101600</xdr:colOff>
      <xdr:row>36</xdr:row>
      <xdr:rowOff>165028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156155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74204</xdr:rowOff>
    </xdr:from>
    <xdr:to>
      <xdr:col>76</xdr:col>
      <xdr:colOff>165100</xdr:colOff>
      <xdr:row>37</xdr:row>
      <xdr:rowOff>4354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166931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156664</xdr:rowOff>
    </xdr:from>
    <xdr:to>
      <xdr:col>72</xdr:col>
      <xdr:colOff>38100</xdr:colOff>
      <xdr:row>37</xdr:row>
      <xdr:rowOff>86814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77941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2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76327</xdr:rowOff>
    </xdr:from>
    <xdr:to>
      <xdr:col>67</xdr:col>
      <xdr:colOff>101600</xdr:colOff>
      <xdr:row>37</xdr:row>
      <xdr:rowOff>6477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169054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53028</xdr:rowOff>
    </xdr:from>
    <xdr:to>
      <xdr:col>85</xdr:col>
      <xdr:colOff>126364</xdr:colOff>
      <xdr:row>58</xdr:row>
      <xdr:rowOff>5055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25528"/>
          <a:ext cx="1269" cy="132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8882</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5055</xdr:rowOff>
    </xdr:from>
    <xdr:to>
      <xdr:col>86</xdr:col>
      <xdr:colOff>25400</xdr:colOff>
      <xdr:row>58</xdr:row>
      <xdr:rowOff>5055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171155</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53028</xdr:rowOff>
    </xdr:from>
    <xdr:to>
      <xdr:col>86</xdr:col>
      <xdr:colOff>25400</xdr:colOff>
      <xdr:row>50</xdr:row>
      <xdr:rowOff>53028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2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10475</xdr:rowOff>
    </xdr:from>
    <xdr:to>
      <xdr:col>85</xdr:col>
      <xdr:colOff>127000</xdr:colOff>
      <xdr:row>58</xdr:row>
      <xdr:rowOff>5055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783125"/>
          <a:ext cx="838200" cy="16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137968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053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115091</xdr:rowOff>
    </xdr:from>
    <xdr:to>
      <xdr:col>85</xdr:col>
      <xdr:colOff>177800</xdr:colOff>
      <xdr:row>54</xdr:row>
      <xdr:rowOff>45241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20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10475</xdr:rowOff>
    </xdr:from>
    <xdr:to>
      <xdr:col>81</xdr:col>
      <xdr:colOff>50800</xdr:colOff>
      <xdr:row>57</xdr:row>
      <xdr:rowOff>42121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83125"/>
          <a:ext cx="8890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47295</xdr:rowOff>
    </xdr:from>
    <xdr:to>
      <xdr:col>81</xdr:col>
      <xdr:colOff>101600</xdr:colOff>
      <xdr:row>53</xdr:row>
      <xdr:rowOff>148895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13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165422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890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42121</xdr:rowOff>
    </xdr:from>
    <xdr:to>
      <xdr:col>76</xdr:col>
      <xdr:colOff>114300</xdr:colOff>
      <xdr:row>57</xdr:row>
      <xdr:rowOff>112954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14771"/>
          <a:ext cx="889000" cy="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59705</xdr:rowOff>
    </xdr:from>
    <xdr:to>
      <xdr:col>76</xdr:col>
      <xdr:colOff>165100</xdr:colOff>
      <xdr:row>54</xdr:row>
      <xdr:rowOff>161305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3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6382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09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112954</xdr:rowOff>
    </xdr:from>
    <xdr:to>
      <xdr:col>71</xdr:col>
      <xdr:colOff>177800</xdr:colOff>
      <xdr:row>58</xdr:row>
      <xdr:rowOff>61715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85604"/>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154606</xdr:rowOff>
    </xdr:from>
    <xdr:to>
      <xdr:col>72</xdr:col>
      <xdr:colOff>38100</xdr:colOff>
      <xdr:row>55</xdr:row>
      <xdr:rowOff>84756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412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101283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18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146050</xdr:rowOff>
    </xdr:from>
    <xdr:to>
      <xdr:col>67</xdr:col>
      <xdr:colOff>101600</xdr:colOff>
      <xdr:row>55</xdr:row>
      <xdr:rowOff>76200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0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92727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1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125705</xdr:rowOff>
    </xdr:from>
    <xdr:to>
      <xdr:col>85</xdr:col>
      <xdr:colOff>177800</xdr:colOff>
      <xdr:row>58</xdr:row>
      <xdr:rowOff>55855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40632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1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131125</xdr:rowOff>
    </xdr:from>
    <xdr:to>
      <xdr:col>81</xdr:col>
      <xdr:colOff>101600</xdr:colOff>
      <xdr:row>57</xdr:row>
      <xdr:rowOff>61275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52402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162771</xdr:rowOff>
    </xdr:from>
    <xdr:to>
      <xdr:col>76</xdr:col>
      <xdr:colOff>165100</xdr:colOff>
      <xdr:row>57</xdr:row>
      <xdr:rowOff>92921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84048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62154</xdr:rowOff>
    </xdr:from>
    <xdr:to>
      <xdr:col>72</xdr:col>
      <xdr:colOff>38100</xdr:colOff>
      <xdr:row>57</xdr:row>
      <xdr:rowOff>163754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154881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10915</xdr:rowOff>
    </xdr:from>
    <xdr:to>
      <xdr:col>67</xdr:col>
      <xdr:colOff>101600</xdr:colOff>
      <xdr:row>58</xdr:row>
      <xdr:rowOff>112515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103642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4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136499</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37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83176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1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136499</xdr:rowOff>
    </xdr:from>
    <xdr:to>
      <xdr:col>86</xdr:col>
      <xdr:colOff>25400</xdr:colOff>
      <xdr:row>70</xdr:row>
      <xdr:rowOff>136499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3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166218</xdr:rowOff>
    </xdr:from>
    <xdr:to>
      <xdr:col>85</xdr:col>
      <xdr:colOff>127000</xdr:colOff>
      <xdr:row>76</xdr:row>
      <xdr:rowOff>47117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2853518"/>
          <a:ext cx="838200" cy="2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24807</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26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46380</xdr:rowOff>
    </xdr:from>
    <xdr:to>
      <xdr:col>85</xdr:col>
      <xdr:colOff>177800</xdr:colOff>
      <xdr:row>77</xdr:row>
      <xdr:rowOff>147980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166218</xdr:rowOff>
    </xdr:from>
    <xdr:to>
      <xdr:col>81</xdr:col>
      <xdr:colOff>50800</xdr:colOff>
      <xdr:row>75</xdr:row>
      <xdr:rowOff>79121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853518"/>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125248</xdr:rowOff>
    </xdr:from>
    <xdr:to>
      <xdr:col>81</xdr:col>
      <xdr:colOff>101600</xdr:colOff>
      <xdr:row>77</xdr:row>
      <xdr:rowOff>55398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1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46525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79121</xdr:rowOff>
    </xdr:from>
    <xdr:to>
      <xdr:col>76</xdr:col>
      <xdr:colOff>114300</xdr:colOff>
      <xdr:row>77</xdr:row>
      <xdr:rowOff>161417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2937871"/>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50267</xdr:rowOff>
    </xdr:from>
    <xdr:to>
      <xdr:col>76</xdr:col>
      <xdr:colOff>165100</xdr:colOff>
      <xdr:row>76</xdr:row>
      <xdr:rowOff>151867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0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142994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7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161417</xdr:rowOff>
    </xdr:from>
    <xdr:to>
      <xdr:col>71</xdr:col>
      <xdr:colOff>177800</xdr:colOff>
      <xdr:row>78</xdr:row>
      <xdr:rowOff>91923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363067"/>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100788</xdr:rowOff>
    </xdr:from>
    <xdr:to>
      <xdr:col>72</xdr:col>
      <xdr:colOff>38100</xdr:colOff>
      <xdr:row>77</xdr:row>
      <xdr:rowOff>30938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47464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74498</xdr:rowOff>
    </xdr:from>
    <xdr:to>
      <xdr:col>67</xdr:col>
      <xdr:colOff>101600</xdr:colOff>
      <xdr:row>78</xdr:row>
      <xdr:rowOff>4648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21175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05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167767</xdr:rowOff>
    </xdr:from>
    <xdr:to>
      <xdr:col>85</xdr:col>
      <xdr:colOff>177800</xdr:colOff>
      <xdr:row>76</xdr:row>
      <xdr:rowOff>97917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0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19194</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87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115418</xdr:rowOff>
    </xdr:from>
    <xdr:to>
      <xdr:col>81</xdr:col>
      <xdr:colOff>101600</xdr:colOff>
      <xdr:row>75</xdr:row>
      <xdr:rowOff>45568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80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62095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5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28321</xdr:rowOff>
    </xdr:from>
    <xdr:to>
      <xdr:col>76</xdr:col>
      <xdr:colOff>165100</xdr:colOff>
      <xdr:row>75</xdr:row>
      <xdr:rowOff>129921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8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146448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6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110617</xdr:rowOff>
    </xdr:from>
    <xdr:to>
      <xdr:col>72</xdr:col>
      <xdr:colOff>38100</xdr:colOff>
      <xdr:row>78</xdr:row>
      <xdr:rowOff>40767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3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31894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404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41123</xdr:rowOff>
    </xdr:from>
    <xdr:to>
      <xdr:col>67</xdr:col>
      <xdr:colOff>101600</xdr:colOff>
      <xdr:row>78</xdr:row>
      <xdr:rowOff>142723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133850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0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169059</xdr:rowOff>
    </xdr:from>
    <xdr:to>
      <xdr:col>85</xdr:col>
      <xdr:colOff>126364</xdr:colOff>
      <xdr:row>98</xdr:row>
      <xdr:rowOff>7700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9559"/>
          <a:ext cx="1269" cy="121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11527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7700</xdr:rowOff>
    </xdr:from>
    <xdr:to>
      <xdr:col>86</xdr:col>
      <xdr:colOff>25400</xdr:colOff>
      <xdr:row>98</xdr:row>
      <xdr:rowOff>7700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115736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169059</xdr:rowOff>
    </xdr:from>
    <xdr:to>
      <xdr:col>86</xdr:col>
      <xdr:colOff>25400</xdr:colOff>
      <xdr:row>90</xdr:row>
      <xdr:rowOff>169059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7700</xdr:rowOff>
    </xdr:from>
    <xdr:to>
      <xdr:col>85</xdr:col>
      <xdr:colOff>127000</xdr:colOff>
      <xdr:row>98</xdr:row>
      <xdr:rowOff>28502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09800"/>
          <a:ext cx="8382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9397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5954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157970</xdr:rowOff>
    </xdr:from>
    <xdr:to>
      <xdr:col>85</xdr:col>
      <xdr:colOff>177800</xdr:colOff>
      <xdr:row>94</xdr:row>
      <xdr:rowOff>88120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1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3749</xdr:rowOff>
    </xdr:from>
    <xdr:to>
      <xdr:col>81</xdr:col>
      <xdr:colOff>50800</xdr:colOff>
      <xdr:row>98</xdr:row>
      <xdr:rowOff>28502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05849"/>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65419</xdr:rowOff>
    </xdr:from>
    <xdr:to>
      <xdr:col>81</xdr:col>
      <xdr:colOff>101600</xdr:colOff>
      <xdr:row>94</xdr:row>
      <xdr:rowOff>167019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3749</xdr:rowOff>
    </xdr:from>
    <xdr:to>
      <xdr:col>76</xdr:col>
      <xdr:colOff>114300</xdr:colOff>
      <xdr:row>98</xdr:row>
      <xdr:rowOff>90289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05849"/>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13396</xdr:rowOff>
    </xdr:from>
    <xdr:to>
      <xdr:col>76</xdr:col>
      <xdr:colOff>165100</xdr:colOff>
      <xdr:row>94</xdr:row>
      <xdr:rowOff>114996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131523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90289</xdr:rowOff>
    </xdr:from>
    <xdr:to>
      <xdr:col>71</xdr:col>
      <xdr:colOff>177800</xdr:colOff>
      <xdr:row>98</xdr:row>
      <xdr:rowOff>92478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92389"/>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136906</xdr:rowOff>
    </xdr:from>
    <xdr:to>
      <xdr:col>72</xdr:col>
      <xdr:colOff>38100</xdr:colOff>
      <xdr:row>94</xdr:row>
      <xdr:rowOff>67056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83583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155880</xdr:rowOff>
    </xdr:from>
    <xdr:to>
      <xdr:col>67</xdr:col>
      <xdr:colOff>101600</xdr:colOff>
      <xdr:row>94</xdr:row>
      <xdr:rowOff>86030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102557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58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128350</xdr:rowOff>
    </xdr:from>
    <xdr:to>
      <xdr:col>85</xdr:col>
      <xdr:colOff>177800</xdr:colOff>
      <xdr:row>98</xdr:row>
      <xdr:rowOff>58500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43277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7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149152</xdr:rowOff>
    </xdr:from>
    <xdr:to>
      <xdr:col>81</xdr:col>
      <xdr:colOff>101600</xdr:colOff>
      <xdr:row>98</xdr:row>
      <xdr:rowOff>79302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70429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124399</xdr:rowOff>
    </xdr:from>
    <xdr:to>
      <xdr:col>76</xdr:col>
      <xdr:colOff>165100</xdr:colOff>
      <xdr:row>98</xdr:row>
      <xdr:rowOff>54549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45676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39489</xdr:rowOff>
    </xdr:from>
    <xdr:to>
      <xdr:col>72</xdr:col>
      <xdr:colOff>38100</xdr:colOff>
      <xdr:row>98</xdr:row>
      <xdr:rowOff>141089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132216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9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41678</xdr:rowOff>
    </xdr:from>
    <xdr:to>
      <xdr:col>67</xdr:col>
      <xdr:colOff>101600</xdr:colOff>
      <xdr:row>98</xdr:row>
      <xdr:rowOff>143278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8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134405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110617</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25567"/>
          <a:ext cx="1269" cy="130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57294</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110617</xdr:rowOff>
    </xdr:from>
    <xdr:to>
      <xdr:col>116</xdr:col>
      <xdr:colOff>152400</xdr:colOff>
      <xdr:row>31</xdr:row>
      <xdr:rowOff>110617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25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141241</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118364</xdr:rowOff>
    </xdr:from>
    <xdr:to>
      <xdr:col>116</xdr:col>
      <xdr:colOff>114300</xdr:colOff>
      <xdr:row>37</xdr:row>
      <xdr:rowOff>48514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102616</xdr:rowOff>
    </xdr:from>
    <xdr:to>
      <xdr:col>112</xdr:col>
      <xdr:colOff>38100</xdr:colOff>
      <xdr:row>37</xdr:row>
      <xdr:rowOff>32766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49293</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96774</xdr:rowOff>
    </xdr:from>
    <xdr:to>
      <xdr:col>107</xdr:col>
      <xdr:colOff>101600</xdr:colOff>
      <xdr:row>37</xdr:row>
      <xdr:rowOff>26924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43451</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58674</xdr:rowOff>
    </xdr:from>
    <xdr:to>
      <xdr:col>102</xdr:col>
      <xdr:colOff>165100</xdr:colOff>
      <xdr:row>36</xdr:row>
      <xdr:rowOff>160274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5351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29972</xdr:rowOff>
    </xdr:from>
    <xdr:to>
      <xdr:col>98</xdr:col>
      <xdr:colOff>38100</xdr:colOff>
      <xdr:row>36</xdr:row>
      <xdr:rowOff>131572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148099</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30,999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％減となっている。これは、特別定額給付金事業費の減少等によるものである。民生費は、住民一人当たり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196,503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円で、子育て世帯への臨時特別給付金事業等により前年度と比べると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45,674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円で、新型コロナウイルスワクチン接種事業等により前年度と比べると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33,038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％減となっている。類似団体内で低い水準が続いているが、老朽化する道路や橋りょうの長寿命化事業推進や都市基盤整備等に係る経費の確保に努める。教育費は、住民一人当たり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68,123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％減となっている。これは、学校情報教育推進事業費の減少等によるものである。災害復旧費は、住民一人当たり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円で、前年度に引き続き類似団体平均を上回った。これは、令和元年東日本台風により被災した公共施設に係る災害復旧事業費が主な要因である。公債費は住民一人当たり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円で、類似団体内で最も低い水準である。これは、第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次都市経営指針・実行計画に基づく市債の発行抑制の取組や、土木費が低水準で推移してきたことにより市債発行が抑えられてきたことなどが主な要因である。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対象となる全ての会計において、赤字額及び資金不足額は生じていないことから、連結実質赤字比率は算定されていない。前年度と比べると標準財政規模に対する黒字額の割合については、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ポイント上昇している。これは、一般会計において実質収支額が大幅に増加したこと等によるものである。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今後についても、一般会計から他会計への繰出金や受益者負担の適正化を図ることなどにより、持続可能な財政運営に努める。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80</v>
      </c>
      <c r="C2" s="179"/>
      <c r="D2" s="180"/>
    </row>
    <row r="3" spans="1:119" ht="18.75" customHeight="1" thickBot="1" x14ac:dyDescent="0.25">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343241444</v>
      </c>
      <c r="BO4" s="489"/>
      <c r="BP4" s="489"/>
      <c r="BQ4" s="489"/>
      <c r="BR4" s="489"/>
      <c r="BS4" s="489"/>
      <c r="BT4" s="489"/>
      <c r="BU4" s="490"/>
      <c r="BV4" s="488">
        <v>391464488</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13.3</v>
      </c>
      <c r="CU4" s="629"/>
      <c r="CV4" s="629"/>
      <c r="CW4" s="629"/>
      <c r="CX4" s="629"/>
      <c r="CY4" s="629"/>
      <c r="CZ4" s="629"/>
      <c r="DA4" s="630"/>
      <c r="DB4" s="628">
        <v>5.7</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317528162</v>
      </c>
      <c r="BO5" s="460"/>
      <c r="BP5" s="460"/>
      <c r="BQ5" s="460"/>
      <c r="BR5" s="460"/>
      <c r="BS5" s="460"/>
      <c r="BT5" s="460"/>
      <c r="BU5" s="461"/>
      <c r="BV5" s="459">
        <v>380200171</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93.3</v>
      </c>
      <c r="CU5" s="457"/>
      <c r="CV5" s="457"/>
      <c r="CW5" s="457"/>
      <c r="CX5" s="457"/>
      <c r="CY5" s="457"/>
      <c r="CZ5" s="457"/>
      <c r="DA5" s="458"/>
      <c r="DB5" s="456">
        <v>98.2</v>
      </c>
      <c r="DC5" s="457"/>
      <c r="DD5" s="457"/>
      <c r="DE5" s="457"/>
      <c r="DF5" s="457"/>
      <c r="DG5" s="457"/>
      <c r="DH5" s="457"/>
      <c r="DI5" s="458"/>
    </row>
    <row r="6" spans="1:119" ht="18.75" customHeight="1" x14ac:dyDescent="0.2">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101</v>
      </c>
      <c r="AV6" s="518"/>
      <c r="AW6" s="518"/>
      <c r="AX6" s="518"/>
      <c r="AY6" s="473" t="s">
        <v>102</v>
      </c>
      <c r="AZ6" s="474"/>
      <c r="BA6" s="474"/>
      <c r="BB6" s="474"/>
      <c r="BC6" s="474"/>
      <c r="BD6" s="474"/>
      <c r="BE6" s="474"/>
      <c r="BF6" s="474"/>
      <c r="BG6" s="474"/>
      <c r="BH6" s="474"/>
      <c r="BI6" s="474"/>
      <c r="BJ6" s="474"/>
      <c r="BK6" s="474"/>
      <c r="BL6" s="474"/>
      <c r="BM6" s="475"/>
      <c r="BN6" s="459">
        <v>25713282</v>
      </c>
      <c r="BO6" s="460"/>
      <c r="BP6" s="460"/>
      <c r="BQ6" s="460"/>
      <c r="BR6" s="460"/>
      <c r="BS6" s="460"/>
      <c r="BT6" s="460"/>
      <c r="BU6" s="461"/>
      <c r="BV6" s="459">
        <v>11264317</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101.8</v>
      </c>
      <c r="CU6" s="603"/>
      <c r="CV6" s="603"/>
      <c r="CW6" s="603"/>
      <c r="CX6" s="603"/>
      <c r="CY6" s="603"/>
      <c r="CZ6" s="603"/>
      <c r="DA6" s="604"/>
      <c r="DB6" s="602">
        <v>106.8</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1102780</v>
      </c>
      <c r="BO7" s="460"/>
      <c r="BP7" s="460"/>
      <c r="BQ7" s="460"/>
      <c r="BR7" s="460"/>
      <c r="BS7" s="460"/>
      <c r="BT7" s="460"/>
      <c r="BU7" s="461"/>
      <c r="BV7" s="459">
        <v>1175193</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185703850</v>
      </c>
      <c r="CU7" s="460"/>
      <c r="CV7" s="460"/>
      <c r="CW7" s="460"/>
      <c r="CX7" s="460"/>
      <c r="CY7" s="460"/>
      <c r="CZ7" s="460"/>
      <c r="DA7" s="461"/>
      <c r="DB7" s="459">
        <v>175892022</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24610502</v>
      </c>
      <c r="BO8" s="460"/>
      <c r="BP8" s="460"/>
      <c r="BQ8" s="460"/>
      <c r="BR8" s="460"/>
      <c r="BS8" s="460"/>
      <c r="BT8" s="460"/>
      <c r="BU8" s="461"/>
      <c r="BV8" s="459">
        <v>10089124</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0.86</v>
      </c>
      <c r="CU8" s="563"/>
      <c r="CV8" s="563"/>
      <c r="CW8" s="563"/>
      <c r="CX8" s="563"/>
      <c r="CY8" s="563"/>
      <c r="CZ8" s="563"/>
      <c r="DA8" s="564"/>
      <c r="DB8" s="562">
        <v>0.88</v>
      </c>
      <c r="DC8" s="563"/>
      <c r="DD8" s="563"/>
      <c r="DE8" s="563"/>
      <c r="DF8" s="563"/>
      <c r="DG8" s="563"/>
      <c r="DH8" s="563"/>
      <c r="DI8" s="564"/>
    </row>
    <row r="9" spans="1:119" ht="18.75" customHeight="1" thickBot="1" x14ac:dyDescent="0.25">
      <c r="A9" s="178"/>
      <c r="B9" s="591" t="s">
        <v>112</v>
      </c>
      <c r="C9" s="592"/>
      <c r="D9" s="592"/>
      <c r="E9" s="592"/>
      <c r="F9" s="592"/>
      <c r="G9" s="592"/>
      <c r="H9" s="592"/>
      <c r="I9" s="592"/>
      <c r="J9" s="592"/>
      <c r="K9" s="510"/>
      <c r="L9" s="593" t="s">
        <v>113</v>
      </c>
      <c r="M9" s="594"/>
      <c r="N9" s="594"/>
      <c r="O9" s="594"/>
      <c r="P9" s="594"/>
      <c r="Q9" s="595"/>
      <c r="R9" s="596">
        <v>725489</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101</v>
      </c>
      <c r="AV9" s="518"/>
      <c r="AW9" s="518"/>
      <c r="AX9" s="518"/>
      <c r="AY9" s="473" t="s">
        <v>116</v>
      </c>
      <c r="AZ9" s="474"/>
      <c r="BA9" s="474"/>
      <c r="BB9" s="474"/>
      <c r="BC9" s="474"/>
      <c r="BD9" s="474"/>
      <c r="BE9" s="474"/>
      <c r="BF9" s="474"/>
      <c r="BG9" s="474"/>
      <c r="BH9" s="474"/>
      <c r="BI9" s="474"/>
      <c r="BJ9" s="474"/>
      <c r="BK9" s="474"/>
      <c r="BL9" s="474"/>
      <c r="BM9" s="475"/>
      <c r="BN9" s="459">
        <v>14521378</v>
      </c>
      <c r="BO9" s="460"/>
      <c r="BP9" s="460"/>
      <c r="BQ9" s="460"/>
      <c r="BR9" s="460"/>
      <c r="BS9" s="460"/>
      <c r="BT9" s="460"/>
      <c r="BU9" s="461"/>
      <c r="BV9" s="459">
        <v>986048</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12.7</v>
      </c>
      <c r="CU9" s="457"/>
      <c r="CV9" s="457"/>
      <c r="CW9" s="457"/>
      <c r="CX9" s="457"/>
      <c r="CY9" s="457"/>
      <c r="CZ9" s="457"/>
      <c r="DA9" s="458"/>
      <c r="DB9" s="456">
        <v>13.1</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118</v>
      </c>
      <c r="M10" s="416"/>
      <c r="N10" s="416"/>
      <c r="O10" s="416"/>
      <c r="P10" s="416"/>
      <c r="Q10" s="417"/>
      <c r="R10" s="412">
        <v>720775</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4405</v>
      </c>
      <c r="BO10" s="460"/>
      <c r="BP10" s="460"/>
      <c r="BQ10" s="460"/>
      <c r="BR10" s="460"/>
      <c r="BS10" s="460"/>
      <c r="BT10" s="460"/>
      <c r="BU10" s="461"/>
      <c r="BV10" s="459">
        <v>3693</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8"/>
      <c r="B12" s="565" t="s">
        <v>130</v>
      </c>
      <c r="C12" s="566"/>
      <c r="D12" s="566"/>
      <c r="E12" s="566"/>
      <c r="F12" s="566"/>
      <c r="G12" s="566"/>
      <c r="H12" s="566"/>
      <c r="I12" s="566"/>
      <c r="J12" s="566"/>
      <c r="K12" s="567"/>
      <c r="L12" s="574" t="s">
        <v>131</v>
      </c>
      <c r="M12" s="575"/>
      <c r="N12" s="575"/>
      <c r="O12" s="575"/>
      <c r="P12" s="575"/>
      <c r="Q12" s="576"/>
      <c r="R12" s="577">
        <v>719112</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370000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129</v>
      </c>
      <c r="CU12" s="563"/>
      <c r="CV12" s="563"/>
      <c r="CW12" s="563"/>
      <c r="CX12" s="563"/>
      <c r="CY12" s="563"/>
      <c r="CZ12" s="563"/>
      <c r="DA12" s="564"/>
      <c r="DB12" s="562" t="s">
        <v>138</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139</v>
      </c>
      <c r="N13" s="544"/>
      <c r="O13" s="544"/>
      <c r="P13" s="544"/>
      <c r="Q13" s="545"/>
      <c r="R13" s="546">
        <v>703326</v>
      </c>
      <c r="S13" s="547"/>
      <c r="T13" s="547"/>
      <c r="U13" s="547"/>
      <c r="V13" s="548"/>
      <c r="W13" s="549" t="s">
        <v>140</v>
      </c>
      <c r="X13" s="445"/>
      <c r="Y13" s="445"/>
      <c r="Z13" s="445"/>
      <c r="AA13" s="445"/>
      <c r="AB13" s="446"/>
      <c r="AC13" s="412">
        <v>1896</v>
      </c>
      <c r="AD13" s="413"/>
      <c r="AE13" s="413"/>
      <c r="AF13" s="413"/>
      <c r="AG13" s="414"/>
      <c r="AH13" s="412">
        <v>1995</v>
      </c>
      <c r="AI13" s="413"/>
      <c r="AJ13" s="413"/>
      <c r="AK13" s="413"/>
      <c r="AL13" s="472"/>
      <c r="AM13" s="516" t="s">
        <v>141</v>
      </c>
      <c r="AN13" s="416"/>
      <c r="AO13" s="416"/>
      <c r="AP13" s="416"/>
      <c r="AQ13" s="416"/>
      <c r="AR13" s="416"/>
      <c r="AS13" s="416"/>
      <c r="AT13" s="417"/>
      <c r="AU13" s="517" t="s">
        <v>142</v>
      </c>
      <c r="AV13" s="518"/>
      <c r="AW13" s="518"/>
      <c r="AX13" s="518"/>
      <c r="AY13" s="473" t="s">
        <v>143</v>
      </c>
      <c r="AZ13" s="474"/>
      <c r="BA13" s="474"/>
      <c r="BB13" s="474"/>
      <c r="BC13" s="474"/>
      <c r="BD13" s="474"/>
      <c r="BE13" s="474"/>
      <c r="BF13" s="474"/>
      <c r="BG13" s="474"/>
      <c r="BH13" s="474"/>
      <c r="BI13" s="474"/>
      <c r="BJ13" s="474"/>
      <c r="BK13" s="474"/>
      <c r="BL13" s="474"/>
      <c r="BM13" s="475"/>
      <c r="BN13" s="459">
        <v>14525783</v>
      </c>
      <c r="BO13" s="460"/>
      <c r="BP13" s="460"/>
      <c r="BQ13" s="460"/>
      <c r="BR13" s="460"/>
      <c r="BS13" s="460"/>
      <c r="BT13" s="460"/>
      <c r="BU13" s="461"/>
      <c r="BV13" s="459">
        <v>619741</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2.7</v>
      </c>
      <c r="CU13" s="457"/>
      <c r="CV13" s="457"/>
      <c r="CW13" s="457"/>
      <c r="CX13" s="457"/>
      <c r="CY13" s="457"/>
      <c r="CZ13" s="457"/>
      <c r="DA13" s="458"/>
      <c r="DB13" s="456">
        <v>2.6</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145</v>
      </c>
      <c r="M14" s="586"/>
      <c r="N14" s="586"/>
      <c r="O14" s="586"/>
      <c r="P14" s="586"/>
      <c r="Q14" s="587"/>
      <c r="R14" s="546">
        <v>718601</v>
      </c>
      <c r="S14" s="547"/>
      <c r="T14" s="547"/>
      <c r="U14" s="547"/>
      <c r="V14" s="548"/>
      <c r="W14" s="550"/>
      <c r="X14" s="448"/>
      <c r="Y14" s="448"/>
      <c r="Z14" s="448"/>
      <c r="AA14" s="448"/>
      <c r="AB14" s="449"/>
      <c r="AC14" s="539">
        <v>0.6</v>
      </c>
      <c r="AD14" s="540"/>
      <c r="AE14" s="540"/>
      <c r="AF14" s="540"/>
      <c r="AG14" s="541"/>
      <c r="AH14" s="539">
        <v>0.7</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v>14.2</v>
      </c>
      <c r="CU14" s="557"/>
      <c r="CV14" s="557"/>
      <c r="CW14" s="557"/>
      <c r="CX14" s="557"/>
      <c r="CY14" s="557"/>
      <c r="CZ14" s="557"/>
      <c r="DA14" s="558"/>
      <c r="DB14" s="556">
        <v>23.9</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139</v>
      </c>
      <c r="N15" s="544"/>
      <c r="O15" s="544"/>
      <c r="P15" s="544"/>
      <c r="Q15" s="545"/>
      <c r="R15" s="546">
        <v>702672</v>
      </c>
      <c r="S15" s="547"/>
      <c r="T15" s="547"/>
      <c r="U15" s="547"/>
      <c r="V15" s="548"/>
      <c r="W15" s="549" t="s">
        <v>147</v>
      </c>
      <c r="X15" s="445"/>
      <c r="Y15" s="445"/>
      <c r="Z15" s="445"/>
      <c r="AA15" s="445"/>
      <c r="AB15" s="446"/>
      <c r="AC15" s="412">
        <v>70092</v>
      </c>
      <c r="AD15" s="413"/>
      <c r="AE15" s="413"/>
      <c r="AF15" s="413"/>
      <c r="AG15" s="414"/>
      <c r="AH15" s="412">
        <v>74224</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113553367</v>
      </c>
      <c r="BO15" s="489"/>
      <c r="BP15" s="489"/>
      <c r="BQ15" s="489"/>
      <c r="BR15" s="489"/>
      <c r="BS15" s="489"/>
      <c r="BT15" s="489"/>
      <c r="BU15" s="490"/>
      <c r="BV15" s="488">
        <v>117329863</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22.6</v>
      </c>
      <c r="AD16" s="540"/>
      <c r="AE16" s="540"/>
      <c r="AF16" s="540"/>
      <c r="AG16" s="541"/>
      <c r="AH16" s="539">
        <v>24.4</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136771575</v>
      </c>
      <c r="BO16" s="460"/>
      <c r="BP16" s="460"/>
      <c r="BQ16" s="460"/>
      <c r="BR16" s="460"/>
      <c r="BS16" s="460"/>
      <c r="BT16" s="460"/>
      <c r="BU16" s="461"/>
      <c r="BV16" s="459">
        <v>133171598</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238594</v>
      </c>
      <c r="AD17" s="413"/>
      <c r="AE17" s="413"/>
      <c r="AF17" s="413"/>
      <c r="AG17" s="414"/>
      <c r="AH17" s="412">
        <v>227592</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140809079</v>
      </c>
      <c r="BO17" s="460"/>
      <c r="BP17" s="460"/>
      <c r="BQ17" s="460"/>
      <c r="BR17" s="460"/>
      <c r="BS17" s="460"/>
      <c r="BT17" s="460"/>
      <c r="BU17" s="461"/>
      <c r="BV17" s="459">
        <v>145823402</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157</v>
      </c>
      <c r="C18" s="510"/>
      <c r="D18" s="510"/>
      <c r="E18" s="511"/>
      <c r="F18" s="511"/>
      <c r="G18" s="511"/>
      <c r="H18" s="511"/>
      <c r="I18" s="511"/>
      <c r="J18" s="511"/>
      <c r="K18" s="511"/>
      <c r="L18" s="512">
        <v>328.91</v>
      </c>
      <c r="M18" s="512"/>
      <c r="N18" s="512"/>
      <c r="O18" s="512"/>
      <c r="P18" s="512"/>
      <c r="Q18" s="512"/>
      <c r="R18" s="513"/>
      <c r="S18" s="513"/>
      <c r="T18" s="513"/>
      <c r="U18" s="513"/>
      <c r="V18" s="514"/>
      <c r="W18" s="530"/>
      <c r="X18" s="531"/>
      <c r="Y18" s="531"/>
      <c r="Z18" s="531"/>
      <c r="AA18" s="531"/>
      <c r="AB18" s="555"/>
      <c r="AC18" s="429">
        <v>76.8</v>
      </c>
      <c r="AD18" s="430"/>
      <c r="AE18" s="430"/>
      <c r="AF18" s="430"/>
      <c r="AG18" s="515"/>
      <c r="AH18" s="429">
        <v>74.900000000000006</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175475156</v>
      </c>
      <c r="BO18" s="460"/>
      <c r="BP18" s="460"/>
      <c r="BQ18" s="460"/>
      <c r="BR18" s="460"/>
      <c r="BS18" s="460"/>
      <c r="BT18" s="460"/>
      <c r="BU18" s="461"/>
      <c r="BV18" s="459">
        <v>174022130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159</v>
      </c>
      <c r="C19" s="510"/>
      <c r="D19" s="510"/>
      <c r="E19" s="511"/>
      <c r="F19" s="511"/>
      <c r="G19" s="511"/>
      <c r="H19" s="511"/>
      <c r="I19" s="511"/>
      <c r="J19" s="511"/>
      <c r="K19" s="511"/>
      <c r="L19" s="519">
        <v>2206</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212432020</v>
      </c>
      <c r="BO19" s="460"/>
      <c r="BP19" s="460"/>
      <c r="BQ19" s="460"/>
      <c r="BR19" s="460"/>
      <c r="BS19" s="460"/>
      <c r="BT19" s="460"/>
      <c r="BU19" s="461"/>
      <c r="BV19" s="459">
        <v>201956118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161</v>
      </c>
      <c r="C20" s="510"/>
      <c r="D20" s="510"/>
      <c r="E20" s="511"/>
      <c r="F20" s="511"/>
      <c r="G20" s="511"/>
      <c r="H20" s="511"/>
      <c r="I20" s="511"/>
      <c r="J20" s="511"/>
      <c r="K20" s="511"/>
      <c r="L20" s="519">
        <v>332770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274385848</v>
      </c>
      <c r="BO22" s="489"/>
      <c r="BP22" s="489"/>
      <c r="BQ22" s="489"/>
      <c r="BR22" s="489"/>
      <c r="BS22" s="489"/>
      <c r="BT22" s="489"/>
      <c r="BU22" s="490"/>
      <c r="BV22" s="488">
        <v>273802240</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59207563</v>
      </c>
      <c r="BO23" s="460"/>
      <c r="BP23" s="460"/>
      <c r="BQ23" s="460"/>
      <c r="BR23" s="460"/>
      <c r="BS23" s="460"/>
      <c r="BT23" s="460"/>
      <c r="BU23" s="461"/>
      <c r="BV23" s="459">
        <v>67795543</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171</v>
      </c>
      <c r="F24" s="416"/>
      <c r="G24" s="416"/>
      <c r="H24" s="416"/>
      <c r="I24" s="416"/>
      <c r="J24" s="416"/>
      <c r="K24" s="417"/>
      <c r="L24" s="412">
        <v>1</v>
      </c>
      <c r="M24" s="413"/>
      <c r="N24" s="413"/>
      <c r="O24" s="413"/>
      <c r="P24" s="414"/>
      <c r="Q24" s="412">
        <v>11420</v>
      </c>
      <c r="R24" s="413"/>
      <c r="S24" s="413"/>
      <c r="T24" s="413"/>
      <c r="U24" s="413"/>
      <c r="V24" s="414"/>
      <c r="W24" s="502"/>
      <c r="X24" s="439"/>
      <c r="Y24" s="440"/>
      <c r="Z24" s="415" t="s">
        <v>172</v>
      </c>
      <c r="AA24" s="416"/>
      <c r="AB24" s="416"/>
      <c r="AC24" s="416"/>
      <c r="AD24" s="416"/>
      <c r="AE24" s="416"/>
      <c r="AF24" s="416"/>
      <c r="AG24" s="417"/>
      <c r="AH24" s="412">
        <v>4563</v>
      </c>
      <c r="AI24" s="413"/>
      <c r="AJ24" s="413"/>
      <c r="AK24" s="413"/>
      <c r="AL24" s="414"/>
      <c r="AM24" s="412">
        <v>13930839</v>
      </c>
      <c r="AN24" s="413"/>
      <c r="AO24" s="413"/>
      <c r="AP24" s="413"/>
      <c r="AQ24" s="413"/>
      <c r="AR24" s="414"/>
      <c r="AS24" s="412">
        <v>3053</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121632504</v>
      </c>
      <c r="BO24" s="460"/>
      <c r="BP24" s="460"/>
      <c r="BQ24" s="460"/>
      <c r="BR24" s="460"/>
      <c r="BS24" s="460"/>
      <c r="BT24" s="460"/>
      <c r="BU24" s="461"/>
      <c r="BV24" s="459">
        <v>126720650</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174</v>
      </c>
      <c r="F25" s="416"/>
      <c r="G25" s="416"/>
      <c r="H25" s="416"/>
      <c r="I25" s="416"/>
      <c r="J25" s="416"/>
      <c r="K25" s="417"/>
      <c r="L25" s="412">
        <v>3</v>
      </c>
      <c r="M25" s="413"/>
      <c r="N25" s="413"/>
      <c r="O25" s="413"/>
      <c r="P25" s="414"/>
      <c r="Q25" s="412">
        <v>9350</v>
      </c>
      <c r="R25" s="413"/>
      <c r="S25" s="413"/>
      <c r="T25" s="413"/>
      <c r="U25" s="413"/>
      <c r="V25" s="414"/>
      <c r="W25" s="502"/>
      <c r="X25" s="439"/>
      <c r="Y25" s="440"/>
      <c r="Z25" s="415" t="s">
        <v>175</v>
      </c>
      <c r="AA25" s="416"/>
      <c r="AB25" s="416"/>
      <c r="AC25" s="416"/>
      <c r="AD25" s="416"/>
      <c r="AE25" s="416"/>
      <c r="AF25" s="416"/>
      <c r="AG25" s="417"/>
      <c r="AH25" s="412">
        <v>740</v>
      </c>
      <c r="AI25" s="413"/>
      <c r="AJ25" s="413"/>
      <c r="AK25" s="413"/>
      <c r="AL25" s="414"/>
      <c r="AM25" s="412">
        <v>2317680</v>
      </c>
      <c r="AN25" s="413"/>
      <c r="AO25" s="413"/>
      <c r="AP25" s="413"/>
      <c r="AQ25" s="413"/>
      <c r="AR25" s="414"/>
      <c r="AS25" s="412">
        <v>3132</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37545615</v>
      </c>
      <c r="BO25" s="489"/>
      <c r="BP25" s="489"/>
      <c r="BQ25" s="489"/>
      <c r="BR25" s="489"/>
      <c r="BS25" s="489"/>
      <c r="BT25" s="489"/>
      <c r="BU25" s="490"/>
      <c r="BV25" s="488">
        <v>46785303</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177</v>
      </c>
      <c r="F26" s="416"/>
      <c r="G26" s="416"/>
      <c r="H26" s="416"/>
      <c r="I26" s="416"/>
      <c r="J26" s="416"/>
      <c r="K26" s="417"/>
      <c r="L26" s="412">
        <v>1</v>
      </c>
      <c r="M26" s="413"/>
      <c r="N26" s="413"/>
      <c r="O26" s="413"/>
      <c r="P26" s="414"/>
      <c r="Q26" s="412">
        <v>8040</v>
      </c>
      <c r="R26" s="413"/>
      <c r="S26" s="413"/>
      <c r="T26" s="413"/>
      <c r="U26" s="413"/>
      <c r="V26" s="414"/>
      <c r="W26" s="502"/>
      <c r="X26" s="439"/>
      <c r="Y26" s="440"/>
      <c r="Z26" s="415" t="s">
        <v>178</v>
      </c>
      <c r="AA26" s="470"/>
      <c r="AB26" s="470"/>
      <c r="AC26" s="470"/>
      <c r="AD26" s="470"/>
      <c r="AE26" s="470"/>
      <c r="AF26" s="470"/>
      <c r="AG26" s="471"/>
      <c r="AH26" s="412">
        <v>311</v>
      </c>
      <c r="AI26" s="413"/>
      <c r="AJ26" s="413"/>
      <c r="AK26" s="413"/>
      <c r="AL26" s="414"/>
      <c r="AM26" s="412">
        <v>952904</v>
      </c>
      <c r="AN26" s="413"/>
      <c r="AO26" s="413"/>
      <c r="AP26" s="413"/>
      <c r="AQ26" s="413"/>
      <c r="AR26" s="414"/>
      <c r="AS26" s="412">
        <v>3064</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v>1190254</v>
      </c>
      <c r="BO26" s="460"/>
      <c r="BP26" s="460"/>
      <c r="BQ26" s="460"/>
      <c r="BR26" s="460"/>
      <c r="BS26" s="460"/>
      <c r="BT26" s="460"/>
      <c r="BU26" s="461"/>
      <c r="BV26" s="459">
        <v>1040142</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180</v>
      </c>
      <c r="F27" s="416"/>
      <c r="G27" s="416"/>
      <c r="H27" s="416"/>
      <c r="I27" s="416"/>
      <c r="J27" s="416"/>
      <c r="K27" s="417"/>
      <c r="L27" s="412">
        <v>1</v>
      </c>
      <c r="M27" s="413"/>
      <c r="N27" s="413"/>
      <c r="O27" s="413"/>
      <c r="P27" s="414"/>
      <c r="Q27" s="412">
        <v>7790</v>
      </c>
      <c r="R27" s="413"/>
      <c r="S27" s="413"/>
      <c r="T27" s="413"/>
      <c r="U27" s="413"/>
      <c r="V27" s="414"/>
      <c r="W27" s="502"/>
      <c r="X27" s="439"/>
      <c r="Y27" s="440"/>
      <c r="Z27" s="415" t="s">
        <v>181</v>
      </c>
      <c r="AA27" s="416"/>
      <c r="AB27" s="416"/>
      <c r="AC27" s="416"/>
      <c r="AD27" s="416"/>
      <c r="AE27" s="416"/>
      <c r="AF27" s="416"/>
      <c r="AG27" s="417"/>
      <c r="AH27" s="412">
        <v>2957</v>
      </c>
      <c r="AI27" s="413"/>
      <c r="AJ27" s="413"/>
      <c r="AK27" s="413"/>
      <c r="AL27" s="414"/>
      <c r="AM27" s="412">
        <v>9719106</v>
      </c>
      <c r="AN27" s="413"/>
      <c r="AO27" s="413"/>
      <c r="AP27" s="413"/>
      <c r="AQ27" s="413"/>
      <c r="AR27" s="414"/>
      <c r="AS27" s="412">
        <v>3287</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v>2000000</v>
      </c>
      <c r="BO27" s="494"/>
      <c r="BP27" s="494"/>
      <c r="BQ27" s="494"/>
      <c r="BR27" s="494"/>
      <c r="BS27" s="494"/>
      <c r="BT27" s="494"/>
      <c r="BU27" s="495"/>
      <c r="BV27" s="493">
        <v>2000000</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183</v>
      </c>
      <c r="F28" s="416"/>
      <c r="G28" s="416"/>
      <c r="H28" s="416"/>
      <c r="I28" s="416"/>
      <c r="J28" s="416"/>
      <c r="K28" s="417"/>
      <c r="L28" s="412">
        <v>1</v>
      </c>
      <c r="M28" s="413"/>
      <c r="N28" s="413"/>
      <c r="O28" s="413"/>
      <c r="P28" s="414"/>
      <c r="Q28" s="412">
        <v>7130</v>
      </c>
      <c r="R28" s="413"/>
      <c r="S28" s="413"/>
      <c r="T28" s="413"/>
      <c r="U28" s="413"/>
      <c r="V28" s="414"/>
      <c r="W28" s="502"/>
      <c r="X28" s="439"/>
      <c r="Y28" s="440"/>
      <c r="Z28" s="415" t="s">
        <v>184</v>
      </c>
      <c r="AA28" s="416"/>
      <c r="AB28" s="416"/>
      <c r="AC28" s="416"/>
      <c r="AD28" s="416"/>
      <c r="AE28" s="416"/>
      <c r="AF28" s="416"/>
      <c r="AG28" s="417"/>
      <c r="AH28" s="412">
        <v>201</v>
      </c>
      <c r="AI28" s="413"/>
      <c r="AJ28" s="413"/>
      <c r="AK28" s="413"/>
      <c r="AL28" s="414"/>
      <c r="AM28" s="412">
        <v>515364</v>
      </c>
      <c r="AN28" s="413"/>
      <c r="AO28" s="413"/>
      <c r="AP28" s="413"/>
      <c r="AQ28" s="413"/>
      <c r="AR28" s="414"/>
      <c r="AS28" s="412">
        <v>2564</v>
      </c>
      <c r="AT28" s="413"/>
      <c r="AU28" s="413"/>
      <c r="AV28" s="413"/>
      <c r="AW28" s="413"/>
      <c r="AX28" s="472"/>
      <c r="AY28" s="476" t="s">
        <v>185</v>
      </c>
      <c r="AZ28" s="477"/>
      <c r="BA28" s="477"/>
      <c r="BB28" s="478"/>
      <c r="BC28" s="485" t="s">
        <v>47</v>
      </c>
      <c r="BD28" s="486"/>
      <c r="BE28" s="486"/>
      <c r="BF28" s="486"/>
      <c r="BG28" s="486"/>
      <c r="BH28" s="486"/>
      <c r="BI28" s="486"/>
      <c r="BJ28" s="486"/>
      <c r="BK28" s="486"/>
      <c r="BL28" s="486"/>
      <c r="BM28" s="487"/>
      <c r="BN28" s="488">
        <v>16034140</v>
      </c>
      <c r="BO28" s="489"/>
      <c r="BP28" s="489"/>
      <c r="BQ28" s="489"/>
      <c r="BR28" s="489"/>
      <c r="BS28" s="489"/>
      <c r="BT28" s="489"/>
      <c r="BU28" s="490"/>
      <c r="BV28" s="488">
        <v>10929735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186</v>
      </c>
      <c r="F29" s="416"/>
      <c r="G29" s="416"/>
      <c r="H29" s="416"/>
      <c r="I29" s="416"/>
      <c r="J29" s="416"/>
      <c r="K29" s="417"/>
      <c r="L29" s="412">
        <v>44</v>
      </c>
      <c r="M29" s="413"/>
      <c r="N29" s="413"/>
      <c r="O29" s="413"/>
      <c r="P29" s="414"/>
      <c r="Q29" s="412">
        <v>6700</v>
      </c>
      <c r="R29" s="413"/>
      <c r="S29" s="413"/>
      <c r="T29" s="413"/>
      <c r="U29" s="413"/>
      <c r="V29" s="414"/>
      <c r="W29" s="503"/>
      <c r="X29" s="504"/>
      <c r="Y29" s="505"/>
      <c r="Z29" s="415" t="s">
        <v>187</v>
      </c>
      <c r="AA29" s="416"/>
      <c r="AB29" s="416"/>
      <c r="AC29" s="416"/>
      <c r="AD29" s="416"/>
      <c r="AE29" s="416"/>
      <c r="AF29" s="416"/>
      <c r="AG29" s="417"/>
      <c r="AH29" s="412">
        <v>7721</v>
      </c>
      <c r="AI29" s="413"/>
      <c r="AJ29" s="413"/>
      <c r="AK29" s="413"/>
      <c r="AL29" s="414"/>
      <c r="AM29" s="412">
        <v>24165309</v>
      </c>
      <c r="AN29" s="413"/>
      <c r="AO29" s="413"/>
      <c r="AP29" s="413"/>
      <c r="AQ29" s="413"/>
      <c r="AR29" s="414"/>
      <c r="AS29" s="412">
        <v>3130</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458409</v>
      </c>
      <c r="BO29" s="460"/>
      <c r="BP29" s="460"/>
      <c r="BQ29" s="460"/>
      <c r="BR29" s="460"/>
      <c r="BS29" s="460"/>
      <c r="BT29" s="460"/>
      <c r="BU29" s="461"/>
      <c r="BV29" s="459">
        <v>419706</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7572723</v>
      </c>
      <c r="BO30" s="494"/>
      <c r="BP30" s="494"/>
      <c r="BQ30" s="494"/>
      <c r="BR30" s="494"/>
      <c r="BS30" s="494"/>
      <c r="BT30" s="494"/>
      <c r="BU30" s="495"/>
      <c r="BV30" s="493">
        <v>7199264</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196</v>
      </c>
      <c r="V33" s="411"/>
      <c r="W33" s="410" t="s">
        <v>198</v>
      </c>
      <c r="X33" s="410"/>
      <c r="Y33" s="410"/>
      <c r="Z33" s="410"/>
      <c r="AA33" s="410"/>
      <c r="AB33" s="410"/>
      <c r="AC33" s="410"/>
      <c r="AD33" s="410"/>
      <c r="AE33" s="410"/>
      <c r="AF33" s="410"/>
      <c r="AG33" s="410"/>
      <c r="AH33" s="410"/>
      <c r="AI33" s="410"/>
      <c r="AJ33" s="410"/>
      <c r="AK33" s="410"/>
      <c r="AL33" s="203"/>
      <c r="AM33" s="411" t="s">
        <v>199</v>
      </c>
      <c r="AN33" s="411"/>
      <c r="AO33" s="410" t="s">
        <v>198</v>
      </c>
      <c r="AP33" s="410"/>
      <c r="AQ33" s="410"/>
      <c r="AR33" s="410"/>
      <c r="AS33" s="410"/>
      <c r="AT33" s="410"/>
      <c r="AU33" s="410"/>
      <c r="AV33" s="410"/>
      <c r="AW33" s="410"/>
      <c r="AX33" s="410"/>
      <c r="AY33" s="410"/>
      <c r="AZ33" s="410"/>
      <c r="BA33" s="410"/>
      <c r="BB33" s="410"/>
      <c r="BC33" s="410"/>
      <c r="BD33" s="204"/>
      <c r="BE33" s="410" t="s">
        <v>200</v>
      </c>
      <c r="BF33" s="410"/>
      <c r="BG33" s="410" t="s">
        <v>201</v>
      </c>
      <c r="BH33" s="410"/>
      <c r="BI33" s="410"/>
      <c r="BJ33" s="410"/>
      <c r="BK33" s="410"/>
      <c r="BL33" s="410"/>
      <c r="BM33" s="410"/>
      <c r="BN33" s="410"/>
      <c r="BO33" s="410"/>
      <c r="BP33" s="410"/>
      <c r="BQ33" s="410"/>
      <c r="BR33" s="410"/>
      <c r="BS33" s="410"/>
      <c r="BT33" s="410"/>
      <c r="BU33" s="410"/>
      <c r="BV33" s="204"/>
      <c r="BW33" s="411" t="s">
        <v>200</v>
      </c>
      <c r="BX33" s="411"/>
      <c r="BY33" s="410" t="s">
        <v>202</v>
      </c>
      <c r="BZ33" s="410"/>
      <c r="CA33" s="410"/>
      <c r="CB33" s="410"/>
      <c r="CC33" s="410"/>
      <c r="CD33" s="410"/>
      <c r="CE33" s="410"/>
      <c r="CF33" s="410"/>
      <c r="CG33" s="410"/>
      <c r="CH33" s="410"/>
      <c r="CI33" s="410"/>
      <c r="CJ33" s="410"/>
      <c r="CK33" s="410"/>
      <c r="CL33" s="410"/>
      <c r="CM33" s="410"/>
      <c r="CN33" s="203"/>
      <c r="CO33" s="411" t="s">
        <v>199</v>
      </c>
      <c r="CP33" s="411"/>
      <c r="CQ33" s="410" t="s">
        <v>203</v>
      </c>
      <c r="CR33" s="410"/>
      <c r="CS33" s="410"/>
      <c r="CT33" s="410"/>
      <c r="CU33" s="410"/>
      <c r="CV33" s="410"/>
      <c r="CW33" s="410"/>
      <c r="CX33" s="410"/>
      <c r="CY33" s="410"/>
      <c r="CZ33" s="410"/>
      <c r="DA33" s="410"/>
      <c r="DB33" s="410"/>
      <c r="DC33" s="410"/>
      <c r="DD33" s="410"/>
      <c r="DE33" s="410"/>
      <c r="DF33" s="203"/>
      <c r="DG33" s="409" t="s">
        <v>204</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6</v>
      </c>
      <c r="V34" s="407"/>
      <c r="W34" s="408" t="str">
        <f>IF('各会計、関係団体の財政状況及び健全化判断比率'!B28="","",'各会計、関係団体の財政状況及び健全化判断比率'!B28)</f>
        <v>国民健康保険事業特別会計（事業勘定）</v>
      </c>
      <c r="X34" s="408"/>
      <c r="Y34" s="408"/>
      <c r="Z34" s="408"/>
      <c r="AA34" s="408"/>
      <c r="AB34" s="408"/>
      <c r="AC34" s="408"/>
      <c r="AD34" s="408"/>
      <c r="AE34" s="408"/>
      <c r="AF34" s="408"/>
      <c r="AG34" s="408"/>
      <c r="AH34" s="408"/>
      <c r="AI34" s="408"/>
      <c r="AJ34" s="408"/>
      <c r="AK34" s="408"/>
      <c r="AL34" s="178"/>
      <c r="AM34" s="407">
        <f>IF(AO34="","",MAX(C34:D43,U34:V43)+1)</f>
        <v>11</v>
      </c>
      <c r="AN34" s="407"/>
      <c r="AO34" s="408" t="str">
        <f>IF('各会計、関係団体の財政状況及び健全化判断比率'!B33="","",'各会計、関係団体の財政状況及び健全化判断比率'!B33)</f>
        <v>下水道事業会計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t="str">
        <f>IF(BY34="","",MAX(C34:D43,U34:V43,AM34:AN43,BE34:BF43)+1)</f>
        <v/>
      </c>
      <c r="BX34" s="407"/>
      <c r="BY34" s="408" t="str">
        <f>IF('各会計、関係団体の財政状況及び健全化判断比率'!B68="","",'各会計、関係団体の財政状況及び健全化判断比率'!B68)</f>
        <v/>
      </c>
      <c r="BZ34" s="408"/>
      <c r="CA34" s="408"/>
      <c r="CB34" s="408"/>
      <c r="CC34" s="408"/>
      <c r="CD34" s="408"/>
      <c r="CE34" s="408"/>
      <c r="CF34" s="408"/>
      <c r="CG34" s="408"/>
      <c r="CH34" s="408"/>
      <c r="CI34" s="408"/>
      <c r="CJ34" s="408"/>
      <c r="CK34" s="408"/>
      <c r="CL34" s="408"/>
      <c r="CM34" s="408"/>
      <c r="CN34" s="178"/>
      <c r="CO34" s="407">
        <f>IF(CQ34="","",MAX(C34:D43,U34:V43,AM34:AN43,BE34:BF43,BW34:BX43)+1)</f>
        <v>13</v>
      </c>
      <c r="CP34" s="407"/>
      <c r="CQ34" s="408" t="str">
        <f>IF('各会計、関係団体の財政状況及び健全化判断比率'!BS7="","",'各会計、関係団体の財政状況及び健全化判断比率'!BS7)</f>
        <v>相模原市まち・みどり公社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〇</v>
      </c>
      <c r="DH34" s="405"/>
      <c r="DI34" s="205"/>
    </row>
    <row r="35" spans="1:113" ht="32.25" customHeight="1" x14ac:dyDescent="0.2">
      <c r="A35" s="178"/>
      <c r="B35" s="202"/>
      <c r="C35" s="407">
        <f>IF(E35="","",C34+1)</f>
        <v>2</v>
      </c>
      <c r="D35" s="407"/>
      <c r="E35" s="408" t="str">
        <f>IF('各会計、関係団体の財政状況及び健全化判断比率'!B8="","",'各会計、関係団体の財政状況及び健全化判断比率'!B8)</f>
        <v>母子父子寡婦福祉資金貸付事業特別会計</v>
      </c>
      <c r="F35" s="408"/>
      <c r="G35" s="408"/>
      <c r="H35" s="408"/>
      <c r="I35" s="408"/>
      <c r="J35" s="408"/>
      <c r="K35" s="408"/>
      <c r="L35" s="408"/>
      <c r="M35" s="408"/>
      <c r="N35" s="408"/>
      <c r="O35" s="408"/>
      <c r="P35" s="408"/>
      <c r="Q35" s="408"/>
      <c r="R35" s="408"/>
      <c r="S35" s="408"/>
      <c r="T35" s="178"/>
      <c r="U35" s="407">
        <f>IF(W35="","",U34+1)</f>
        <v>7</v>
      </c>
      <c r="V35" s="407"/>
      <c r="W35" s="408" t="str">
        <f>IF('各会計、関係団体の財政状況及び健全化判断比率'!B29="","",'各会計、関係団体の財政状況及び健全化判断比率'!B29)</f>
        <v>国民健康保険事業特別会計（直営診療勘定）</v>
      </c>
      <c r="X35" s="408"/>
      <c r="Y35" s="408"/>
      <c r="Z35" s="408"/>
      <c r="AA35" s="408"/>
      <c r="AB35" s="408"/>
      <c r="AC35" s="408"/>
      <c r="AD35" s="408"/>
      <c r="AE35" s="408"/>
      <c r="AF35" s="408"/>
      <c r="AG35" s="408"/>
      <c r="AH35" s="408"/>
      <c r="AI35" s="408"/>
      <c r="AJ35" s="408"/>
      <c r="AK35" s="408"/>
      <c r="AL35" s="178"/>
      <c r="AM35" s="407">
        <f t="shared" ref="AM35:AM43" si="0">IF(AO35="","",AM34+1)</f>
        <v>12</v>
      </c>
      <c r="AN35" s="407"/>
      <c r="AO35" s="408" t="str">
        <f>IF('各会計、関係団体の財政状況及び健全化判断比率'!B34="","",'各会計、関係団体の財政状況及び健全化判断比率'!B34)</f>
        <v>簡易水道事業会計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t="str">
        <f t="shared" ref="BW35:BW43" si="2">IF(BY35="","",BW34+1)</f>
        <v/>
      </c>
      <c r="BX35" s="407"/>
      <c r="BY35" s="408" t="str">
        <f>IF('各会計、関係団体の財政状況及び健全化判断比率'!B69="","",'各会計、関係団体の財政状況及び健全化判断比率'!B69)</f>
        <v/>
      </c>
      <c r="BZ35" s="408"/>
      <c r="CA35" s="408"/>
      <c r="CB35" s="408"/>
      <c r="CC35" s="408"/>
      <c r="CD35" s="408"/>
      <c r="CE35" s="408"/>
      <c r="CF35" s="408"/>
      <c r="CG35" s="408"/>
      <c r="CH35" s="408"/>
      <c r="CI35" s="408"/>
      <c r="CJ35" s="408"/>
      <c r="CK35" s="408"/>
      <c r="CL35" s="408"/>
      <c r="CM35" s="408"/>
      <c r="CN35" s="178"/>
      <c r="CO35" s="407">
        <f t="shared" ref="CO35:CO43" si="3">IF(CQ35="","",CO34+1)</f>
        <v>14</v>
      </c>
      <c r="CP35" s="407"/>
      <c r="CQ35" s="408" t="str">
        <f>IF('各会計、関係団体の財政状況及び健全化判断比率'!BS8="","",'各会計、関係団体の財政状況及び健全化判断比率'!BS8)</f>
        <v>相模原市社会福祉協議会</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〇</v>
      </c>
      <c r="DH35" s="405"/>
      <c r="DI35" s="205"/>
    </row>
    <row r="36" spans="1:113" ht="32.25" customHeight="1" x14ac:dyDescent="0.2">
      <c r="A36" s="178"/>
      <c r="B36" s="202"/>
      <c r="C36" s="407">
        <f>IF(E36="","",C35+1)</f>
        <v>3</v>
      </c>
      <c r="D36" s="407"/>
      <c r="E36" s="408" t="str">
        <f>IF('各会計、関係団体の財政状況及び健全化判断比率'!B9="","",'各会計、関係団体の財政状況及び健全化判断比率'!B9)</f>
        <v>公債管理特別会計</v>
      </c>
      <c r="F36" s="408"/>
      <c r="G36" s="408"/>
      <c r="H36" s="408"/>
      <c r="I36" s="408"/>
      <c r="J36" s="408"/>
      <c r="K36" s="408"/>
      <c r="L36" s="408"/>
      <c r="M36" s="408"/>
      <c r="N36" s="408"/>
      <c r="O36" s="408"/>
      <c r="P36" s="408"/>
      <c r="Q36" s="408"/>
      <c r="R36" s="408"/>
      <c r="S36" s="408"/>
      <c r="T36" s="178"/>
      <c r="U36" s="407">
        <f t="shared" ref="U36:U43" si="4">IF(W36="","",U35+1)</f>
        <v>8</v>
      </c>
      <c r="V36" s="407"/>
      <c r="W36" s="408" t="str">
        <f>IF('各会計、関係団体の財政状況及び健全化判断比率'!B30="","",'各会計、関係団体の財政状況及び健全化判断比率'!B30)</f>
        <v>自動車駐車場事業特別会計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t="str">
        <f t="shared" si="2"/>
        <v/>
      </c>
      <c r="BX36" s="407"/>
      <c r="BY36" s="408" t="str">
        <f>IF('各会計、関係団体の財政状況及び健全化判断比率'!B70="","",'各会計、関係団体の財政状況及び健全化判断比率'!B70)</f>
        <v/>
      </c>
      <c r="BZ36" s="408"/>
      <c r="CA36" s="408"/>
      <c r="CB36" s="408"/>
      <c r="CC36" s="408"/>
      <c r="CD36" s="408"/>
      <c r="CE36" s="408"/>
      <c r="CF36" s="408"/>
      <c r="CG36" s="408"/>
      <c r="CH36" s="408"/>
      <c r="CI36" s="408"/>
      <c r="CJ36" s="408"/>
      <c r="CK36" s="408"/>
      <c r="CL36" s="408"/>
      <c r="CM36" s="408"/>
      <c r="CN36" s="178"/>
      <c r="CO36" s="407">
        <f t="shared" si="3"/>
        <v>15</v>
      </c>
      <c r="CP36" s="407"/>
      <c r="CQ36" s="408" t="str">
        <f>IF('各会計、関係団体の財政状況及び健全化判断比率'!BS9="","",'各会計、関係団体の財政状況及び健全化判断比率'!BS9)</f>
        <v>相模原市民文化財団</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f>IF(E37="","",C36+1)</f>
        <v>4</v>
      </c>
      <c r="D37" s="407"/>
      <c r="E37" s="408" t="str">
        <f>IF('各会計、関係団体の財政状況及び健全化判断比率'!B10="","",'各会計、関係団体の財政状況及び健全化判断比率'!B10)</f>
        <v>公共用地先行取得事業特別会計</v>
      </c>
      <c r="F37" s="408"/>
      <c r="G37" s="408"/>
      <c r="H37" s="408"/>
      <c r="I37" s="408"/>
      <c r="J37" s="408"/>
      <c r="K37" s="408"/>
      <c r="L37" s="408"/>
      <c r="M37" s="408"/>
      <c r="N37" s="408"/>
      <c r="O37" s="408"/>
      <c r="P37" s="408"/>
      <c r="Q37" s="408"/>
      <c r="R37" s="408"/>
      <c r="S37" s="408"/>
      <c r="T37" s="178"/>
      <c r="U37" s="407">
        <f t="shared" si="4"/>
        <v>9</v>
      </c>
      <c r="V37" s="407"/>
      <c r="W37" s="408" t="str">
        <f>IF('各会計、関係団体の財政状況及び健全化判断比率'!B31="","",'各会計、関係団体の財政状況及び健全化判断比率'!B31)</f>
        <v>介護保険事業特別会計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t="str">
        <f t="shared" si="2"/>
        <v/>
      </c>
      <c r="BX37" s="407"/>
      <c r="BY37" s="408" t="str">
        <f>IF('各会計、関係団体の財政状況及び健全化判断比率'!B71="","",'各会計、関係団体の財政状況及び健全化判断比率'!B71)</f>
        <v/>
      </c>
      <c r="BZ37" s="408"/>
      <c r="CA37" s="408"/>
      <c r="CB37" s="408"/>
      <c r="CC37" s="408"/>
      <c r="CD37" s="408"/>
      <c r="CE37" s="408"/>
      <c r="CF37" s="408"/>
      <c r="CG37" s="408"/>
      <c r="CH37" s="408"/>
      <c r="CI37" s="408"/>
      <c r="CJ37" s="408"/>
      <c r="CK37" s="408"/>
      <c r="CL37" s="408"/>
      <c r="CM37" s="408"/>
      <c r="CN37" s="178"/>
      <c r="CO37" s="407">
        <f t="shared" si="3"/>
        <v>16</v>
      </c>
      <c r="CP37" s="407"/>
      <c r="CQ37" s="408" t="str">
        <f>IF('各会計、関係団体の財政状況及び健全化判断比率'!BS10="","",'各会計、関係団体の財政状況及び健全化判断比率'!BS10)</f>
        <v>相模原市スポーツ協会</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f t="shared" ref="C38:C43" si="5">IF(E38="","",C37+1)</f>
        <v>5</v>
      </c>
      <c r="D38" s="407"/>
      <c r="E38" s="408" t="str">
        <f>IF('各会計、関係団体の財政状況及び健全化判断比率'!B11="","",'各会計、関係団体の財政状況及び健全化判断比率'!B11)</f>
        <v>麻溝台・新磯野第一整備地区土地区画整理事業特別会計</v>
      </c>
      <c r="F38" s="408"/>
      <c r="G38" s="408"/>
      <c r="H38" s="408"/>
      <c r="I38" s="408"/>
      <c r="J38" s="408"/>
      <c r="K38" s="408"/>
      <c r="L38" s="408"/>
      <c r="M38" s="408"/>
      <c r="N38" s="408"/>
      <c r="O38" s="408"/>
      <c r="P38" s="408"/>
      <c r="Q38" s="408"/>
      <c r="R38" s="408"/>
      <c r="S38" s="408"/>
      <c r="T38" s="178"/>
      <c r="U38" s="407">
        <f t="shared" si="4"/>
        <v>10</v>
      </c>
      <c r="V38" s="407"/>
      <c r="W38" s="408" t="str">
        <f>IF('各会計、関係団体の財政状況及び健全化判断比率'!B32="","",'各会計、関係団体の財政状況及び健全化判断比率'!B32)</f>
        <v>後期高齢者医療事業特別会計</v>
      </c>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f t="shared" si="3"/>
        <v>17</v>
      </c>
      <c r="CP38" s="407"/>
      <c r="CQ38" s="408" t="str">
        <f>IF('各会計、関係団体の財政状況及び健全化判断比率'!BS11="","",'各会計、関係団体の財政状況及び健全化判断比率'!BS11)</f>
        <v>相模原市勤労者福祉サービスセンター</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f t="shared" si="3"/>
        <v>18</v>
      </c>
      <c r="CP39" s="407"/>
      <c r="CQ39" s="408" t="str">
        <f>IF('各会計、関係団体の財政状況及び健全化判断比率'!BS12="","",'各会計、関係団体の財政状況及び健全化判断比率'!BS12)</f>
        <v>相模原市産業振興財団</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f t="shared" si="3"/>
        <v>19</v>
      </c>
      <c r="CP40" s="407"/>
      <c r="CQ40" s="408" t="str">
        <f>IF('各会計、関係団体の財政状況及び健全化判断比率'!BS13="","",'各会計、関係団体の財政状況及び健全化判断比率'!BS13)</f>
        <v>相模原市シルバー人材センター</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f t="shared" si="3"/>
        <v>20</v>
      </c>
      <c r="CP41" s="407"/>
      <c r="CQ41" s="408" t="str">
        <f>IF('各会計、関係団体の財政状況及び健全化判断比率'!BS14="","",'各会計、関係団体の財政状況及び健全化判断比率'!BS14)</f>
        <v>相模原市防災協会</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f t="shared" si="3"/>
        <v>21</v>
      </c>
      <c r="CP42" s="407"/>
      <c r="CQ42" s="408" t="str">
        <f>IF('各会計、関係団体の財政状況及び健全化判断比率'!BS15="","",'各会計、関係団体の財政状況及び健全化判断比率'!BS15)</f>
        <v>さがみはら産業創造センター</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f t="shared" si="3"/>
        <v>22</v>
      </c>
      <c r="CP43" s="407"/>
      <c r="CQ43" s="408" t="str">
        <f>IF('各会計、関係団体の財政状況及び健全化判断比率'!BS16="","",'各会計、関係団体の財政状況及び健全化判断比率'!BS16)</f>
        <v>相模原市社会福祉事業団</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4" t="s">
        <v>206</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207</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208</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209</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210</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211</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212</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611</v>
      </c>
    </row>
    <row r="54" spans="5:113" x14ac:dyDescent="0.2"/>
    <row r="55" spans="5:113" x14ac:dyDescent="0.2"/>
    <row r="56" spans="5:113" x14ac:dyDescent="0.2"/>
  </sheetData>
  <sheetProtection password="C5BB" sheet="1" objects="1" scenarios="1"/>
  <customSheetViews>
    <customSheetView guid="{B5D8A632-8532-45D0-B1E8-4C81C7241214}" scale="85"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headerFooter>
        <oddFooter>&amp;C&amp;P/&amp;N</oddFooter>
      </headerFooter>
    </customSheetView>
  </customSheetViews>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216" t="s">
        <v>576</v>
      </c>
      <c r="D34" s="1216"/>
      <c r="E34" s="1217"/>
      <c r="F34" s="32">
        <v>4.76</v>
      </c>
      <c r="G34" s="33">
        <v>4.91</v>
      </c>
      <c r="H34" s="33">
        <v>5.13</v>
      </c>
      <c r="I34" s="33">
        <v>5.71</v>
      </c>
      <c r="J34" s="34">
        <v>13.31</v>
      </c>
      <c r="K34" s="22"/>
      <c r="L34" s="22"/>
      <c r="M34" s="22"/>
      <c r="N34" s="22"/>
      <c r="O34" s="22"/>
      <c r="P34" s="22"/>
    </row>
    <row r="35" spans="1:16" ht="39" customHeight="1" x14ac:dyDescent="0.2">
      <c r="A35" s="22"/>
      <c r="B35" s="35"/>
      <c r="C35" s="1210" t="s">
        <v>577</v>
      </c>
      <c r="D35" s="1211"/>
      <c r="E35" s="1212"/>
      <c r="F35" s="36">
        <v>0.68</v>
      </c>
      <c r="G35" s="37">
        <v>1.58</v>
      </c>
      <c r="H35" s="37">
        <v>2.0299999999999998</v>
      </c>
      <c r="I35" s="37">
        <v>2.4</v>
      </c>
      <c r="J35" s="38">
        <v>2.77</v>
      </c>
      <c r="K35" s="22"/>
      <c r="L35" s="22"/>
      <c r="M35" s="22"/>
      <c r="N35" s="22"/>
      <c r="O35" s="22"/>
      <c r="P35" s="22"/>
    </row>
    <row r="36" spans="1:16" ht="39" customHeight="1" x14ac:dyDescent="0.2">
      <c r="A36" s="22"/>
      <c r="B36" s="35"/>
      <c r="C36" s="1210" t="s">
        <v>578</v>
      </c>
      <c r="D36" s="1211"/>
      <c r="E36" s="1212"/>
      <c r="F36" s="36">
        <v>0.38</v>
      </c>
      <c r="G36" s="37">
        <v>0.63</v>
      </c>
      <c r="H36" s="37">
        <v>0.47</v>
      </c>
      <c r="I36" s="37">
        <v>1.26</v>
      </c>
      <c r="J36" s="38">
        <v>0.85</v>
      </c>
      <c r="K36" s="22"/>
      <c r="L36" s="22"/>
      <c r="M36" s="22"/>
      <c r="N36" s="22"/>
      <c r="O36" s="22"/>
      <c r="P36" s="22"/>
    </row>
    <row r="37" spans="1:16" ht="39" customHeight="1" x14ac:dyDescent="0.2">
      <c r="A37" s="22"/>
      <c r="B37" s="35"/>
      <c r="C37" s="1210" t="s">
        <v>579</v>
      </c>
      <c r="D37" s="1211"/>
      <c r="E37" s="1212"/>
      <c r="F37" s="36">
        <v>2.1</v>
      </c>
      <c r="G37" s="37">
        <v>1.94</v>
      </c>
      <c r="H37" s="37">
        <v>1.53</v>
      </c>
      <c r="I37" s="37">
        <v>1.51</v>
      </c>
      <c r="J37" s="38">
        <v>0.19</v>
      </c>
      <c r="K37" s="22"/>
      <c r="L37" s="22"/>
      <c r="M37" s="22"/>
      <c r="N37" s="22"/>
      <c r="O37" s="22"/>
      <c r="P37" s="22"/>
    </row>
    <row r="38" spans="1:16" ht="39" customHeight="1" x14ac:dyDescent="0.2">
      <c r="A38" s="22"/>
      <c r="B38" s="35"/>
      <c r="C38" s="1210" t="s">
        <v>580</v>
      </c>
      <c r="D38" s="1211"/>
      <c r="E38" s="1212"/>
      <c r="F38" s="36">
        <v>0.2</v>
      </c>
      <c r="G38" s="37">
        <v>0.11</v>
      </c>
      <c r="H38" s="37">
        <v>0.12</v>
      </c>
      <c r="I38" s="37">
        <v>0.13</v>
      </c>
      <c r="J38" s="38">
        <v>0.13</v>
      </c>
      <c r="K38" s="22"/>
      <c r="L38" s="22"/>
      <c r="M38" s="22"/>
      <c r="N38" s="22"/>
      <c r="O38" s="22"/>
      <c r="P38" s="22"/>
    </row>
    <row r="39" spans="1:16" ht="39" customHeight="1" x14ac:dyDescent="0.2">
      <c r="A39" s="22"/>
      <c r="B39" s="35"/>
      <c r="C39" s="1210" t="s">
        <v>581</v>
      </c>
      <c r="D39" s="1211"/>
      <c r="E39" s="1212"/>
      <c r="F39" s="36" t="s">
        <v>527</v>
      </c>
      <c r="G39" s="37" t="s">
        <v>527</v>
      </c>
      <c r="H39" s="37" t="s">
        <v>527</v>
      </c>
      <c r="I39" s="37">
        <v>0.09</v>
      </c>
      <c r="J39" s="38">
        <v>0.08</v>
      </c>
      <c r="K39" s="22"/>
      <c r="L39" s="22"/>
      <c r="M39" s="22"/>
      <c r="N39" s="22"/>
      <c r="O39" s="22"/>
      <c r="P39" s="22"/>
    </row>
    <row r="40" spans="1:16" ht="39" customHeight="1" x14ac:dyDescent="0.2">
      <c r="A40" s="22"/>
      <c r="B40" s="35"/>
      <c r="C40" s="1210" t="s">
        <v>582</v>
      </c>
      <c r="D40" s="1211"/>
      <c r="E40" s="1212"/>
      <c r="F40" s="36">
        <v>0.06</v>
      </c>
      <c r="G40" s="37">
        <v>0.04</v>
      </c>
      <c r="H40" s="37">
        <v>0</v>
      </c>
      <c r="I40" s="37">
        <v>0.02</v>
      </c>
      <c r="J40" s="38">
        <v>0.02</v>
      </c>
      <c r="K40" s="22"/>
      <c r="L40" s="22"/>
      <c r="M40" s="22"/>
      <c r="N40" s="22"/>
      <c r="O40" s="22"/>
      <c r="P40" s="22"/>
    </row>
    <row r="41" spans="1:16" ht="39" customHeight="1" x14ac:dyDescent="0.2">
      <c r="A41" s="22"/>
      <c r="B41" s="35"/>
      <c r="C41" s="1210" t="s">
        <v>583</v>
      </c>
      <c r="D41" s="1211"/>
      <c r="E41" s="1212"/>
      <c r="F41" s="36">
        <v>0</v>
      </c>
      <c r="G41" s="37">
        <v>0</v>
      </c>
      <c r="H41" s="37">
        <v>0</v>
      </c>
      <c r="I41" s="37">
        <v>0</v>
      </c>
      <c r="J41" s="38">
        <v>0</v>
      </c>
      <c r="K41" s="22"/>
      <c r="L41" s="22"/>
      <c r="M41" s="22"/>
      <c r="N41" s="22"/>
      <c r="O41" s="22"/>
      <c r="P41" s="22"/>
    </row>
    <row r="42" spans="1:16" ht="39" customHeight="1" x14ac:dyDescent="0.2">
      <c r="A42" s="22"/>
      <c r="B42" s="39"/>
      <c r="C42" s="1210" t="s">
        <v>584</v>
      </c>
      <c r="D42" s="1211"/>
      <c r="E42" s="1212"/>
      <c r="F42" s="36" t="s">
        <v>527</v>
      </c>
      <c r="G42" s="37" t="s">
        <v>585</v>
      </c>
      <c r="H42" s="37" t="s">
        <v>527</v>
      </c>
      <c r="I42" s="37" t="s">
        <v>527</v>
      </c>
      <c r="J42" s="38" t="s">
        <v>527</v>
      </c>
      <c r="K42" s="22"/>
      <c r="L42" s="22"/>
      <c r="M42" s="22"/>
      <c r="N42" s="22"/>
      <c r="O42" s="22"/>
      <c r="P42" s="22"/>
    </row>
    <row r="43" spans="1:16" ht="39" customHeight="1" thickBot="1" x14ac:dyDescent="0.25">
      <c r="A43" s="22"/>
      <c r="B43" s="40"/>
      <c r="C43" s="1213" t="s">
        <v>586</v>
      </c>
      <c r="D43" s="1214"/>
      <c r="E43" s="1215"/>
      <c r="F43" s="41">
        <v>0.01</v>
      </c>
      <c r="G43" s="42">
        <v>0.03</v>
      </c>
      <c r="H43" s="42">
        <v>0.32</v>
      </c>
      <c r="I43" s="42">
        <v>0.02</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fqAWpST0yY73aPA+pHp/SAavEkStRYGjqaUpZ3YplsRIQoTkS704jMKf9T2q7k5XKKwJz00ETOIMC8QP7MieA==" saltValue="q+cJaVmiMllpIjGIDBEhAg==" spinCount="100000" sheet="1" objects="1" scenarios="1"/>
  <customSheetViews>
    <customSheetView guid="{B5D8A632-8532-45D0-B1E8-4C81C7241214}" showGridLines="0" fitToPage="1" hiddenRows="1" hiddenColumns="1">
      <pageMargins left="0" right="0" top="0.19685039370078741" bottom="0" header="0" footer="0"/>
      <printOptions horizontalCentered="1"/>
      <pageSetup paperSize="9" scale="62" orientation="landscape" horizontalDpi="300" verticalDpi="300"/>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36" t="s">
        <v>10</v>
      </c>
      <c r="C45" s="1237"/>
      <c r="D45" s="58"/>
      <c r="E45" s="1242" t="s">
        <v>11</v>
      </c>
      <c r="F45" s="1242"/>
      <c r="G45" s="1242"/>
      <c r="H45" s="1242"/>
      <c r="I45" s="1242"/>
      <c r="J45" s="1243"/>
      <c r="K45" s="59">
        <v>22371</v>
      </c>
      <c r="L45" s="60">
        <v>22381</v>
      </c>
      <c r="M45" s="60">
        <v>22603</v>
      </c>
      <c r="N45" s="60">
        <v>22906</v>
      </c>
      <c r="O45" s="61">
        <v>22802</v>
      </c>
      <c r="P45" s="48"/>
      <c r="Q45" s="48"/>
      <c r="R45" s="48"/>
      <c r="S45" s="48"/>
      <c r="T45" s="48"/>
      <c r="U45" s="48"/>
    </row>
    <row r="46" spans="1:21" ht="30.75" customHeight="1" x14ac:dyDescent="0.2">
      <c r="A46" s="48"/>
      <c r="B46" s="1238"/>
      <c r="C46" s="1239"/>
      <c r="D46" s="62"/>
      <c r="E46" s="1220" t="s">
        <v>12</v>
      </c>
      <c r="F46" s="1220"/>
      <c r="G46" s="1220"/>
      <c r="H46" s="1220"/>
      <c r="I46" s="1220"/>
      <c r="J46" s="1221"/>
      <c r="K46" s="63" t="s">
        <v>527</v>
      </c>
      <c r="L46" s="64" t="s">
        <v>527</v>
      </c>
      <c r="M46" s="64" t="s">
        <v>527</v>
      </c>
      <c r="N46" s="64" t="s">
        <v>527</v>
      </c>
      <c r="O46" s="65" t="s">
        <v>527</v>
      </c>
      <c r="P46" s="48"/>
      <c r="Q46" s="48"/>
      <c r="R46" s="48"/>
      <c r="S46" s="48"/>
      <c r="T46" s="48"/>
      <c r="U46" s="48"/>
    </row>
    <row r="47" spans="1:21" ht="30.75" customHeight="1" x14ac:dyDescent="0.2">
      <c r="A47" s="48"/>
      <c r="B47" s="1238"/>
      <c r="C47" s="1239"/>
      <c r="D47" s="62"/>
      <c r="E47" s="1220" t="s">
        <v>13</v>
      </c>
      <c r="F47" s="1220"/>
      <c r="G47" s="1220"/>
      <c r="H47" s="1220"/>
      <c r="I47" s="1220"/>
      <c r="J47" s="1221"/>
      <c r="K47" s="63">
        <v>2460</v>
      </c>
      <c r="L47" s="64">
        <v>2760</v>
      </c>
      <c r="M47" s="64">
        <v>3060</v>
      </c>
      <c r="N47" s="64">
        <v>3393</v>
      </c>
      <c r="O47" s="65">
        <v>3611</v>
      </c>
      <c r="P47" s="48"/>
      <c r="Q47" s="48"/>
      <c r="R47" s="48"/>
      <c r="S47" s="48"/>
      <c r="T47" s="48"/>
      <c r="U47" s="48"/>
    </row>
    <row r="48" spans="1:21" ht="30.75" customHeight="1" x14ac:dyDescent="0.2">
      <c r="A48" s="48"/>
      <c r="B48" s="1238"/>
      <c r="C48" s="1239"/>
      <c r="D48" s="62"/>
      <c r="E48" s="1220" t="s">
        <v>14</v>
      </c>
      <c r="F48" s="1220"/>
      <c r="G48" s="1220"/>
      <c r="H48" s="1220"/>
      <c r="I48" s="1220"/>
      <c r="J48" s="1221"/>
      <c r="K48" s="63">
        <v>4451</v>
      </c>
      <c r="L48" s="64">
        <v>4405</v>
      </c>
      <c r="M48" s="64">
        <v>4206</v>
      </c>
      <c r="N48" s="64">
        <v>4083</v>
      </c>
      <c r="O48" s="65">
        <v>3826</v>
      </c>
      <c r="P48" s="48"/>
      <c r="Q48" s="48"/>
      <c r="R48" s="48"/>
      <c r="S48" s="48"/>
      <c r="T48" s="48"/>
      <c r="U48" s="48"/>
    </row>
    <row r="49" spans="1:21" ht="30.75" customHeight="1" x14ac:dyDescent="0.2">
      <c r="A49" s="48"/>
      <c r="B49" s="1238"/>
      <c r="C49" s="1239"/>
      <c r="D49" s="62"/>
      <c r="E49" s="1220" t="s">
        <v>15</v>
      </c>
      <c r="F49" s="1220"/>
      <c r="G49" s="1220"/>
      <c r="H49" s="1220"/>
      <c r="I49" s="1220"/>
      <c r="J49" s="1221"/>
      <c r="K49" s="63" t="s">
        <v>527</v>
      </c>
      <c r="L49" s="64" t="s">
        <v>527</v>
      </c>
      <c r="M49" s="64" t="s">
        <v>527</v>
      </c>
      <c r="N49" s="64" t="s">
        <v>527</v>
      </c>
      <c r="O49" s="65" t="s">
        <v>527</v>
      </c>
      <c r="P49" s="48"/>
      <c r="Q49" s="48"/>
      <c r="R49" s="48"/>
      <c r="S49" s="48"/>
      <c r="T49" s="48"/>
      <c r="U49" s="48"/>
    </row>
    <row r="50" spans="1:21" ht="30.75" customHeight="1" x14ac:dyDescent="0.2">
      <c r="A50" s="48"/>
      <c r="B50" s="1238"/>
      <c r="C50" s="1239"/>
      <c r="D50" s="62"/>
      <c r="E50" s="1220" t="s">
        <v>16</v>
      </c>
      <c r="F50" s="1220"/>
      <c r="G50" s="1220"/>
      <c r="H50" s="1220"/>
      <c r="I50" s="1220"/>
      <c r="J50" s="1221"/>
      <c r="K50" s="63">
        <v>977</v>
      </c>
      <c r="L50" s="64">
        <v>974</v>
      </c>
      <c r="M50" s="64">
        <v>972</v>
      </c>
      <c r="N50" s="64">
        <v>969</v>
      </c>
      <c r="O50" s="65">
        <v>903</v>
      </c>
      <c r="P50" s="48"/>
      <c r="Q50" s="48"/>
      <c r="R50" s="48"/>
      <c r="S50" s="48"/>
      <c r="T50" s="48"/>
      <c r="U50" s="48"/>
    </row>
    <row r="51" spans="1:21" ht="30.75" customHeight="1" x14ac:dyDescent="0.2">
      <c r="A51" s="48"/>
      <c r="B51" s="1240"/>
      <c r="C51" s="1241"/>
      <c r="D51" s="66"/>
      <c r="E51" s="1220" t="s">
        <v>17</v>
      </c>
      <c r="F51" s="1220"/>
      <c r="G51" s="1220"/>
      <c r="H51" s="1220"/>
      <c r="I51" s="1220"/>
      <c r="J51" s="1221"/>
      <c r="K51" s="63" t="s">
        <v>527</v>
      </c>
      <c r="L51" s="64" t="s">
        <v>527</v>
      </c>
      <c r="M51" s="64" t="s">
        <v>527</v>
      </c>
      <c r="N51" s="64" t="s">
        <v>527</v>
      </c>
      <c r="O51" s="65" t="s">
        <v>527</v>
      </c>
      <c r="P51" s="48"/>
      <c r="Q51" s="48"/>
      <c r="R51" s="48"/>
      <c r="S51" s="48"/>
      <c r="T51" s="48"/>
      <c r="U51" s="48"/>
    </row>
    <row r="52" spans="1:21" ht="30.75" customHeight="1" x14ac:dyDescent="0.2">
      <c r="A52" s="48"/>
      <c r="B52" s="1218" t="s">
        <v>18</v>
      </c>
      <c r="C52" s="1219"/>
      <c r="D52" s="66"/>
      <c r="E52" s="1220" t="s">
        <v>19</v>
      </c>
      <c r="F52" s="1220"/>
      <c r="G52" s="1220"/>
      <c r="H52" s="1220"/>
      <c r="I52" s="1220"/>
      <c r="J52" s="1221"/>
      <c r="K52" s="63">
        <v>26060</v>
      </c>
      <c r="L52" s="64">
        <v>26735</v>
      </c>
      <c r="M52" s="64">
        <v>26341</v>
      </c>
      <c r="N52" s="64">
        <v>27129</v>
      </c>
      <c r="O52" s="65">
        <v>26574</v>
      </c>
      <c r="P52" s="48"/>
      <c r="Q52" s="48"/>
      <c r="R52" s="48"/>
      <c r="S52" s="48"/>
      <c r="T52" s="48"/>
      <c r="U52" s="48"/>
    </row>
    <row r="53" spans="1:21" ht="30.75" customHeight="1" thickBot="1" x14ac:dyDescent="0.25">
      <c r="A53" s="48"/>
      <c r="B53" s="1222" t="s">
        <v>20</v>
      </c>
      <c r="C53" s="1223"/>
      <c r="D53" s="67"/>
      <c r="E53" s="1224" t="s">
        <v>21</v>
      </c>
      <c r="F53" s="1224"/>
      <c r="G53" s="1224"/>
      <c r="H53" s="1224"/>
      <c r="I53" s="1224"/>
      <c r="J53" s="1225"/>
      <c r="K53" s="68">
        <v>4199</v>
      </c>
      <c r="L53" s="69">
        <v>3785</v>
      </c>
      <c r="M53" s="69">
        <v>4500</v>
      </c>
      <c r="N53" s="69">
        <v>4222</v>
      </c>
      <c r="O53" s="70">
        <v>4568</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5">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2">
      <c r="B57" s="1226" t="s">
        <v>24</v>
      </c>
      <c r="C57" s="1227"/>
      <c r="D57" s="1230" t="s">
        <v>25</v>
      </c>
      <c r="E57" s="1231"/>
      <c r="F57" s="1231"/>
      <c r="G57" s="1231"/>
      <c r="H57" s="1231"/>
      <c r="I57" s="1231"/>
      <c r="J57" s="1232"/>
      <c r="K57" s="83">
        <v>8210</v>
      </c>
      <c r="L57" s="84">
        <v>10520</v>
      </c>
      <c r="M57" s="84">
        <v>12778</v>
      </c>
      <c r="N57" s="84">
        <v>16903</v>
      </c>
      <c r="O57" s="85">
        <v>15495</v>
      </c>
    </row>
    <row r="58" spans="1:21" ht="31.5" customHeight="1" thickBot="1" x14ac:dyDescent="0.25">
      <c r="B58" s="1228"/>
      <c r="C58" s="1229"/>
      <c r="D58" s="1233" t="s">
        <v>26</v>
      </c>
      <c r="E58" s="1234"/>
      <c r="F58" s="1234"/>
      <c r="G58" s="1234"/>
      <c r="H58" s="1234"/>
      <c r="I58" s="1234"/>
      <c r="J58" s="1235"/>
      <c r="K58" s="86">
        <v>5333</v>
      </c>
      <c r="L58" s="87">
        <v>7327</v>
      </c>
      <c r="M58" s="87">
        <v>9620</v>
      </c>
      <c r="N58" s="87">
        <v>12213</v>
      </c>
      <c r="O58" s="88">
        <f>15273</f>
        <v>15273</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jALr0Y79xTPOd8hLgiuu/o9Ujno/AH10giyqE51vSxxv40VYV68xHSXCeRMxs1FBjc9QEKVInLeiHTNAtYFyg==" saltValue="0nHaOyLhVuUEVW7liaSz6A==" spinCount="100000" sheet="1" objects="1" scenarios="1"/>
  <customSheetViews>
    <customSheetView guid="{B5D8A632-8532-45D0-B1E8-4C81C7241214}" showGridLines="0" fitToPage="1" hiddenRows="1" hiddenColumns="1">
      <pageMargins left="0" right="0" top="0.19685039370078741" bottom="0.23622047244094491" header="0" footer="0"/>
      <printOptions horizontalCentered="1"/>
      <pageSetup paperSize="9" scale="56" orientation="landscape" horizontalDpi="300" verticalDpi="300"/>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568</v>
      </c>
      <c r="J40" s="100" t="s">
        <v>569</v>
      </c>
      <c r="K40" s="100" t="s">
        <v>570</v>
      </c>
      <c r="L40" s="100" t="s">
        <v>571</v>
      </c>
      <c r="M40" s="101" t="s">
        <v>572</v>
      </c>
    </row>
    <row r="41" spans="2:13" ht="27.75" customHeight="1" x14ac:dyDescent="0.2">
      <c r="B41" s="1256" t="s">
        <v>29</v>
      </c>
      <c r="C41" s="1257"/>
      <c r="D41" s="102"/>
      <c r="E41" s="1258" t="s">
        <v>30</v>
      </c>
      <c r="F41" s="1258"/>
      <c r="G41" s="1258"/>
      <c r="H41" s="1259"/>
      <c r="I41" s="358">
        <v>275797</v>
      </c>
      <c r="J41" s="359">
        <v>283802</v>
      </c>
      <c r="K41" s="359">
        <v>290250</v>
      </c>
      <c r="L41" s="359">
        <v>290404</v>
      </c>
      <c r="M41" s="360">
        <v>291631</v>
      </c>
    </row>
    <row r="42" spans="2:13" ht="27.75" customHeight="1" x14ac:dyDescent="0.2">
      <c r="B42" s="1246"/>
      <c r="C42" s="1247"/>
      <c r="D42" s="103"/>
      <c r="E42" s="1250" t="s">
        <v>31</v>
      </c>
      <c r="F42" s="1250"/>
      <c r="G42" s="1250"/>
      <c r="H42" s="1251"/>
      <c r="I42" s="361">
        <v>23816</v>
      </c>
      <c r="J42" s="362">
        <v>21442</v>
      </c>
      <c r="K42" s="362">
        <v>18769</v>
      </c>
      <c r="L42" s="362">
        <v>17191</v>
      </c>
      <c r="M42" s="363">
        <v>15081</v>
      </c>
    </row>
    <row r="43" spans="2:13" ht="27.75" customHeight="1" x14ac:dyDescent="0.2">
      <c r="B43" s="1246"/>
      <c r="C43" s="1247"/>
      <c r="D43" s="103"/>
      <c r="E43" s="1250" t="s">
        <v>32</v>
      </c>
      <c r="F43" s="1250"/>
      <c r="G43" s="1250"/>
      <c r="H43" s="1251"/>
      <c r="I43" s="361">
        <v>40798</v>
      </c>
      <c r="J43" s="362">
        <v>40312</v>
      </c>
      <c r="K43" s="362">
        <v>39506</v>
      </c>
      <c r="L43" s="362">
        <v>38251</v>
      </c>
      <c r="M43" s="363">
        <v>37280</v>
      </c>
    </row>
    <row r="44" spans="2:13" ht="27.75" customHeight="1" x14ac:dyDescent="0.2">
      <c r="B44" s="1246"/>
      <c r="C44" s="1247"/>
      <c r="D44" s="103"/>
      <c r="E44" s="1250" t="s">
        <v>33</v>
      </c>
      <c r="F44" s="1250"/>
      <c r="G44" s="1250"/>
      <c r="H44" s="1251"/>
      <c r="I44" s="361" t="s">
        <v>527</v>
      </c>
      <c r="J44" s="362" t="s">
        <v>527</v>
      </c>
      <c r="K44" s="362" t="s">
        <v>527</v>
      </c>
      <c r="L44" s="362" t="s">
        <v>527</v>
      </c>
      <c r="M44" s="363" t="s">
        <v>527</v>
      </c>
    </row>
    <row r="45" spans="2:13" ht="27.75" customHeight="1" x14ac:dyDescent="0.2">
      <c r="B45" s="1246"/>
      <c r="C45" s="1247"/>
      <c r="D45" s="103"/>
      <c r="E45" s="1250" t="s">
        <v>34</v>
      </c>
      <c r="F45" s="1250"/>
      <c r="G45" s="1250"/>
      <c r="H45" s="1251"/>
      <c r="I45" s="361">
        <v>46361</v>
      </c>
      <c r="J45" s="362">
        <v>43419</v>
      </c>
      <c r="K45" s="362">
        <v>42650</v>
      </c>
      <c r="L45" s="362">
        <v>41836</v>
      </c>
      <c r="M45" s="363">
        <v>42114</v>
      </c>
    </row>
    <row r="46" spans="2:13" ht="27.75" customHeight="1" x14ac:dyDescent="0.2">
      <c r="B46" s="1246"/>
      <c r="C46" s="1247"/>
      <c r="D46" s="104"/>
      <c r="E46" s="1250" t="s">
        <v>35</v>
      </c>
      <c r="F46" s="1250"/>
      <c r="G46" s="1250"/>
      <c r="H46" s="1251"/>
      <c r="I46" s="361">
        <v>2462</v>
      </c>
      <c r="J46" s="362">
        <v>2133</v>
      </c>
      <c r="K46" s="362">
        <v>2345</v>
      </c>
      <c r="L46" s="362">
        <v>1063</v>
      </c>
      <c r="M46" s="363">
        <v>405</v>
      </c>
    </row>
    <row r="47" spans="2:13" ht="27.75" customHeight="1" x14ac:dyDescent="0.2">
      <c r="B47" s="1246"/>
      <c r="C47" s="1247"/>
      <c r="D47" s="105"/>
      <c r="E47" s="1260" t="s">
        <v>36</v>
      </c>
      <c r="F47" s="1261"/>
      <c r="G47" s="1261"/>
      <c r="H47" s="1262"/>
      <c r="I47" s="361" t="s">
        <v>527</v>
      </c>
      <c r="J47" s="362" t="s">
        <v>527</v>
      </c>
      <c r="K47" s="362" t="s">
        <v>527</v>
      </c>
      <c r="L47" s="362" t="s">
        <v>527</v>
      </c>
      <c r="M47" s="363" t="s">
        <v>527</v>
      </c>
    </row>
    <row r="48" spans="2:13" ht="27.75" customHeight="1" x14ac:dyDescent="0.2">
      <c r="B48" s="1246"/>
      <c r="C48" s="1247"/>
      <c r="D48" s="103"/>
      <c r="E48" s="1250" t="s">
        <v>37</v>
      </c>
      <c r="F48" s="1250"/>
      <c r="G48" s="1250"/>
      <c r="H48" s="1251"/>
      <c r="I48" s="361" t="s">
        <v>527</v>
      </c>
      <c r="J48" s="362" t="s">
        <v>527</v>
      </c>
      <c r="K48" s="362" t="s">
        <v>527</v>
      </c>
      <c r="L48" s="362" t="s">
        <v>527</v>
      </c>
      <c r="M48" s="363" t="s">
        <v>527</v>
      </c>
    </row>
    <row r="49" spans="2:13" ht="27.75" customHeight="1" x14ac:dyDescent="0.2">
      <c r="B49" s="1248"/>
      <c r="C49" s="1249"/>
      <c r="D49" s="103"/>
      <c r="E49" s="1250" t="s">
        <v>38</v>
      </c>
      <c r="F49" s="1250"/>
      <c r="G49" s="1250"/>
      <c r="H49" s="1251"/>
      <c r="I49" s="361" t="s">
        <v>527</v>
      </c>
      <c r="J49" s="362" t="s">
        <v>527</v>
      </c>
      <c r="K49" s="362" t="s">
        <v>527</v>
      </c>
      <c r="L49" s="362" t="s">
        <v>527</v>
      </c>
      <c r="M49" s="363" t="s">
        <v>527</v>
      </c>
    </row>
    <row r="50" spans="2:13" ht="27.75" customHeight="1" x14ac:dyDescent="0.2">
      <c r="B50" s="1244" t="s">
        <v>39</v>
      </c>
      <c r="C50" s="1245"/>
      <c r="D50" s="106"/>
      <c r="E50" s="1250" t="s">
        <v>40</v>
      </c>
      <c r="F50" s="1250"/>
      <c r="G50" s="1250"/>
      <c r="H50" s="1251"/>
      <c r="I50" s="361">
        <v>28669</v>
      </c>
      <c r="J50" s="362">
        <v>33638</v>
      </c>
      <c r="K50" s="362">
        <v>37422</v>
      </c>
      <c r="L50" s="362">
        <v>40440</v>
      </c>
      <c r="M50" s="363">
        <v>49115</v>
      </c>
    </row>
    <row r="51" spans="2:13" ht="27.75" customHeight="1" x14ac:dyDescent="0.2">
      <c r="B51" s="1246"/>
      <c r="C51" s="1247"/>
      <c r="D51" s="103"/>
      <c r="E51" s="1250" t="s">
        <v>41</v>
      </c>
      <c r="F51" s="1250"/>
      <c r="G51" s="1250"/>
      <c r="H51" s="1251"/>
      <c r="I51" s="361">
        <v>73694</v>
      </c>
      <c r="J51" s="362">
        <v>69938</v>
      </c>
      <c r="K51" s="362">
        <v>66555</v>
      </c>
      <c r="L51" s="362">
        <v>64534</v>
      </c>
      <c r="M51" s="363">
        <v>61770</v>
      </c>
    </row>
    <row r="52" spans="2:13" ht="27.75" customHeight="1" x14ac:dyDescent="0.2">
      <c r="B52" s="1248"/>
      <c r="C52" s="1249"/>
      <c r="D52" s="103"/>
      <c r="E52" s="1250" t="s">
        <v>42</v>
      </c>
      <c r="F52" s="1250"/>
      <c r="G52" s="1250"/>
      <c r="H52" s="1251"/>
      <c r="I52" s="361">
        <v>227998</v>
      </c>
      <c r="J52" s="362">
        <v>236793</v>
      </c>
      <c r="K52" s="362">
        <v>241159</v>
      </c>
      <c r="L52" s="362">
        <v>246021</v>
      </c>
      <c r="M52" s="363">
        <v>251678</v>
      </c>
    </row>
    <row r="53" spans="2:13" ht="27.75" customHeight="1" thickBot="1" x14ac:dyDescent="0.25">
      <c r="B53" s="1252" t="s">
        <v>43</v>
      </c>
      <c r="C53" s="1253"/>
      <c r="D53" s="107"/>
      <c r="E53" s="1254" t="s">
        <v>44</v>
      </c>
      <c r="F53" s="1254"/>
      <c r="G53" s="1254"/>
      <c r="H53" s="1255"/>
      <c r="I53" s="364">
        <v>58873</v>
      </c>
      <c r="J53" s="365">
        <v>50740</v>
      </c>
      <c r="K53" s="365">
        <v>48385</v>
      </c>
      <c r="L53" s="365">
        <v>37749</v>
      </c>
      <c r="M53" s="366">
        <v>23946</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vGeD1EdhSFHGPVWVjGbi5hOrOPUc2BSBFL5b477ofVszkoLImyQwXzsUU06lIfiU1O3kouGIfmIAODYK2aBpyQ==" saltValue="ZOj0jT1y7Cu4FIPK4+P90A==" spinCount="100000" sheet="1" objects="1" scenarios="1"/>
  <customSheetViews>
    <customSheetView guid="{B5D8A632-8532-45D0-B1E8-4C81C7241214}" showGridLines="0" fitToPage="1" hiddenRows="1" hiddenColumns="1">
      <pageMargins left="0" right="0" top="0.19685039370078741" bottom="0" header="0" footer="0"/>
      <printOptions horizontalCentered="1"/>
      <pageSetup paperSize="9" scale="60" orientation="landscape" horizontalDpi="300" verticalDpi="300"/>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570</v>
      </c>
      <c r="G54" s="116" t="s">
        <v>571</v>
      </c>
      <c r="H54" s="117" t="s">
        <v>572</v>
      </c>
    </row>
    <row r="55" spans="2:8" ht="52.5" customHeight="1" x14ac:dyDescent="0.2">
      <c r="B55" s="118"/>
      <c r="C55" s="1271" t="s">
        <v>47</v>
      </c>
      <c r="D55" s="1271"/>
      <c r="E55" s="1272"/>
      <c r="F55" s="119">
        <v>6796</v>
      </c>
      <c r="G55" s="119">
        <v>10930</v>
      </c>
      <c r="H55" s="120">
        <v>16034</v>
      </c>
    </row>
    <row r="56" spans="2:8" ht="52.5" customHeight="1" x14ac:dyDescent="0.2">
      <c r="B56" s="121"/>
      <c r="C56" s="1273" t="s">
        <v>48</v>
      </c>
      <c r="D56" s="1273"/>
      <c r="E56" s="1274"/>
      <c r="F56" s="122">
        <v>378</v>
      </c>
      <c r="G56" s="122">
        <v>420</v>
      </c>
      <c r="H56" s="123">
        <v>458</v>
      </c>
    </row>
    <row r="57" spans="2:8" ht="53.25" customHeight="1" x14ac:dyDescent="0.2">
      <c r="B57" s="121"/>
      <c r="C57" s="1275" t="s">
        <v>49</v>
      </c>
      <c r="D57" s="1275"/>
      <c r="E57" s="1276"/>
      <c r="F57" s="124">
        <v>7269</v>
      </c>
      <c r="G57" s="124">
        <v>7199</v>
      </c>
      <c r="H57" s="125">
        <v>7573</v>
      </c>
    </row>
    <row r="58" spans="2:8" ht="45.75" customHeight="1" x14ac:dyDescent="0.2">
      <c r="B58" s="126"/>
      <c r="C58" s="1263" t="s">
        <v>605</v>
      </c>
      <c r="D58" s="1264"/>
      <c r="E58" s="1265"/>
      <c r="F58" s="127">
        <v>1925</v>
      </c>
      <c r="G58" s="127">
        <v>1915</v>
      </c>
      <c r="H58" s="128">
        <v>1917</v>
      </c>
    </row>
    <row r="59" spans="2:8" ht="45.75" customHeight="1" x14ac:dyDescent="0.2">
      <c r="B59" s="126"/>
      <c r="C59" s="1263" t="s">
        <v>606</v>
      </c>
      <c r="D59" s="1264"/>
      <c r="E59" s="1265"/>
      <c r="F59" s="127" t="s">
        <v>610</v>
      </c>
      <c r="G59" s="127" t="s">
        <v>610</v>
      </c>
      <c r="H59" s="128">
        <v>727</v>
      </c>
    </row>
    <row r="60" spans="2:8" ht="45.75" customHeight="1" x14ac:dyDescent="0.2">
      <c r="B60" s="126"/>
      <c r="C60" s="1263" t="s">
        <v>607</v>
      </c>
      <c r="D60" s="1264"/>
      <c r="E60" s="1265"/>
      <c r="F60" s="127">
        <v>714</v>
      </c>
      <c r="G60" s="127">
        <v>722</v>
      </c>
      <c r="H60" s="128">
        <v>726</v>
      </c>
    </row>
    <row r="61" spans="2:8" ht="45.75" customHeight="1" x14ac:dyDescent="0.2">
      <c r="B61" s="126"/>
      <c r="C61" s="1263" t="s">
        <v>608</v>
      </c>
      <c r="D61" s="1264"/>
      <c r="E61" s="1265"/>
      <c r="F61" s="127">
        <v>411</v>
      </c>
      <c r="G61" s="127">
        <v>411</v>
      </c>
      <c r="H61" s="128">
        <v>553</v>
      </c>
    </row>
    <row r="62" spans="2:8" ht="45.75" customHeight="1" thickBot="1" x14ac:dyDescent="0.25">
      <c r="B62" s="129"/>
      <c r="C62" s="1266" t="s">
        <v>609</v>
      </c>
      <c r="D62" s="1267"/>
      <c r="E62" s="1268"/>
      <c r="F62" s="130">
        <v>475</v>
      </c>
      <c r="G62" s="130">
        <v>440</v>
      </c>
      <c r="H62" s="131">
        <v>533</v>
      </c>
    </row>
    <row r="63" spans="2:8" ht="52.5" customHeight="1" thickBot="1" x14ac:dyDescent="0.25">
      <c r="B63" s="132"/>
      <c r="C63" s="1269" t="s">
        <v>50</v>
      </c>
      <c r="D63" s="1269"/>
      <c r="E63" s="1270"/>
      <c r="F63" s="133">
        <v>14443</v>
      </c>
      <c r="G63" s="133">
        <v>18549</v>
      </c>
      <c r="H63" s="134">
        <v>24065</v>
      </c>
    </row>
    <row r="64" spans="2:8" ht="13.2" x14ac:dyDescent="0.2"/>
  </sheetData>
  <sheetProtection algorithmName="SHA-512" hashValue="/sRohqASy41ZNGhywaE4MUBXymz0yT0Y+UafvpvVdiB/HlKDTTuKsbwvW/7CC3NiAxU3pilZeWOqT7hihJzuVw==" saltValue="isMCAablLp0F1bf18DJ9WQ==" spinCount="100000" sheet="1" objects="1" scenarios="1"/>
  <customSheetViews>
    <customSheetView guid="{B5D8A632-8532-45D0-B1E8-4C81C7241214}" scale="70" showGridLines="0" fitToPage="1" hiddenRows="1" hiddenColumns="1">
      <pageMargins left="0" right="0" top="0.19685039370078741" bottom="0" header="0" footer="0"/>
      <printOptions horizontalCentered="1"/>
      <pageSetup paperSize="9" scale="43" orientation="landscape" verticalDpi="300"/>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612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614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615</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568</v>
      </c>
      <c r="BQ50" s="1282"/>
      <c r="BR50" s="1282"/>
      <c r="BS50" s="1282"/>
      <c r="BT50" s="1282"/>
      <c r="BU50" s="1282"/>
      <c r="BV50" s="1282"/>
      <c r="BW50" s="1282"/>
      <c r="BX50" s="1282" t="s">
        <v>569</v>
      </c>
      <c r="BY50" s="1282"/>
      <c r="BZ50" s="1282"/>
      <c r="CA50" s="1282"/>
      <c r="CB50" s="1282"/>
      <c r="CC50" s="1282"/>
      <c r="CD50" s="1282"/>
      <c r="CE50" s="1282"/>
      <c r="CF50" s="1282" t="s">
        <v>570</v>
      </c>
      <c r="CG50" s="1282"/>
      <c r="CH50" s="1282"/>
      <c r="CI50" s="1282"/>
      <c r="CJ50" s="1282"/>
      <c r="CK50" s="1282"/>
      <c r="CL50" s="1282"/>
      <c r="CM50" s="1282"/>
      <c r="CN50" s="1282" t="s">
        <v>571</v>
      </c>
      <c r="CO50" s="1282"/>
      <c r="CP50" s="1282"/>
      <c r="CQ50" s="1282"/>
      <c r="CR50" s="1282"/>
      <c r="CS50" s="1282"/>
      <c r="CT50" s="1282"/>
      <c r="CU50" s="1282"/>
      <c r="CV50" s="1282" t="s">
        <v>572</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616</v>
      </c>
      <c r="AO51" s="1280"/>
      <c r="AP51" s="1280"/>
      <c r="AQ51" s="1280"/>
      <c r="AR51" s="1280"/>
      <c r="AS51" s="1280"/>
      <c r="AT51" s="1280"/>
      <c r="AU51" s="1280"/>
      <c r="AV51" s="1280"/>
      <c r="AW51" s="1280"/>
      <c r="AX51" s="1280"/>
      <c r="AY51" s="1280"/>
      <c r="AZ51" s="1280"/>
      <c r="BA51" s="1280"/>
      <c r="BB51" s="1280" t="s">
        <v>617</v>
      </c>
      <c r="BC51" s="1280"/>
      <c r="BD51" s="1280"/>
      <c r="BE51" s="1280"/>
      <c r="BF51" s="1280"/>
      <c r="BG51" s="1280"/>
      <c r="BH51" s="1280"/>
      <c r="BI51" s="1280"/>
      <c r="BJ51" s="1280"/>
      <c r="BK51" s="1280"/>
      <c r="BL51" s="1280"/>
      <c r="BM51" s="1280"/>
      <c r="BN51" s="1280"/>
      <c r="BO51" s="1280"/>
      <c r="BP51" s="1277">
        <v>39</v>
      </c>
      <c r="BQ51" s="1277"/>
      <c r="BR51" s="1277"/>
      <c r="BS51" s="1277"/>
      <c r="BT51" s="1277"/>
      <c r="BU51" s="1277"/>
      <c r="BV51" s="1277"/>
      <c r="BW51" s="1277"/>
      <c r="BX51" s="1277">
        <v>33.299999999999997</v>
      </c>
      <c r="BY51" s="1277"/>
      <c r="BZ51" s="1277"/>
      <c r="CA51" s="1277"/>
      <c r="CB51" s="1277"/>
      <c r="CC51" s="1277"/>
      <c r="CD51" s="1277"/>
      <c r="CE51" s="1277"/>
      <c r="CF51" s="1277">
        <v>31.3</v>
      </c>
      <c r="CG51" s="1277"/>
      <c r="CH51" s="1277"/>
      <c r="CI51" s="1277"/>
      <c r="CJ51" s="1277"/>
      <c r="CK51" s="1277"/>
      <c r="CL51" s="1277"/>
      <c r="CM51" s="1277"/>
      <c r="CN51" s="1277">
        <v>23.9</v>
      </c>
      <c r="CO51" s="1277"/>
      <c r="CP51" s="1277"/>
      <c r="CQ51" s="1277"/>
      <c r="CR51" s="1277"/>
      <c r="CS51" s="1277"/>
      <c r="CT51" s="1277"/>
      <c r="CU51" s="1277"/>
      <c r="CV51" s="1277">
        <v>14.2</v>
      </c>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618</v>
      </c>
      <c r="BC53" s="1280"/>
      <c r="BD53" s="1280"/>
      <c r="BE53" s="1280"/>
      <c r="BF53" s="1280"/>
      <c r="BG53" s="1280"/>
      <c r="BH53" s="1280"/>
      <c r="BI53" s="1280"/>
      <c r="BJ53" s="1280"/>
      <c r="BK53" s="1280"/>
      <c r="BL53" s="1280"/>
      <c r="BM53" s="1280"/>
      <c r="BN53" s="1280"/>
      <c r="BO53" s="1280"/>
      <c r="BP53" s="1277">
        <v>63.4</v>
      </c>
      <c r="BQ53" s="1277"/>
      <c r="BR53" s="1277"/>
      <c r="BS53" s="1277"/>
      <c r="BT53" s="1277"/>
      <c r="BU53" s="1277"/>
      <c r="BV53" s="1277"/>
      <c r="BW53" s="1277"/>
      <c r="BX53" s="1277">
        <v>64.5</v>
      </c>
      <c r="BY53" s="1277"/>
      <c r="BZ53" s="1277"/>
      <c r="CA53" s="1277"/>
      <c r="CB53" s="1277"/>
      <c r="CC53" s="1277"/>
      <c r="CD53" s="1277"/>
      <c r="CE53" s="1277"/>
      <c r="CF53" s="1277">
        <v>65.8</v>
      </c>
      <c r="CG53" s="1277"/>
      <c r="CH53" s="1277"/>
      <c r="CI53" s="1277"/>
      <c r="CJ53" s="1277"/>
      <c r="CK53" s="1277"/>
      <c r="CL53" s="1277"/>
      <c r="CM53" s="1277"/>
      <c r="CN53" s="1277">
        <v>67.2</v>
      </c>
      <c r="CO53" s="1277"/>
      <c r="CP53" s="1277"/>
      <c r="CQ53" s="1277"/>
      <c r="CR53" s="1277"/>
      <c r="CS53" s="1277"/>
      <c r="CT53" s="1277"/>
      <c r="CU53" s="1277"/>
      <c r="CV53" s="1277">
        <v>68.7</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620</v>
      </c>
      <c r="AO55" s="1282"/>
      <c r="AP55" s="1282"/>
      <c r="AQ55" s="1282"/>
      <c r="AR55" s="1282"/>
      <c r="AS55" s="1282"/>
      <c r="AT55" s="1282"/>
      <c r="AU55" s="1282"/>
      <c r="AV55" s="1282"/>
      <c r="AW55" s="1282"/>
      <c r="AX55" s="1282"/>
      <c r="AY55" s="1282"/>
      <c r="AZ55" s="1282"/>
      <c r="BA55" s="1282"/>
      <c r="BB55" s="1280" t="s">
        <v>617</v>
      </c>
      <c r="BC55" s="1280"/>
      <c r="BD55" s="1280"/>
      <c r="BE55" s="1280"/>
      <c r="BF55" s="1280"/>
      <c r="BG55" s="1280"/>
      <c r="BH55" s="1280"/>
      <c r="BI55" s="1280"/>
      <c r="BJ55" s="1280"/>
      <c r="BK55" s="1280"/>
      <c r="BL55" s="1280"/>
      <c r="BM55" s="1280"/>
      <c r="BN55" s="1280"/>
      <c r="BO55" s="1280"/>
      <c r="BP55" s="1277">
        <v>106</v>
      </c>
      <c r="BQ55" s="1277"/>
      <c r="BR55" s="1277"/>
      <c r="BS55" s="1277"/>
      <c r="BT55" s="1277"/>
      <c r="BU55" s="1277"/>
      <c r="BV55" s="1277"/>
      <c r="BW55" s="1277"/>
      <c r="BX55" s="1277">
        <v>97.6</v>
      </c>
      <c r="BY55" s="1277"/>
      <c r="BZ55" s="1277"/>
      <c r="CA55" s="1277"/>
      <c r="CB55" s="1277"/>
      <c r="CC55" s="1277"/>
      <c r="CD55" s="1277"/>
      <c r="CE55" s="1277"/>
      <c r="CF55" s="1277">
        <v>91.9</v>
      </c>
      <c r="CG55" s="1277"/>
      <c r="CH55" s="1277"/>
      <c r="CI55" s="1277"/>
      <c r="CJ55" s="1277"/>
      <c r="CK55" s="1277"/>
      <c r="CL55" s="1277"/>
      <c r="CM55" s="1277"/>
      <c r="CN55" s="1277">
        <v>86</v>
      </c>
      <c r="CO55" s="1277"/>
      <c r="CP55" s="1277"/>
      <c r="CQ55" s="1277"/>
      <c r="CR55" s="1277"/>
      <c r="CS55" s="1277"/>
      <c r="CT55" s="1277"/>
      <c r="CU55" s="1277"/>
      <c r="CV55" s="1277">
        <v>72.8</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618</v>
      </c>
      <c r="BC57" s="1280"/>
      <c r="BD57" s="1280"/>
      <c r="BE57" s="1280"/>
      <c r="BF57" s="1280"/>
      <c r="BG57" s="1280"/>
      <c r="BH57" s="1280"/>
      <c r="BI57" s="1280"/>
      <c r="BJ57" s="1280"/>
      <c r="BK57" s="1280"/>
      <c r="BL57" s="1280"/>
      <c r="BM57" s="1280"/>
      <c r="BN57" s="1280"/>
      <c r="BO57" s="1280"/>
      <c r="BP57" s="1277">
        <v>62</v>
      </c>
      <c r="BQ57" s="1277"/>
      <c r="BR57" s="1277"/>
      <c r="BS57" s="1277"/>
      <c r="BT57" s="1277"/>
      <c r="BU57" s="1277"/>
      <c r="BV57" s="1277"/>
      <c r="BW57" s="1277"/>
      <c r="BX57" s="1277">
        <v>62.9</v>
      </c>
      <c r="BY57" s="1277"/>
      <c r="BZ57" s="1277"/>
      <c r="CA57" s="1277"/>
      <c r="CB57" s="1277"/>
      <c r="CC57" s="1277"/>
      <c r="CD57" s="1277"/>
      <c r="CE57" s="1277"/>
      <c r="CF57" s="1277">
        <v>63.4</v>
      </c>
      <c r="CG57" s="1277"/>
      <c r="CH57" s="1277"/>
      <c r="CI57" s="1277"/>
      <c r="CJ57" s="1277"/>
      <c r="CK57" s="1277"/>
      <c r="CL57" s="1277"/>
      <c r="CM57" s="1277"/>
      <c r="CN57" s="1277">
        <v>64.3</v>
      </c>
      <c r="CO57" s="1277"/>
      <c r="CP57" s="1277"/>
      <c r="CQ57" s="1277"/>
      <c r="CR57" s="1277"/>
      <c r="CS57" s="1277"/>
      <c r="CT57" s="1277"/>
      <c r="CU57" s="1277"/>
      <c r="CV57" s="1277">
        <v>65.2</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621</v>
      </c>
    </row>
    <row r="64" spans="1:109" ht="13.2" x14ac:dyDescent="0.2">
      <c r="B64" s="376"/>
      <c r="G64" s="383"/>
      <c r="I64" s="396"/>
      <c r="J64" s="396"/>
      <c r="K64" s="396"/>
      <c r="L64" s="396"/>
      <c r="M64" s="396"/>
      <c r="N64" s="397"/>
      <c r="AM64" s="383"/>
      <c r="AN64" s="383" t="s">
        <v>613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9" t="s">
        <v>622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615</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568</v>
      </c>
      <c r="BQ72" s="1282"/>
      <c r="BR72" s="1282"/>
      <c r="BS72" s="1282"/>
      <c r="BT72" s="1282"/>
      <c r="BU72" s="1282"/>
      <c r="BV72" s="1282"/>
      <c r="BW72" s="1282"/>
      <c r="BX72" s="1282" t="s">
        <v>569</v>
      </c>
      <c r="BY72" s="1282"/>
      <c r="BZ72" s="1282"/>
      <c r="CA72" s="1282"/>
      <c r="CB72" s="1282"/>
      <c r="CC72" s="1282"/>
      <c r="CD72" s="1282"/>
      <c r="CE72" s="1282"/>
      <c r="CF72" s="1282" t="s">
        <v>570</v>
      </c>
      <c r="CG72" s="1282"/>
      <c r="CH72" s="1282"/>
      <c r="CI72" s="1282"/>
      <c r="CJ72" s="1282"/>
      <c r="CK72" s="1282"/>
      <c r="CL72" s="1282"/>
      <c r="CM72" s="1282"/>
      <c r="CN72" s="1282" t="s">
        <v>571</v>
      </c>
      <c r="CO72" s="1282"/>
      <c r="CP72" s="1282"/>
      <c r="CQ72" s="1282"/>
      <c r="CR72" s="1282"/>
      <c r="CS72" s="1282"/>
      <c r="CT72" s="1282"/>
      <c r="CU72" s="1282"/>
      <c r="CV72" s="1282" t="s">
        <v>572</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616</v>
      </c>
      <c r="AO73" s="1280"/>
      <c r="AP73" s="1280"/>
      <c r="AQ73" s="1280"/>
      <c r="AR73" s="1280"/>
      <c r="AS73" s="1280"/>
      <c r="AT73" s="1280"/>
      <c r="AU73" s="1280"/>
      <c r="AV73" s="1280"/>
      <c r="AW73" s="1280"/>
      <c r="AX73" s="1280"/>
      <c r="AY73" s="1280"/>
      <c r="AZ73" s="1280"/>
      <c r="BA73" s="1280"/>
      <c r="BB73" s="1280" t="s">
        <v>623</v>
      </c>
      <c r="BC73" s="1280"/>
      <c r="BD73" s="1280"/>
      <c r="BE73" s="1280"/>
      <c r="BF73" s="1280"/>
      <c r="BG73" s="1280"/>
      <c r="BH73" s="1280"/>
      <c r="BI73" s="1280"/>
      <c r="BJ73" s="1280"/>
      <c r="BK73" s="1280"/>
      <c r="BL73" s="1280"/>
      <c r="BM73" s="1280"/>
      <c r="BN73" s="1280"/>
      <c r="BO73" s="1280"/>
      <c r="BP73" s="1277">
        <v>39</v>
      </c>
      <c r="BQ73" s="1277"/>
      <c r="BR73" s="1277"/>
      <c r="BS73" s="1277"/>
      <c r="BT73" s="1277"/>
      <c r="BU73" s="1277"/>
      <c r="BV73" s="1277"/>
      <c r="BW73" s="1277"/>
      <c r="BX73" s="1277">
        <v>33.299999999999997</v>
      </c>
      <c r="BY73" s="1277"/>
      <c r="BZ73" s="1277"/>
      <c r="CA73" s="1277"/>
      <c r="CB73" s="1277"/>
      <c r="CC73" s="1277"/>
      <c r="CD73" s="1277"/>
      <c r="CE73" s="1277"/>
      <c r="CF73" s="1277">
        <v>31.3</v>
      </c>
      <c r="CG73" s="1277"/>
      <c r="CH73" s="1277"/>
      <c r="CI73" s="1277"/>
      <c r="CJ73" s="1277"/>
      <c r="CK73" s="1277"/>
      <c r="CL73" s="1277"/>
      <c r="CM73" s="1277"/>
      <c r="CN73" s="1277">
        <v>23.9</v>
      </c>
      <c r="CO73" s="1277"/>
      <c r="CP73" s="1277"/>
      <c r="CQ73" s="1277"/>
      <c r="CR73" s="1277"/>
      <c r="CS73" s="1277"/>
      <c r="CT73" s="1277"/>
      <c r="CU73" s="1277"/>
      <c r="CV73" s="1277">
        <v>14.2</v>
      </c>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625</v>
      </c>
      <c r="BC75" s="1280"/>
      <c r="BD75" s="1280"/>
      <c r="BE75" s="1280"/>
      <c r="BF75" s="1280"/>
      <c r="BG75" s="1280"/>
      <c r="BH75" s="1280"/>
      <c r="BI75" s="1280"/>
      <c r="BJ75" s="1280"/>
      <c r="BK75" s="1280"/>
      <c r="BL75" s="1280"/>
      <c r="BM75" s="1280"/>
      <c r="BN75" s="1280"/>
      <c r="BO75" s="1280"/>
      <c r="BP75" s="1277">
        <v>2.9</v>
      </c>
      <c r="BQ75" s="1277"/>
      <c r="BR75" s="1277"/>
      <c r="BS75" s="1277"/>
      <c r="BT75" s="1277"/>
      <c r="BU75" s="1277"/>
      <c r="BV75" s="1277"/>
      <c r="BW75" s="1277"/>
      <c r="BX75" s="1277">
        <v>2.7</v>
      </c>
      <c r="BY75" s="1277"/>
      <c r="BZ75" s="1277"/>
      <c r="CA75" s="1277"/>
      <c r="CB75" s="1277"/>
      <c r="CC75" s="1277"/>
      <c r="CD75" s="1277"/>
      <c r="CE75" s="1277"/>
      <c r="CF75" s="1277">
        <v>2.7</v>
      </c>
      <c r="CG75" s="1277"/>
      <c r="CH75" s="1277"/>
      <c r="CI75" s="1277"/>
      <c r="CJ75" s="1277"/>
      <c r="CK75" s="1277"/>
      <c r="CL75" s="1277"/>
      <c r="CM75" s="1277"/>
      <c r="CN75" s="1277">
        <v>2.6</v>
      </c>
      <c r="CO75" s="1277"/>
      <c r="CP75" s="1277"/>
      <c r="CQ75" s="1277"/>
      <c r="CR75" s="1277"/>
      <c r="CS75" s="1277"/>
      <c r="CT75" s="1277"/>
      <c r="CU75" s="1277"/>
      <c r="CV75" s="1277">
        <v>2.7</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619</v>
      </c>
      <c r="AO77" s="1282"/>
      <c r="AP77" s="1282"/>
      <c r="AQ77" s="1282"/>
      <c r="AR77" s="1282"/>
      <c r="AS77" s="1282"/>
      <c r="AT77" s="1282"/>
      <c r="AU77" s="1282"/>
      <c r="AV77" s="1282"/>
      <c r="AW77" s="1282"/>
      <c r="AX77" s="1282"/>
      <c r="AY77" s="1282"/>
      <c r="AZ77" s="1282"/>
      <c r="BA77" s="1282"/>
      <c r="BB77" s="1280" t="s">
        <v>617</v>
      </c>
      <c r="BC77" s="1280"/>
      <c r="BD77" s="1280"/>
      <c r="BE77" s="1280"/>
      <c r="BF77" s="1280"/>
      <c r="BG77" s="1280"/>
      <c r="BH77" s="1280"/>
      <c r="BI77" s="1280"/>
      <c r="BJ77" s="1280"/>
      <c r="BK77" s="1280"/>
      <c r="BL77" s="1280"/>
      <c r="BM77" s="1280"/>
      <c r="BN77" s="1280"/>
      <c r="BO77" s="1280"/>
      <c r="BP77" s="1277">
        <v>106</v>
      </c>
      <c r="BQ77" s="1277"/>
      <c r="BR77" s="1277"/>
      <c r="BS77" s="1277"/>
      <c r="BT77" s="1277"/>
      <c r="BU77" s="1277"/>
      <c r="BV77" s="1277"/>
      <c r="BW77" s="1277"/>
      <c r="BX77" s="1277">
        <v>97.6</v>
      </c>
      <c r="BY77" s="1277"/>
      <c r="BZ77" s="1277"/>
      <c r="CA77" s="1277"/>
      <c r="CB77" s="1277"/>
      <c r="CC77" s="1277"/>
      <c r="CD77" s="1277"/>
      <c r="CE77" s="1277"/>
      <c r="CF77" s="1277">
        <v>91.9</v>
      </c>
      <c r="CG77" s="1277"/>
      <c r="CH77" s="1277"/>
      <c r="CI77" s="1277"/>
      <c r="CJ77" s="1277"/>
      <c r="CK77" s="1277"/>
      <c r="CL77" s="1277"/>
      <c r="CM77" s="1277"/>
      <c r="CN77" s="1277">
        <v>86</v>
      </c>
      <c r="CO77" s="1277"/>
      <c r="CP77" s="1277"/>
      <c r="CQ77" s="1277"/>
      <c r="CR77" s="1277"/>
      <c r="CS77" s="1277"/>
      <c r="CT77" s="1277"/>
      <c r="CU77" s="1277"/>
      <c r="CV77" s="1277">
        <v>72.8</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624</v>
      </c>
      <c r="BC79" s="1280"/>
      <c r="BD79" s="1280"/>
      <c r="BE79" s="1280"/>
      <c r="BF79" s="1280"/>
      <c r="BG79" s="1280"/>
      <c r="BH79" s="1280"/>
      <c r="BI79" s="1280"/>
      <c r="BJ79" s="1280"/>
      <c r="BK79" s="1280"/>
      <c r="BL79" s="1280"/>
      <c r="BM79" s="1280"/>
      <c r="BN79" s="1280"/>
      <c r="BO79" s="1280"/>
      <c r="BP79" s="1277">
        <v>9</v>
      </c>
      <c r="BQ79" s="1277"/>
      <c r="BR79" s="1277"/>
      <c r="BS79" s="1277"/>
      <c r="BT79" s="1277"/>
      <c r="BU79" s="1277"/>
      <c r="BV79" s="1277"/>
      <c r="BW79" s="1277"/>
      <c r="BX79" s="1277">
        <v>8</v>
      </c>
      <c r="BY79" s="1277"/>
      <c r="BZ79" s="1277"/>
      <c r="CA79" s="1277"/>
      <c r="CB79" s="1277"/>
      <c r="CC79" s="1277"/>
      <c r="CD79" s="1277"/>
      <c r="CE79" s="1277"/>
      <c r="CF79" s="1277">
        <v>7.3</v>
      </c>
      <c r="CG79" s="1277"/>
      <c r="CH79" s="1277"/>
      <c r="CI79" s="1277"/>
      <c r="CJ79" s="1277"/>
      <c r="CK79" s="1277"/>
      <c r="CL79" s="1277"/>
      <c r="CM79" s="1277"/>
      <c r="CN79" s="1277">
        <v>7.3</v>
      </c>
      <c r="CO79" s="1277"/>
      <c r="CP79" s="1277"/>
      <c r="CQ79" s="1277"/>
      <c r="CR79" s="1277"/>
      <c r="CS79" s="1277"/>
      <c r="CT79" s="1277"/>
      <c r="CU79" s="1277"/>
      <c r="CV79" s="1277">
        <v>7.1</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6+OpJtf38J5i9sgbuta4E3sf+3OAMCDSWIyke1W1ymCOYbdsQWCiMDQvqJqMNm0jfIDlGowE/vh+O11j3WvetA==" saltValue="Ejg+HIEikqXDvJ9MKxWv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515</v>
      </c>
    </row>
  </sheetData>
  <sheetProtection algorithmName="SHA-512" hashValue="YF41ZDdif0k/diq7ZVSBkBo3RvqrveZIaZ4N6eobiwRRBfGxhTa/n4leUX6uI2CIpIMmXyYNkDugaAAyS3Fipw==" saltValue="5/uSDt9UXOBWJAhjl03y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626</v>
      </c>
    </row>
  </sheetData>
  <sheetProtection algorithmName="SHA-512" hashValue="yoMkrqpp5egjww5+5NL5tABS+i6hTGNdUlXWWH1pVMlMW3rzUCyUx0YHsbgs5SQypAYHGkqnzv4yIJUDI8ThdA==" saltValue="C6QmuimSvmulYqbWf5n4+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565</v>
      </c>
      <c r="G2" s="148"/>
      <c r="H2" s="149"/>
    </row>
    <row r="3" spans="1:8" x14ac:dyDescent="0.2">
      <c r="A3" s="145" t="s">
        <v>558</v>
      </c>
      <c r="B3" s="150"/>
      <c r="C3" s="151"/>
      <c r="D3" s="152">
        <v>26829</v>
      </c>
      <c r="E3" s="153"/>
      <c r="F3" s="154">
        <v>52897</v>
      </c>
      <c r="G3" s="155"/>
      <c r="H3" s="156"/>
    </row>
    <row r="4" spans="1:8" x14ac:dyDescent="0.2">
      <c r="A4" s="157"/>
      <c r="B4" s="158"/>
      <c r="C4" s="159"/>
      <c r="D4" s="160">
        <v>14885</v>
      </c>
      <c r="E4" s="161"/>
      <c r="F4" s="162">
        <v>27013</v>
      </c>
      <c r="G4" s="163"/>
      <c r="H4" s="164"/>
    </row>
    <row r="5" spans="1:8" x14ac:dyDescent="0.2">
      <c r="A5" s="145" t="s">
        <v>560</v>
      </c>
      <c r="B5" s="150"/>
      <c r="C5" s="151"/>
      <c r="D5" s="152">
        <v>31697</v>
      </c>
      <c r="E5" s="153"/>
      <c r="F5" s="154">
        <v>54945</v>
      </c>
      <c r="G5" s="155"/>
      <c r="H5" s="156"/>
    </row>
    <row r="6" spans="1:8" x14ac:dyDescent="0.2">
      <c r="A6" s="157"/>
      <c r="B6" s="158"/>
      <c r="C6" s="159"/>
      <c r="D6" s="160">
        <v>17754</v>
      </c>
      <c r="E6" s="161"/>
      <c r="F6" s="162">
        <v>29293</v>
      </c>
      <c r="G6" s="163"/>
      <c r="H6" s="164"/>
    </row>
    <row r="7" spans="1:8" x14ac:dyDescent="0.2">
      <c r="A7" s="145" t="s">
        <v>561</v>
      </c>
      <c r="B7" s="150"/>
      <c r="C7" s="151"/>
      <c r="D7" s="152">
        <v>30608</v>
      </c>
      <c r="E7" s="153"/>
      <c r="F7" s="154">
        <v>57132</v>
      </c>
      <c r="G7" s="155"/>
      <c r="H7" s="156"/>
    </row>
    <row r="8" spans="1:8" x14ac:dyDescent="0.2">
      <c r="A8" s="157"/>
      <c r="B8" s="158"/>
      <c r="C8" s="159"/>
      <c r="D8" s="160">
        <v>13482</v>
      </c>
      <c r="E8" s="161"/>
      <c r="F8" s="162">
        <v>30126</v>
      </c>
      <c r="G8" s="163"/>
      <c r="H8" s="164"/>
    </row>
    <row r="9" spans="1:8" x14ac:dyDescent="0.2">
      <c r="A9" s="145" t="s">
        <v>562</v>
      </c>
      <c r="B9" s="150"/>
      <c r="C9" s="151"/>
      <c r="D9" s="152">
        <v>29519</v>
      </c>
      <c r="E9" s="153"/>
      <c r="F9" s="154">
        <v>58766</v>
      </c>
      <c r="G9" s="155"/>
      <c r="H9" s="156"/>
    </row>
    <row r="10" spans="1:8" x14ac:dyDescent="0.2">
      <c r="A10" s="157"/>
      <c r="B10" s="158"/>
      <c r="C10" s="159"/>
      <c r="D10" s="160">
        <v>14536</v>
      </c>
      <c r="E10" s="161"/>
      <c r="F10" s="162">
        <v>29363</v>
      </c>
      <c r="G10" s="163"/>
      <c r="H10" s="164"/>
    </row>
    <row r="11" spans="1:8" x14ac:dyDescent="0.2">
      <c r="A11" s="145" t="s">
        <v>563</v>
      </c>
      <c r="B11" s="150"/>
      <c r="C11" s="151"/>
      <c r="D11" s="152">
        <v>24332</v>
      </c>
      <c r="E11" s="153"/>
      <c r="F11" s="154">
        <v>62482</v>
      </c>
      <c r="G11" s="155"/>
      <c r="H11" s="156"/>
    </row>
    <row r="12" spans="1:8" x14ac:dyDescent="0.2">
      <c r="A12" s="157"/>
      <c r="B12" s="158"/>
      <c r="C12" s="165"/>
      <c r="D12" s="160">
        <v>15595</v>
      </c>
      <c r="E12" s="161"/>
      <c r="F12" s="162">
        <v>34626</v>
      </c>
      <c r="G12" s="163"/>
      <c r="H12" s="164"/>
    </row>
    <row r="13" spans="1:8" x14ac:dyDescent="0.2">
      <c r="A13" s="145"/>
      <c r="B13" s="150"/>
      <c r="C13" s="166"/>
      <c r="D13" s="167">
        <v>28597</v>
      </c>
      <c r="E13" s="168"/>
      <c r="F13" s="169">
        <v>57244</v>
      </c>
      <c r="G13" s="170"/>
      <c r="H13" s="156"/>
    </row>
    <row r="14" spans="1:8" x14ac:dyDescent="0.2">
      <c r="A14" s="157"/>
      <c r="B14" s="158"/>
      <c r="C14" s="159"/>
      <c r="D14" s="160">
        <v>15250</v>
      </c>
      <c r="E14" s="161"/>
      <c r="F14" s="162">
        <v>30084</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4.66</v>
      </c>
      <c r="C19" s="171">
        <f>ROUND(VALUE(SUBSTITUTE(実質収支比率等に係る経年分析!G$48,"▲","-")),2)</f>
        <v>4.79</v>
      </c>
      <c r="D19" s="171">
        <f>ROUND(VALUE(SUBSTITUTE(実質収支比率等に係る経年分析!H$48,"▲","-")),2)</f>
        <v>5.29</v>
      </c>
      <c r="E19" s="171">
        <f>ROUND(VALUE(SUBSTITUTE(実質収支比率等に係る経年分析!I$48,"▲","-")),2)</f>
        <v>5.74</v>
      </c>
      <c r="F19" s="171">
        <f>ROUND(VALUE(SUBSTITUTE(実質収支比率等に係る経年分析!J$48,"▲","-")),2)</f>
        <v>13.25</v>
      </c>
    </row>
    <row r="20" spans="1:11" x14ac:dyDescent="0.2">
      <c r="A20" s="171" t="s">
        <v>54</v>
      </c>
      <c r="B20" s="171">
        <f>ROUND(VALUE(SUBSTITUTE(実質収支比率等に係る経年分析!F$47,"▲","-")),2)</f>
        <v>3.7</v>
      </c>
      <c r="C20" s="171">
        <f>ROUND(VALUE(SUBSTITUTE(実質収支比率等に係る経年分析!G$47,"▲","-")),2)</f>
        <v>4.3099999999999996</v>
      </c>
      <c r="D20" s="171">
        <f>ROUND(VALUE(SUBSTITUTE(実質収支比率等に係る経年分析!H$47,"▲","-")),2)</f>
        <v>3.95</v>
      </c>
      <c r="E20" s="171">
        <f>ROUND(VALUE(SUBSTITUTE(実質収支比率等に係る経年分析!I$47,"▲","-")),2)</f>
        <v>6.21</v>
      </c>
      <c r="F20" s="171">
        <f>ROUND(VALUE(SUBSTITUTE(実質収支比率等に係る経年分析!J$47,"▲","-")),2)</f>
        <v>8.6300000000000008</v>
      </c>
    </row>
    <row r="21" spans="1:11" x14ac:dyDescent="0.2">
      <c r="A21" s="171" t="s">
        <v>55</v>
      </c>
      <c r="B21" s="171">
        <f>IF(ISNUMBER(VALUE(SUBSTITUTE(実質収支比率等に係る経年分析!F$49,"▲","-"))),ROUND(VALUE(SUBSTITUTE(実質収支比率等に係る経年分析!F$49,"▲","-")),2),NA())</f>
        <v>-1.89</v>
      </c>
      <c r="C21" s="171">
        <f>IF(ISNUMBER(VALUE(SUBSTITUTE(実質収支比率等に係る経年分析!G$49,"▲","-"))),ROUND(VALUE(SUBSTITUTE(実質収支比率等に係る経年分析!G$49,"▲","-")),2),NA())</f>
        <v>-1.57</v>
      </c>
      <c r="D21" s="171">
        <f>IF(ISNUMBER(VALUE(SUBSTITUTE(実質収支比率等に係る経年分析!H$49,"▲","-"))),ROUND(VALUE(SUBSTITUTE(実質収支比率等に係る経年分析!H$49,"▲","-")),2),NA())</f>
        <v>-2.21</v>
      </c>
      <c r="E21" s="171">
        <f>IF(ISNUMBER(VALUE(SUBSTITUTE(実質収支比率等に係る経年分析!I$49,"▲","-"))),ROUND(VALUE(SUBSTITUTE(実質収支比率等に係る経年分析!I$49,"▲","-")),2),NA())</f>
        <v>0.35</v>
      </c>
      <c r="F21" s="171">
        <f>IF(ISNUMBER(VALUE(SUBSTITUTE(実質収支比率等に係る経年分析!J$49,"▲","-"))),ROUND(VALUE(SUBSTITUTE(実質収支比率等に係る経年分析!J$49,"▲","-")),2),NA())</f>
        <v>7.82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#N/A</v>
      </c>
      <c r="E28" s="172">
        <f>IF(ROUND(VALUE(SUBSTITUTE(連結実質赤字比率に係る赤字・黒字の構成分析!G$42,"▲", "-")), 2) &gt;= 0, ABS(ROUND(VALUE(SUBSTITUTE(連結実質赤字比率に係る赤字・黒字の構成分析!G$42,"▲", "-")), 2)), NA())</f>
        <v>0</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国民健康保険事業特別会計（直営診療勘定）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自動車駐車場事業特別会計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2">
      <c r="A31" s="172" t="str">
        <f>IF(連結実質赤字比率に係る赤字・黒字の構成分析!C$39="",NA(),連結実質赤字比率に係る赤字・黒字の構成分析!C$39)</f>
        <v>簡易水道事業会計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x14ac:dyDescent="0.2">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0.13</v>
      </c>
    </row>
    <row r="33" spans="1:16" x14ac:dyDescent="0.2">
      <c r="A33" s="172" t="str">
        <f>IF(連結実質赤字比率に係る赤字・黒字の構成分析!C$37="",NA(),連結実質赤字比率に係る赤字・黒字の構成分析!C$37)</f>
        <v>国民健康保険事業特別会計（事業勘定）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1.94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0.19</v>
      </c>
    </row>
    <row r="34" spans="1:16" x14ac:dyDescent="0.2">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0.85</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2.0299999999999998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2.77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4.76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5.13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13.31</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26060</v>
      </c>
      <c r="E42" s="173"/>
      <c r="F42" s="173"/>
      <c r="G42" s="173">
        <f>'実質公債費比率（分子）の構造'!L$52</f>
        <v>26735</v>
      </c>
      <c r="H42" s="173"/>
      <c r="I42" s="173"/>
      <c r="J42" s="173">
        <f>'実質公債費比率（分子）の構造'!M$52</f>
        <v>26341</v>
      </c>
      <c r="K42" s="173"/>
      <c r="L42" s="173"/>
      <c r="M42" s="173">
        <f>'実質公債費比率（分子）の構造'!N$52</f>
        <v>27129</v>
      </c>
      <c r="N42" s="173"/>
      <c r="O42" s="173"/>
      <c r="P42" s="173">
        <f>'実質公債費比率（分子）の構造'!O$52</f>
        <v>26574</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977</v>
      </c>
      <c r="C44" s="173"/>
      <c r="D44" s="173"/>
      <c r="E44" s="173">
        <f>'実質公債費比率（分子）の構造'!L$50</f>
        <v>974</v>
      </c>
      <c r="F44" s="173"/>
      <c r="G44" s="173"/>
      <c r="H44" s="173">
        <f>'実質公債費比率（分子）の構造'!M$50</f>
        <v>972</v>
      </c>
      <c r="I44" s="173"/>
      <c r="J44" s="173"/>
      <c r="K44" s="173">
        <f>'実質公債費比率（分子）の構造'!N$50</f>
        <v>969</v>
      </c>
      <c r="L44" s="173"/>
      <c r="M44" s="173"/>
      <c r="N44" s="173">
        <f>'実質公債費比率（分子）の構造'!O$50</f>
        <v>903</v>
      </c>
      <c r="O44" s="173"/>
      <c r="P44" s="173"/>
    </row>
    <row r="45" spans="1:16" x14ac:dyDescent="0.2">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66</v>
      </c>
      <c r="B46" s="173">
        <f>'実質公債費比率（分子）の構造'!K$48</f>
        <v>4451</v>
      </c>
      <c r="C46" s="173"/>
      <c r="D46" s="173"/>
      <c r="E46" s="173">
        <f>'実質公債費比率（分子）の構造'!L$48</f>
        <v>4405</v>
      </c>
      <c r="F46" s="173"/>
      <c r="G46" s="173"/>
      <c r="H46" s="173">
        <f>'実質公債費比率（分子）の構造'!M$48</f>
        <v>4206</v>
      </c>
      <c r="I46" s="173"/>
      <c r="J46" s="173"/>
      <c r="K46" s="173">
        <f>'実質公債費比率（分子）の構造'!N$48</f>
        <v>4083</v>
      </c>
      <c r="L46" s="173"/>
      <c r="M46" s="173"/>
      <c r="N46" s="173">
        <f>'実質公債費比率（分子）の構造'!O$48</f>
        <v>3826</v>
      </c>
      <c r="O46" s="173"/>
      <c r="P46" s="173"/>
    </row>
    <row r="47" spans="1:16" x14ac:dyDescent="0.2">
      <c r="A47" s="173" t="s">
        <v>67</v>
      </c>
      <c r="B47" s="173">
        <f>'実質公債費比率（分子）の構造'!K$47</f>
        <v>2460</v>
      </c>
      <c r="C47" s="173"/>
      <c r="D47" s="173"/>
      <c r="E47" s="173">
        <f>'実質公債費比率（分子）の構造'!L$47</f>
        <v>2760</v>
      </c>
      <c r="F47" s="173"/>
      <c r="G47" s="173"/>
      <c r="H47" s="173">
        <f>'実質公債費比率（分子）の構造'!M$47</f>
        <v>3060</v>
      </c>
      <c r="I47" s="173"/>
      <c r="J47" s="173"/>
      <c r="K47" s="173">
        <f>'実質公債費比率（分子）の構造'!N$47</f>
        <v>3393</v>
      </c>
      <c r="L47" s="173"/>
      <c r="M47" s="173"/>
      <c r="N47" s="173">
        <f>'実質公債費比率（分子）の構造'!O$47</f>
        <v>3611</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22371</v>
      </c>
      <c r="C49" s="173"/>
      <c r="D49" s="173"/>
      <c r="E49" s="173">
        <f>'実質公債費比率（分子）の構造'!L$45</f>
        <v>22381</v>
      </c>
      <c r="F49" s="173"/>
      <c r="G49" s="173"/>
      <c r="H49" s="173">
        <f>'実質公債費比率（分子）の構造'!M$45</f>
        <v>22603</v>
      </c>
      <c r="I49" s="173"/>
      <c r="J49" s="173"/>
      <c r="K49" s="173">
        <f>'実質公債費比率（分子）の構造'!N$45</f>
        <v>22906</v>
      </c>
      <c r="L49" s="173"/>
      <c r="M49" s="173"/>
      <c r="N49" s="173">
        <f>'実質公債費比率（分子）の構造'!O$45</f>
        <v>22802</v>
      </c>
      <c r="O49" s="173"/>
      <c r="P49" s="173"/>
    </row>
    <row r="50" spans="1:16" x14ac:dyDescent="0.2">
      <c r="A50" s="173" t="s">
        <v>70</v>
      </c>
      <c r="B50" s="173" t="e">
        <f>NA()</f>
        <v>#N/A</v>
      </c>
      <c r="C50" s="173">
        <f>IF(ISNUMBER('実質公債費比率（分子）の構造'!K$53),'実質公債費比率（分子）の構造'!K$53,NA())</f>
        <v>4199</v>
      </c>
      <c r="D50" s="173" t="e">
        <f>NA()</f>
        <v>#N/A</v>
      </c>
      <c r="E50" s="173" t="e">
        <f>NA()</f>
        <v>#N/A</v>
      </c>
      <c r="F50" s="173">
        <f>IF(ISNUMBER('実質公債費比率（分子）の構造'!L$53),'実質公債費比率（分子）の構造'!L$53,NA())</f>
        <v>3785</v>
      </c>
      <c r="G50" s="173" t="e">
        <f>NA()</f>
        <v>#N/A</v>
      </c>
      <c r="H50" s="173" t="e">
        <f>NA()</f>
        <v>#N/A</v>
      </c>
      <c r="I50" s="173">
        <f>IF(ISNUMBER('実質公債費比率（分子）の構造'!M$53),'実質公債費比率（分子）の構造'!M$53,NA())</f>
        <v>4500</v>
      </c>
      <c r="J50" s="173" t="e">
        <f>NA()</f>
        <v>#N/A</v>
      </c>
      <c r="K50" s="173" t="e">
        <f>NA()</f>
        <v>#N/A</v>
      </c>
      <c r="L50" s="173">
        <f>IF(ISNUMBER('実質公債費比率（分子）の構造'!N$53),'実質公債費比率（分子）の構造'!N$53,NA())</f>
        <v>4222</v>
      </c>
      <c r="M50" s="173" t="e">
        <f>NA()</f>
        <v>#N/A</v>
      </c>
      <c r="N50" s="173" t="e">
        <f>NA()</f>
        <v>#N/A</v>
      </c>
      <c r="O50" s="173">
        <f>IF(ISNUMBER('実質公債費比率（分子）の構造'!O$53),'実質公債費比率（分子）の構造'!O$53,NA())</f>
        <v>4568</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227998</v>
      </c>
      <c r="E56" s="172"/>
      <c r="F56" s="172"/>
      <c r="G56" s="172">
        <f>'将来負担比率（分子）の構造'!J$52</f>
        <v>236793</v>
      </c>
      <c r="H56" s="172"/>
      <c r="I56" s="172"/>
      <c r="J56" s="172">
        <f>'将来負担比率（分子）の構造'!K$52</f>
        <v>241159</v>
      </c>
      <c r="K56" s="172"/>
      <c r="L56" s="172"/>
      <c r="M56" s="172">
        <f>'将来負担比率（分子）の構造'!L$52</f>
        <v>246021</v>
      </c>
      <c r="N56" s="172"/>
      <c r="O56" s="172"/>
      <c r="P56" s="172">
        <f>'将来負担比率（分子）の構造'!M$52</f>
        <v>251678</v>
      </c>
    </row>
    <row r="57" spans="1:16" x14ac:dyDescent="0.2">
      <c r="A57" s="172" t="s">
        <v>41</v>
      </c>
      <c r="B57" s="172"/>
      <c r="C57" s="172"/>
      <c r="D57" s="172">
        <f>'将来負担比率（分子）の構造'!I$51</f>
        <v>73694</v>
      </c>
      <c r="E57" s="172"/>
      <c r="F57" s="172"/>
      <c r="G57" s="172">
        <f>'将来負担比率（分子）の構造'!J$51</f>
        <v>69938</v>
      </c>
      <c r="H57" s="172"/>
      <c r="I57" s="172"/>
      <c r="J57" s="172">
        <f>'将来負担比率（分子）の構造'!K$51</f>
        <v>66555</v>
      </c>
      <c r="K57" s="172"/>
      <c r="L57" s="172"/>
      <c r="M57" s="172">
        <f>'将来負担比率（分子）の構造'!L$51</f>
        <v>64534</v>
      </c>
      <c r="N57" s="172"/>
      <c r="O57" s="172"/>
      <c r="P57" s="172">
        <f>'将来負担比率（分子）の構造'!M$51</f>
        <v>61770</v>
      </c>
    </row>
    <row r="58" spans="1:16" x14ac:dyDescent="0.2">
      <c r="A58" s="172" t="s">
        <v>40</v>
      </c>
      <c r="B58" s="172"/>
      <c r="C58" s="172"/>
      <c r="D58" s="172">
        <f>'将来負担比率（分子）の構造'!I$50</f>
        <v>28669</v>
      </c>
      <c r="E58" s="172"/>
      <c r="F58" s="172"/>
      <c r="G58" s="172">
        <f>'将来負担比率（分子）の構造'!J$50</f>
        <v>33638</v>
      </c>
      <c r="H58" s="172"/>
      <c r="I58" s="172"/>
      <c r="J58" s="172">
        <f>'将来負担比率（分子）の構造'!K$50</f>
        <v>37422</v>
      </c>
      <c r="K58" s="172"/>
      <c r="L58" s="172"/>
      <c r="M58" s="172">
        <f>'将来負担比率（分子）の構造'!L$50</f>
        <v>40440</v>
      </c>
      <c r="N58" s="172"/>
      <c r="O58" s="172"/>
      <c r="P58" s="172">
        <f>'将来負担比率（分子）の構造'!M$50</f>
        <v>49115</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2462</v>
      </c>
      <c r="C61" s="172"/>
      <c r="D61" s="172"/>
      <c r="E61" s="172">
        <f>'将来負担比率（分子）の構造'!J$46</f>
        <v>2133</v>
      </c>
      <c r="F61" s="172"/>
      <c r="G61" s="172"/>
      <c r="H61" s="172">
        <f>'将来負担比率（分子）の構造'!K$46</f>
        <v>2345</v>
      </c>
      <c r="I61" s="172"/>
      <c r="J61" s="172"/>
      <c r="K61" s="172">
        <f>'将来負担比率（分子）の構造'!L$46</f>
        <v>1063</v>
      </c>
      <c r="L61" s="172"/>
      <c r="M61" s="172"/>
      <c r="N61" s="172">
        <f>'将来負担比率（分子）の構造'!M$46</f>
        <v>405</v>
      </c>
      <c r="O61" s="172"/>
      <c r="P61" s="172"/>
    </row>
    <row r="62" spans="1:16" x14ac:dyDescent="0.2">
      <c r="A62" s="172" t="s">
        <v>34</v>
      </c>
      <c r="B62" s="172">
        <f>'将来負担比率（分子）の構造'!I$45</f>
        <v>46361</v>
      </c>
      <c r="C62" s="172"/>
      <c r="D62" s="172"/>
      <c r="E62" s="172">
        <f>'将来負担比率（分子）の構造'!J$45</f>
        <v>43419</v>
      </c>
      <c r="F62" s="172"/>
      <c r="G62" s="172"/>
      <c r="H62" s="172">
        <f>'将来負担比率（分子）の構造'!K$45</f>
        <v>42650</v>
      </c>
      <c r="I62" s="172"/>
      <c r="J62" s="172"/>
      <c r="K62" s="172">
        <f>'将来負担比率（分子）の構造'!L$45</f>
        <v>41836</v>
      </c>
      <c r="L62" s="172"/>
      <c r="M62" s="172"/>
      <c r="N62" s="172">
        <f>'将来負担比率（分子）の構造'!M$45</f>
        <v>42114</v>
      </c>
      <c r="O62" s="172"/>
      <c r="P62" s="172"/>
    </row>
    <row r="63" spans="1:16" x14ac:dyDescent="0.2">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32</v>
      </c>
      <c r="B64" s="172">
        <f>'将来負担比率（分子）の構造'!I$43</f>
        <v>40798</v>
      </c>
      <c r="C64" s="172"/>
      <c r="D64" s="172"/>
      <c r="E64" s="172">
        <f>'将来負担比率（分子）の構造'!J$43</f>
        <v>40312</v>
      </c>
      <c r="F64" s="172"/>
      <c r="G64" s="172"/>
      <c r="H64" s="172">
        <f>'将来負担比率（分子）の構造'!K$43</f>
        <v>39506</v>
      </c>
      <c r="I64" s="172"/>
      <c r="J64" s="172"/>
      <c r="K64" s="172">
        <f>'将来負担比率（分子）の構造'!L$43</f>
        <v>38251</v>
      </c>
      <c r="L64" s="172"/>
      <c r="M64" s="172"/>
      <c r="N64" s="172">
        <f>'将来負担比率（分子）の構造'!M$43</f>
        <v>37280</v>
      </c>
      <c r="O64" s="172"/>
      <c r="P64" s="172"/>
    </row>
    <row r="65" spans="1:16" x14ac:dyDescent="0.2">
      <c r="A65" s="172" t="s">
        <v>31</v>
      </c>
      <c r="B65" s="172">
        <f>'将来負担比率（分子）の構造'!I$42</f>
        <v>23816</v>
      </c>
      <c r="C65" s="172"/>
      <c r="D65" s="172"/>
      <c r="E65" s="172">
        <f>'将来負担比率（分子）の構造'!J$42</f>
        <v>21442</v>
      </c>
      <c r="F65" s="172"/>
      <c r="G65" s="172"/>
      <c r="H65" s="172">
        <f>'将来負担比率（分子）の構造'!K$42</f>
        <v>18769</v>
      </c>
      <c r="I65" s="172"/>
      <c r="J65" s="172"/>
      <c r="K65" s="172">
        <f>'将来負担比率（分子）の構造'!L$42</f>
        <v>17191</v>
      </c>
      <c r="L65" s="172"/>
      <c r="M65" s="172"/>
      <c r="N65" s="172">
        <f>'将来負担比率（分子）の構造'!M$42</f>
        <v>15081</v>
      </c>
      <c r="O65" s="172"/>
      <c r="P65" s="172"/>
    </row>
    <row r="66" spans="1:16" x14ac:dyDescent="0.2">
      <c r="A66" s="172" t="s">
        <v>30</v>
      </c>
      <c r="B66" s="172">
        <f>'将来負担比率（分子）の構造'!I$41</f>
        <v>275797</v>
      </c>
      <c r="C66" s="172"/>
      <c r="D66" s="172"/>
      <c r="E66" s="172">
        <f>'将来負担比率（分子）の構造'!J$41</f>
        <v>283802</v>
      </c>
      <c r="F66" s="172"/>
      <c r="G66" s="172"/>
      <c r="H66" s="172">
        <f>'将来負担比率（分子）の構造'!K$41</f>
        <v>290250</v>
      </c>
      <c r="I66" s="172"/>
      <c r="J66" s="172"/>
      <c r="K66" s="172">
        <f>'将来負担比率（分子）の構造'!L$41</f>
        <v>290404</v>
      </c>
      <c r="L66" s="172"/>
      <c r="M66" s="172"/>
      <c r="N66" s="172">
        <f>'将来負担比率（分子）の構造'!M$41</f>
        <v>291631</v>
      </c>
      <c r="O66" s="172"/>
      <c r="P66" s="172"/>
    </row>
    <row r="67" spans="1:16" x14ac:dyDescent="0.2">
      <c r="A67" s="172" t="s">
        <v>74</v>
      </c>
      <c r="B67" s="172" t="e">
        <f>NA()</f>
        <v>#N/A</v>
      </c>
      <c r="C67" s="172">
        <f>IF(ISNUMBER('将来負担比率（分子）の構造'!I$53), IF('将来負担比率（分子）の構造'!I$53 &lt; 0, 0, '将来負担比率（分子）の構造'!I$53), NA())</f>
        <v>58873</v>
      </c>
      <c r="D67" s="172" t="e">
        <f>NA()</f>
        <v>#N/A</v>
      </c>
      <c r="E67" s="172" t="e">
        <f>NA()</f>
        <v>#N/A</v>
      </c>
      <c r="F67" s="172">
        <f>IF(ISNUMBER('将来負担比率（分子）の構造'!J$53), IF('将来負担比率（分子）の構造'!J$53 &lt; 0, 0, '将来負担比率（分子）の構造'!J$53), NA())</f>
        <v>50740</v>
      </c>
      <c r="G67" s="172" t="e">
        <f>NA()</f>
        <v>#N/A</v>
      </c>
      <c r="H67" s="172" t="e">
        <f>NA()</f>
        <v>#N/A</v>
      </c>
      <c r="I67" s="172">
        <f>IF(ISNUMBER('将来負担比率（分子）の構造'!K$53), IF('将来負担比率（分子）の構造'!K$53 &lt; 0, 0, '将来負担比率（分子）の構造'!K$53), NA())</f>
        <v>48385</v>
      </c>
      <c r="J67" s="172" t="e">
        <f>NA()</f>
        <v>#N/A</v>
      </c>
      <c r="K67" s="172" t="e">
        <f>NA()</f>
        <v>#N/A</v>
      </c>
      <c r="L67" s="172">
        <f>IF(ISNUMBER('将来負担比率（分子）の構造'!L$53), IF('将来負担比率（分子）の構造'!L$53 &lt; 0, 0, '将来負担比率（分子）の構造'!L$53), NA())</f>
        <v>37749</v>
      </c>
      <c r="M67" s="172" t="e">
        <f>NA()</f>
        <v>#N/A</v>
      </c>
      <c r="N67" s="172" t="e">
        <f>NA()</f>
        <v>#N/A</v>
      </c>
      <c r="O67" s="172">
        <f>IF(ISNUMBER('将来負担比率（分子）の構造'!M$53), IF('将来負担比率（分子）の構造'!M$53 &lt; 0, 0, '将来負担比率（分子）の構造'!M$53), NA())</f>
        <v>23946</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6796</v>
      </c>
      <c r="C72" s="176">
        <f>基金残高に係る経年分析!G55</f>
        <v>10930</v>
      </c>
      <c r="D72" s="176">
        <f>基金残高に係る経年分析!H55</f>
        <v>16034</v>
      </c>
    </row>
    <row r="73" spans="1:16" x14ac:dyDescent="0.2">
      <c r="A73" s="175" t="s">
        <v>77</v>
      </c>
      <c r="B73" s="176">
        <f>基金残高に係る経年分析!F56</f>
        <v>378</v>
      </c>
      <c r="C73" s="176">
        <f>基金残高に係る経年分析!G56</f>
        <v>420</v>
      </c>
      <c r="D73" s="176">
        <f>基金残高に係る経年分析!H56</f>
        <v>458</v>
      </c>
    </row>
    <row r="74" spans="1:16" x14ac:dyDescent="0.2">
      <c r="A74" s="175" t="s">
        <v>78</v>
      </c>
      <c r="B74" s="176">
        <f>基金残高に係る経年分析!F57</f>
        <v>7269</v>
      </c>
      <c r="C74" s="176">
        <f>基金残高に係る経年分析!G57</f>
        <v>7199</v>
      </c>
      <c r="D74" s="176">
        <f>基金残高に係る経年分析!H57</f>
        <v>7573</v>
      </c>
    </row>
  </sheetData>
  <sheetProtection algorithmName="SHA-512" hashValue="FVoXYH7pHWtD3cjBeDHNR3O5nb7QTxxXBkQyoVb2vI/VlXMQ1GqLt+9chyLNkWnK0tCq0dKcDoyJIRf524VyVg==" saltValue="bco3U01RVmJH6Zu3baDcqA==" spinCount="100000" sheet="1" objects="1" scenarios="1"/>
  <customSheetViews>
    <customSheetView guid="{B5D8A632-8532-45D0-B1E8-4C81C7241214}" state="hidden">
      <pageMargins left="0.78700000000000003" right="0.78700000000000003" top="0.98399999999999999" bottom="0.98399999999999999" header="0.51200000000000001" footer="0.51200000000000001"/>
      <pageSetup paperSize="9" orientation="portrait" verticalDpi="0"/>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213</v>
      </c>
      <c r="DI1" s="783"/>
      <c r="DJ1" s="783"/>
      <c r="DK1" s="783"/>
      <c r="DL1" s="783"/>
      <c r="DM1" s="783"/>
      <c r="DN1" s="784"/>
      <c r="DO1" s="212"/>
      <c r="DP1" s="782" t="s">
        <v>214</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216</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217</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218</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219</v>
      </c>
      <c r="S4" s="725"/>
      <c r="T4" s="725"/>
      <c r="U4" s="725"/>
      <c r="V4" s="725"/>
      <c r="W4" s="725"/>
      <c r="X4" s="725"/>
      <c r="Y4" s="726"/>
      <c r="Z4" s="724" t="s">
        <v>220</v>
      </c>
      <c r="AA4" s="725"/>
      <c r="AB4" s="725"/>
      <c r="AC4" s="726"/>
      <c r="AD4" s="724" t="s">
        <v>221</v>
      </c>
      <c r="AE4" s="725"/>
      <c r="AF4" s="725"/>
      <c r="AG4" s="725"/>
      <c r="AH4" s="725"/>
      <c r="AI4" s="725"/>
      <c r="AJ4" s="725"/>
      <c r="AK4" s="726"/>
      <c r="AL4" s="724" t="s">
        <v>220</v>
      </c>
      <c r="AM4" s="725"/>
      <c r="AN4" s="725"/>
      <c r="AO4" s="726"/>
      <c r="AP4" s="785" t="s">
        <v>222</v>
      </c>
      <c r="AQ4" s="785"/>
      <c r="AR4" s="785"/>
      <c r="AS4" s="785"/>
      <c r="AT4" s="785"/>
      <c r="AU4" s="785"/>
      <c r="AV4" s="785"/>
      <c r="AW4" s="785"/>
      <c r="AX4" s="785"/>
      <c r="AY4" s="785"/>
      <c r="AZ4" s="785"/>
      <c r="BA4" s="785"/>
      <c r="BB4" s="785"/>
      <c r="BC4" s="785"/>
      <c r="BD4" s="785"/>
      <c r="BE4" s="785"/>
      <c r="BF4" s="785"/>
      <c r="BG4" s="785" t="s">
        <v>223</v>
      </c>
      <c r="BH4" s="785"/>
      <c r="BI4" s="785"/>
      <c r="BJ4" s="785"/>
      <c r="BK4" s="785"/>
      <c r="BL4" s="785"/>
      <c r="BM4" s="785"/>
      <c r="BN4" s="785"/>
      <c r="BO4" s="785" t="s">
        <v>220</v>
      </c>
      <c r="BP4" s="785"/>
      <c r="BQ4" s="785"/>
      <c r="BR4" s="785"/>
      <c r="BS4" s="785" t="s">
        <v>224</v>
      </c>
      <c r="BT4" s="785"/>
      <c r="BU4" s="785"/>
      <c r="BV4" s="785"/>
      <c r="BW4" s="785"/>
      <c r="BX4" s="785"/>
      <c r="BY4" s="785"/>
      <c r="BZ4" s="785"/>
      <c r="CA4" s="785"/>
      <c r="CB4" s="785"/>
      <c r="CD4" s="767" t="s">
        <v>225</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x14ac:dyDescent="0.2">
      <c r="B5" s="732" t="s">
        <v>226</v>
      </c>
      <c r="C5" s="733"/>
      <c r="D5" s="733"/>
      <c r="E5" s="733"/>
      <c r="F5" s="733"/>
      <c r="G5" s="733"/>
      <c r="H5" s="733"/>
      <c r="I5" s="733"/>
      <c r="J5" s="733"/>
      <c r="K5" s="733"/>
      <c r="L5" s="733"/>
      <c r="M5" s="733"/>
      <c r="N5" s="733"/>
      <c r="O5" s="733"/>
      <c r="P5" s="733"/>
      <c r="Q5" s="734"/>
      <c r="R5" s="718">
        <v>129575345</v>
      </c>
      <c r="S5" s="719"/>
      <c r="T5" s="719"/>
      <c r="U5" s="719"/>
      <c r="V5" s="719"/>
      <c r="W5" s="719"/>
      <c r="X5" s="719"/>
      <c r="Y5" s="762"/>
      <c r="Z5" s="780">
        <v>37.799999999999997</v>
      </c>
      <c r="AA5" s="780"/>
      <c r="AB5" s="780"/>
      <c r="AC5" s="780"/>
      <c r="AD5" s="781">
        <v>120418168</v>
      </c>
      <c r="AE5" s="781"/>
      <c r="AF5" s="781"/>
      <c r="AG5" s="781"/>
      <c r="AH5" s="781"/>
      <c r="AI5" s="781"/>
      <c r="AJ5" s="781"/>
      <c r="AK5" s="781"/>
      <c r="AL5" s="763">
        <v>69.8</v>
      </c>
      <c r="AM5" s="737"/>
      <c r="AN5" s="737"/>
      <c r="AO5" s="764"/>
      <c r="AP5" s="732" t="s">
        <v>227</v>
      </c>
      <c r="AQ5" s="733"/>
      <c r="AR5" s="733"/>
      <c r="AS5" s="733"/>
      <c r="AT5" s="733"/>
      <c r="AU5" s="733"/>
      <c r="AV5" s="733"/>
      <c r="AW5" s="733"/>
      <c r="AX5" s="733"/>
      <c r="AY5" s="733"/>
      <c r="AZ5" s="733"/>
      <c r="BA5" s="733"/>
      <c r="BB5" s="733"/>
      <c r="BC5" s="733"/>
      <c r="BD5" s="733"/>
      <c r="BE5" s="733"/>
      <c r="BF5" s="734"/>
      <c r="BG5" s="665">
        <v>117259376</v>
      </c>
      <c r="BH5" s="666"/>
      <c r="BI5" s="666"/>
      <c r="BJ5" s="666"/>
      <c r="BK5" s="666"/>
      <c r="BL5" s="666"/>
      <c r="BM5" s="666"/>
      <c r="BN5" s="667"/>
      <c r="BO5" s="692">
        <v>90.5</v>
      </c>
      <c r="BP5" s="692"/>
      <c r="BQ5" s="692"/>
      <c r="BR5" s="692"/>
      <c r="BS5" s="693">
        <v>233439</v>
      </c>
      <c r="BT5" s="693"/>
      <c r="BU5" s="693"/>
      <c r="BV5" s="693"/>
      <c r="BW5" s="693"/>
      <c r="BX5" s="693"/>
      <c r="BY5" s="693"/>
      <c r="BZ5" s="693"/>
      <c r="CA5" s="693"/>
      <c r="CB5" s="760"/>
      <c r="CD5" s="767" t="s">
        <v>222</v>
      </c>
      <c r="CE5" s="768"/>
      <c r="CF5" s="768"/>
      <c r="CG5" s="768"/>
      <c r="CH5" s="768"/>
      <c r="CI5" s="768"/>
      <c r="CJ5" s="768"/>
      <c r="CK5" s="768"/>
      <c r="CL5" s="768"/>
      <c r="CM5" s="768"/>
      <c r="CN5" s="768"/>
      <c r="CO5" s="768"/>
      <c r="CP5" s="768"/>
      <c r="CQ5" s="769"/>
      <c r="CR5" s="767" t="s">
        <v>228</v>
      </c>
      <c r="CS5" s="768"/>
      <c r="CT5" s="768"/>
      <c r="CU5" s="768"/>
      <c r="CV5" s="768"/>
      <c r="CW5" s="768"/>
      <c r="CX5" s="768"/>
      <c r="CY5" s="769"/>
      <c r="CZ5" s="767" t="s">
        <v>220</v>
      </c>
      <c r="DA5" s="768"/>
      <c r="DB5" s="768"/>
      <c r="DC5" s="769"/>
      <c r="DD5" s="767" t="s">
        <v>229</v>
      </c>
      <c r="DE5" s="768"/>
      <c r="DF5" s="768"/>
      <c r="DG5" s="768"/>
      <c r="DH5" s="768"/>
      <c r="DI5" s="768"/>
      <c r="DJ5" s="768"/>
      <c r="DK5" s="768"/>
      <c r="DL5" s="768"/>
      <c r="DM5" s="768"/>
      <c r="DN5" s="768"/>
      <c r="DO5" s="768"/>
      <c r="DP5" s="769"/>
      <c r="DQ5" s="767" t="s">
        <v>230</v>
      </c>
      <c r="DR5" s="768"/>
      <c r="DS5" s="768"/>
      <c r="DT5" s="768"/>
      <c r="DU5" s="768"/>
      <c r="DV5" s="768"/>
      <c r="DW5" s="768"/>
      <c r="DX5" s="768"/>
      <c r="DY5" s="768"/>
      <c r="DZ5" s="768"/>
      <c r="EA5" s="768"/>
      <c r="EB5" s="768"/>
      <c r="EC5" s="769"/>
    </row>
    <row r="6" spans="2:143" ht="11.25" customHeight="1" x14ac:dyDescent="0.2">
      <c r="B6" s="662" t="s">
        <v>231</v>
      </c>
      <c r="C6" s="663"/>
      <c r="D6" s="663"/>
      <c r="E6" s="663"/>
      <c r="F6" s="663"/>
      <c r="G6" s="663"/>
      <c r="H6" s="663"/>
      <c r="I6" s="663"/>
      <c r="J6" s="663"/>
      <c r="K6" s="663"/>
      <c r="L6" s="663"/>
      <c r="M6" s="663"/>
      <c r="N6" s="663"/>
      <c r="O6" s="663"/>
      <c r="P6" s="663"/>
      <c r="Q6" s="664"/>
      <c r="R6" s="665">
        <v>1742078</v>
      </c>
      <c r="S6" s="666"/>
      <c r="T6" s="666"/>
      <c r="U6" s="666"/>
      <c r="V6" s="666"/>
      <c r="W6" s="666"/>
      <c r="X6" s="666"/>
      <c r="Y6" s="667"/>
      <c r="Z6" s="692">
        <v>0.5</v>
      </c>
      <c r="AA6" s="692"/>
      <c r="AB6" s="692"/>
      <c r="AC6" s="692"/>
      <c r="AD6" s="693">
        <v>1742078</v>
      </c>
      <c r="AE6" s="693"/>
      <c r="AF6" s="693"/>
      <c r="AG6" s="693"/>
      <c r="AH6" s="693"/>
      <c r="AI6" s="693"/>
      <c r="AJ6" s="693"/>
      <c r="AK6" s="693"/>
      <c r="AL6" s="668">
        <v>1</v>
      </c>
      <c r="AM6" s="669"/>
      <c r="AN6" s="669"/>
      <c r="AO6" s="694"/>
      <c r="AP6" s="662" t="s">
        <v>232</v>
      </c>
      <c r="AQ6" s="663"/>
      <c r="AR6" s="663"/>
      <c r="AS6" s="663"/>
      <c r="AT6" s="663"/>
      <c r="AU6" s="663"/>
      <c r="AV6" s="663"/>
      <c r="AW6" s="663"/>
      <c r="AX6" s="663"/>
      <c r="AY6" s="663"/>
      <c r="AZ6" s="663"/>
      <c r="BA6" s="663"/>
      <c r="BB6" s="663"/>
      <c r="BC6" s="663"/>
      <c r="BD6" s="663"/>
      <c r="BE6" s="663"/>
      <c r="BF6" s="664"/>
      <c r="BG6" s="665">
        <v>117259376</v>
      </c>
      <c r="BH6" s="666"/>
      <c r="BI6" s="666"/>
      <c r="BJ6" s="666"/>
      <c r="BK6" s="666"/>
      <c r="BL6" s="666"/>
      <c r="BM6" s="666"/>
      <c r="BN6" s="667"/>
      <c r="BO6" s="692">
        <v>90.5</v>
      </c>
      <c r="BP6" s="692"/>
      <c r="BQ6" s="692"/>
      <c r="BR6" s="692"/>
      <c r="BS6" s="693">
        <v>233439</v>
      </c>
      <c r="BT6" s="693"/>
      <c r="BU6" s="693"/>
      <c r="BV6" s="693"/>
      <c r="BW6" s="693"/>
      <c r="BX6" s="693"/>
      <c r="BY6" s="693"/>
      <c r="BZ6" s="693"/>
      <c r="CA6" s="693"/>
      <c r="CB6" s="760"/>
      <c r="CD6" s="721" t="s">
        <v>233</v>
      </c>
      <c r="CE6" s="722"/>
      <c r="CF6" s="722"/>
      <c r="CG6" s="722"/>
      <c r="CH6" s="722"/>
      <c r="CI6" s="722"/>
      <c r="CJ6" s="722"/>
      <c r="CK6" s="722"/>
      <c r="CL6" s="722"/>
      <c r="CM6" s="722"/>
      <c r="CN6" s="722"/>
      <c r="CO6" s="722"/>
      <c r="CP6" s="722"/>
      <c r="CQ6" s="723"/>
      <c r="CR6" s="665">
        <v>925999</v>
      </c>
      <c r="CS6" s="666"/>
      <c r="CT6" s="666"/>
      <c r="CU6" s="666"/>
      <c r="CV6" s="666"/>
      <c r="CW6" s="666"/>
      <c r="CX6" s="666"/>
      <c r="CY6" s="667"/>
      <c r="CZ6" s="763">
        <v>0.3</v>
      </c>
      <c r="DA6" s="737"/>
      <c r="DB6" s="737"/>
      <c r="DC6" s="766"/>
      <c r="DD6" s="671" t="s">
        <v>234</v>
      </c>
      <c r="DE6" s="666"/>
      <c r="DF6" s="666"/>
      <c r="DG6" s="666"/>
      <c r="DH6" s="666"/>
      <c r="DI6" s="666"/>
      <c r="DJ6" s="666"/>
      <c r="DK6" s="666"/>
      <c r="DL6" s="666"/>
      <c r="DM6" s="666"/>
      <c r="DN6" s="666"/>
      <c r="DO6" s="666"/>
      <c r="DP6" s="667"/>
      <c r="DQ6" s="671">
        <v>925796</v>
      </c>
      <c r="DR6" s="666"/>
      <c r="DS6" s="666"/>
      <c r="DT6" s="666"/>
      <c r="DU6" s="666"/>
      <c r="DV6" s="666"/>
      <c r="DW6" s="666"/>
      <c r="DX6" s="666"/>
      <c r="DY6" s="666"/>
      <c r="DZ6" s="666"/>
      <c r="EA6" s="666"/>
      <c r="EB6" s="666"/>
      <c r="EC6" s="706"/>
    </row>
    <row r="7" spans="2:143" ht="11.25" customHeight="1" x14ac:dyDescent="0.2">
      <c r="B7" s="662" t="s">
        <v>235</v>
      </c>
      <c r="C7" s="663"/>
      <c r="D7" s="663"/>
      <c r="E7" s="663"/>
      <c r="F7" s="663"/>
      <c r="G7" s="663"/>
      <c r="H7" s="663"/>
      <c r="I7" s="663"/>
      <c r="J7" s="663"/>
      <c r="K7" s="663"/>
      <c r="L7" s="663"/>
      <c r="M7" s="663"/>
      <c r="N7" s="663"/>
      <c r="O7" s="663"/>
      <c r="P7" s="663"/>
      <c r="Q7" s="664"/>
      <c r="R7" s="665">
        <v>55091</v>
      </c>
      <c r="S7" s="666"/>
      <c r="T7" s="666"/>
      <c r="U7" s="666"/>
      <c r="V7" s="666"/>
      <c r="W7" s="666"/>
      <c r="X7" s="666"/>
      <c r="Y7" s="667"/>
      <c r="Z7" s="692">
        <v>0</v>
      </c>
      <c r="AA7" s="692"/>
      <c r="AB7" s="692"/>
      <c r="AC7" s="692"/>
      <c r="AD7" s="693">
        <v>55091</v>
      </c>
      <c r="AE7" s="693"/>
      <c r="AF7" s="693"/>
      <c r="AG7" s="693"/>
      <c r="AH7" s="693"/>
      <c r="AI7" s="693"/>
      <c r="AJ7" s="693"/>
      <c r="AK7" s="693"/>
      <c r="AL7" s="668">
        <v>0</v>
      </c>
      <c r="AM7" s="669"/>
      <c r="AN7" s="669"/>
      <c r="AO7" s="694"/>
      <c r="AP7" s="662" t="s">
        <v>236</v>
      </c>
      <c r="AQ7" s="663"/>
      <c r="AR7" s="663"/>
      <c r="AS7" s="663"/>
      <c r="AT7" s="663"/>
      <c r="AU7" s="663"/>
      <c r="AV7" s="663"/>
      <c r="AW7" s="663"/>
      <c r="AX7" s="663"/>
      <c r="AY7" s="663"/>
      <c r="AZ7" s="663"/>
      <c r="BA7" s="663"/>
      <c r="BB7" s="663"/>
      <c r="BC7" s="663"/>
      <c r="BD7" s="663"/>
      <c r="BE7" s="663"/>
      <c r="BF7" s="664"/>
      <c r="BG7" s="665">
        <v>65964614</v>
      </c>
      <c r="BH7" s="666"/>
      <c r="BI7" s="666"/>
      <c r="BJ7" s="666"/>
      <c r="BK7" s="666"/>
      <c r="BL7" s="666"/>
      <c r="BM7" s="666"/>
      <c r="BN7" s="667"/>
      <c r="BO7" s="692">
        <v>50.9</v>
      </c>
      <c r="BP7" s="692"/>
      <c r="BQ7" s="692"/>
      <c r="BR7" s="692"/>
      <c r="BS7" s="693">
        <v>233439</v>
      </c>
      <c r="BT7" s="693"/>
      <c r="BU7" s="693"/>
      <c r="BV7" s="693"/>
      <c r="BW7" s="693"/>
      <c r="BX7" s="693"/>
      <c r="BY7" s="693"/>
      <c r="BZ7" s="693"/>
      <c r="CA7" s="693"/>
      <c r="CB7" s="760"/>
      <c r="CD7" s="707" t="s">
        <v>237</v>
      </c>
      <c r="CE7" s="704"/>
      <c r="CF7" s="704"/>
      <c r="CG7" s="704"/>
      <c r="CH7" s="704"/>
      <c r="CI7" s="704"/>
      <c r="CJ7" s="704"/>
      <c r="CK7" s="704"/>
      <c r="CL7" s="704"/>
      <c r="CM7" s="704"/>
      <c r="CN7" s="704"/>
      <c r="CO7" s="704"/>
      <c r="CP7" s="704"/>
      <c r="CQ7" s="705"/>
      <c r="CR7" s="665">
        <v>22291565</v>
      </c>
      <c r="CS7" s="666"/>
      <c r="CT7" s="666"/>
      <c r="CU7" s="666"/>
      <c r="CV7" s="666"/>
      <c r="CW7" s="666"/>
      <c r="CX7" s="666"/>
      <c r="CY7" s="667"/>
      <c r="CZ7" s="692">
        <v>7</v>
      </c>
      <c r="DA7" s="692"/>
      <c r="DB7" s="692"/>
      <c r="DC7" s="692"/>
      <c r="DD7" s="671">
        <v>411927</v>
      </c>
      <c r="DE7" s="666"/>
      <c r="DF7" s="666"/>
      <c r="DG7" s="666"/>
      <c r="DH7" s="666"/>
      <c r="DI7" s="666"/>
      <c r="DJ7" s="666"/>
      <c r="DK7" s="666"/>
      <c r="DL7" s="666"/>
      <c r="DM7" s="666"/>
      <c r="DN7" s="666"/>
      <c r="DO7" s="666"/>
      <c r="DP7" s="667"/>
      <c r="DQ7" s="671">
        <v>18500381</v>
      </c>
      <c r="DR7" s="666"/>
      <c r="DS7" s="666"/>
      <c r="DT7" s="666"/>
      <c r="DU7" s="666"/>
      <c r="DV7" s="666"/>
      <c r="DW7" s="666"/>
      <c r="DX7" s="666"/>
      <c r="DY7" s="666"/>
      <c r="DZ7" s="666"/>
      <c r="EA7" s="666"/>
      <c r="EB7" s="666"/>
      <c r="EC7" s="706"/>
    </row>
    <row r="8" spans="2:143" ht="11.25" customHeight="1" x14ac:dyDescent="0.2">
      <c r="B8" s="662" t="s">
        <v>238</v>
      </c>
      <c r="C8" s="663"/>
      <c r="D8" s="663"/>
      <c r="E8" s="663"/>
      <c r="F8" s="663"/>
      <c r="G8" s="663"/>
      <c r="H8" s="663"/>
      <c r="I8" s="663"/>
      <c r="J8" s="663"/>
      <c r="K8" s="663"/>
      <c r="L8" s="663"/>
      <c r="M8" s="663"/>
      <c r="N8" s="663"/>
      <c r="O8" s="663"/>
      <c r="P8" s="663"/>
      <c r="Q8" s="664"/>
      <c r="R8" s="665">
        <v>820426</v>
      </c>
      <c r="S8" s="666"/>
      <c r="T8" s="666"/>
      <c r="U8" s="666"/>
      <c r="V8" s="666"/>
      <c r="W8" s="666"/>
      <c r="X8" s="666"/>
      <c r="Y8" s="667"/>
      <c r="Z8" s="692">
        <v>0.2</v>
      </c>
      <c r="AA8" s="692"/>
      <c r="AB8" s="692"/>
      <c r="AC8" s="692"/>
      <c r="AD8" s="693">
        <v>820426</v>
      </c>
      <c r="AE8" s="693"/>
      <c r="AF8" s="693"/>
      <c r="AG8" s="693"/>
      <c r="AH8" s="693"/>
      <c r="AI8" s="693"/>
      <c r="AJ8" s="693"/>
      <c r="AK8" s="693"/>
      <c r="AL8" s="668">
        <v>0.5</v>
      </c>
      <c r="AM8" s="669"/>
      <c r="AN8" s="669"/>
      <c r="AO8" s="694"/>
      <c r="AP8" s="662" t="s">
        <v>239</v>
      </c>
      <c r="AQ8" s="663"/>
      <c r="AR8" s="663"/>
      <c r="AS8" s="663"/>
      <c r="AT8" s="663"/>
      <c r="AU8" s="663"/>
      <c r="AV8" s="663"/>
      <c r="AW8" s="663"/>
      <c r="AX8" s="663"/>
      <c r="AY8" s="663"/>
      <c r="AZ8" s="663"/>
      <c r="BA8" s="663"/>
      <c r="BB8" s="663"/>
      <c r="BC8" s="663"/>
      <c r="BD8" s="663"/>
      <c r="BE8" s="663"/>
      <c r="BF8" s="664"/>
      <c r="BG8" s="665">
        <v>1309818</v>
      </c>
      <c r="BH8" s="666"/>
      <c r="BI8" s="666"/>
      <c r="BJ8" s="666"/>
      <c r="BK8" s="666"/>
      <c r="BL8" s="666"/>
      <c r="BM8" s="666"/>
      <c r="BN8" s="667"/>
      <c r="BO8" s="692">
        <v>1</v>
      </c>
      <c r="BP8" s="692"/>
      <c r="BQ8" s="692"/>
      <c r="BR8" s="692"/>
      <c r="BS8" s="693" t="s">
        <v>240</v>
      </c>
      <c r="BT8" s="693"/>
      <c r="BU8" s="693"/>
      <c r="BV8" s="693"/>
      <c r="BW8" s="693"/>
      <c r="BX8" s="693"/>
      <c r="BY8" s="693"/>
      <c r="BZ8" s="693"/>
      <c r="CA8" s="693"/>
      <c r="CB8" s="760"/>
      <c r="CD8" s="707" t="s">
        <v>241</v>
      </c>
      <c r="CE8" s="704"/>
      <c r="CF8" s="704"/>
      <c r="CG8" s="704"/>
      <c r="CH8" s="704"/>
      <c r="CI8" s="704"/>
      <c r="CJ8" s="704"/>
      <c r="CK8" s="704"/>
      <c r="CL8" s="704"/>
      <c r="CM8" s="704"/>
      <c r="CN8" s="704"/>
      <c r="CO8" s="704"/>
      <c r="CP8" s="704"/>
      <c r="CQ8" s="705"/>
      <c r="CR8" s="665">
        <v>141307827</v>
      </c>
      <c r="CS8" s="666"/>
      <c r="CT8" s="666"/>
      <c r="CU8" s="666"/>
      <c r="CV8" s="666"/>
      <c r="CW8" s="666"/>
      <c r="CX8" s="666"/>
      <c r="CY8" s="667"/>
      <c r="CZ8" s="692">
        <v>44.5</v>
      </c>
      <c r="DA8" s="692"/>
      <c r="DB8" s="692"/>
      <c r="DC8" s="692"/>
      <c r="DD8" s="671">
        <v>1287994</v>
      </c>
      <c r="DE8" s="666"/>
      <c r="DF8" s="666"/>
      <c r="DG8" s="666"/>
      <c r="DH8" s="666"/>
      <c r="DI8" s="666"/>
      <c r="DJ8" s="666"/>
      <c r="DK8" s="666"/>
      <c r="DL8" s="666"/>
      <c r="DM8" s="666"/>
      <c r="DN8" s="666"/>
      <c r="DO8" s="666"/>
      <c r="DP8" s="667"/>
      <c r="DQ8" s="671">
        <v>58428614</v>
      </c>
      <c r="DR8" s="666"/>
      <c r="DS8" s="666"/>
      <c r="DT8" s="666"/>
      <c r="DU8" s="666"/>
      <c r="DV8" s="666"/>
      <c r="DW8" s="666"/>
      <c r="DX8" s="666"/>
      <c r="DY8" s="666"/>
      <c r="DZ8" s="666"/>
      <c r="EA8" s="666"/>
      <c r="EB8" s="666"/>
      <c r="EC8" s="706"/>
    </row>
    <row r="9" spans="2:143" ht="11.25" customHeight="1" x14ac:dyDescent="0.2">
      <c r="B9" s="662" t="s">
        <v>242</v>
      </c>
      <c r="C9" s="663"/>
      <c r="D9" s="663"/>
      <c r="E9" s="663"/>
      <c r="F9" s="663"/>
      <c r="G9" s="663"/>
      <c r="H9" s="663"/>
      <c r="I9" s="663"/>
      <c r="J9" s="663"/>
      <c r="K9" s="663"/>
      <c r="L9" s="663"/>
      <c r="M9" s="663"/>
      <c r="N9" s="663"/>
      <c r="O9" s="663"/>
      <c r="P9" s="663"/>
      <c r="Q9" s="664"/>
      <c r="R9" s="665">
        <v>1043778</v>
      </c>
      <c r="S9" s="666"/>
      <c r="T9" s="666"/>
      <c r="U9" s="666"/>
      <c r="V9" s="666"/>
      <c r="W9" s="666"/>
      <c r="X9" s="666"/>
      <c r="Y9" s="667"/>
      <c r="Z9" s="692">
        <v>0.3</v>
      </c>
      <c r="AA9" s="692"/>
      <c r="AB9" s="692"/>
      <c r="AC9" s="692"/>
      <c r="AD9" s="693">
        <v>1043778</v>
      </c>
      <c r="AE9" s="693"/>
      <c r="AF9" s="693"/>
      <c r="AG9" s="693"/>
      <c r="AH9" s="693"/>
      <c r="AI9" s="693"/>
      <c r="AJ9" s="693"/>
      <c r="AK9" s="693"/>
      <c r="AL9" s="668">
        <v>0.6</v>
      </c>
      <c r="AM9" s="669"/>
      <c r="AN9" s="669"/>
      <c r="AO9" s="694"/>
      <c r="AP9" s="662" t="s">
        <v>243</v>
      </c>
      <c r="AQ9" s="663"/>
      <c r="AR9" s="663"/>
      <c r="AS9" s="663"/>
      <c r="AT9" s="663"/>
      <c r="AU9" s="663"/>
      <c r="AV9" s="663"/>
      <c r="AW9" s="663"/>
      <c r="AX9" s="663"/>
      <c r="AY9" s="663"/>
      <c r="AZ9" s="663"/>
      <c r="BA9" s="663"/>
      <c r="BB9" s="663"/>
      <c r="BC9" s="663"/>
      <c r="BD9" s="663"/>
      <c r="BE9" s="663"/>
      <c r="BF9" s="664"/>
      <c r="BG9" s="665">
        <v>59773853</v>
      </c>
      <c r="BH9" s="666"/>
      <c r="BI9" s="666"/>
      <c r="BJ9" s="666"/>
      <c r="BK9" s="666"/>
      <c r="BL9" s="666"/>
      <c r="BM9" s="666"/>
      <c r="BN9" s="667"/>
      <c r="BO9" s="692">
        <v>46.1</v>
      </c>
      <c r="BP9" s="692"/>
      <c r="BQ9" s="692"/>
      <c r="BR9" s="692"/>
      <c r="BS9" s="693" t="s">
        <v>240</v>
      </c>
      <c r="BT9" s="693"/>
      <c r="BU9" s="693"/>
      <c r="BV9" s="693"/>
      <c r="BW9" s="693"/>
      <c r="BX9" s="693"/>
      <c r="BY9" s="693"/>
      <c r="BZ9" s="693"/>
      <c r="CA9" s="693"/>
      <c r="CB9" s="760"/>
      <c r="CD9" s="707" t="s">
        <v>244</v>
      </c>
      <c r="CE9" s="704"/>
      <c r="CF9" s="704"/>
      <c r="CG9" s="704"/>
      <c r="CH9" s="704"/>
      <c r="CI9" s="704"/>
      <c r="CJ9" s="704"/>
      <c r="CK9" s="704"/>
      <c r="CL9" s="704"/>
      <c r="CM9" s="704"/>
      <c r="CN9" s="704"/>
      <c r="CO9" s="704"/>
      <c r="CP9" s="704"/>
      <c r="CQ9" s="705"/>
      <c r="CR9" s="665">
        <v>32844807</v>
      </c>
      <c r="CS9" s="666"/>
      <c r="CT9" s="666"/>
      <c r="CU9" s="666"/>
      <c r="CV9" s="666"/>
      <c r="CW9" s="666"/>
      <c r="CX9" s="666"/>
      <c r="CY9" s="667"/>
      <c r="CZ9" s="692">
        <v>10.3</v>
      </c>
      <c r="DA9" s="692"/>
      <c r="DB9" s="692"/>
      <c r="DC9" s="692"/>
      <c r="DD9" s="671">
        <v>1219916</v>
      </c>
      <c r="DE9" s="666"/>
      <c r="DF9" s="666"/>
      <c r="DG9" s="666"/>
      <c r="DH9" s="666"/>
      <c r="DI9" s="666"/>
      <c r="DJ9" s="666"/>
      <c r="DK9" s="666"/>
      <c r="DL9" s="666"/>
      <c r="DM9" s="666"/>
      <c r="DN9" s="666"/>
      <c r="DO9" s="666"/>
      <c r="DP9" s="667"/>
      <c r="DQ9" s="671">
        <v>19356999</v>
      </c>
      <c r="DR9" s="666"/>
      <c r="DS9" s="666"/>
      <c r="DT9" s="666"/>
      <c r="DU9" s="666"/>
      <c r="DV9" s="666"/>
      <c r="DW9" s="666"/>
      <c r="DX9" s="666"/>
      <c r="DY9" s="666"/>
      <c r="DZ9" s="666"/>
      <c r="EA9" s="666"/>
      <c r="EB9" s="666"/>
      <c r="EC9" s="706"/>
    </row>
    <row r="10" spans="2:143" ht="11.25" customHeight="1" x14ac:dyDescent="0.2">
      <c r="B10" s="662" t="s">
        <v>245</v>
      </c>
      <c r="C10" s="663"/>
      <c r="D10" s="663"/>
      <c r="E10" s="663"/>
      <c r="F10" s="663"/>
      <c r="G10" s="663"/>
      <c r="H10" s="663"/>
      <c r="I10" s="663"/>
      <c r="J10" s="663"/>
      <c r="K10" s="663"/>
      <c r="L10" s="663"/>
      <c r="M10" s="663"/>
      <c r="N10" s="663"/>
      <c r="O10" s="663"/>
      <c r="P10" s="663"/>
      <c r="Q10" s="664"/>
      <c r="R10" s="665">
        <v>140228</v>
      </c>
      <c r="S10" s="666"/>
      <c r="T10" s="666"/>
      <c r="U10" s="666"/>
      <c r="V10" s="666"/>
      <c r="W10" s="666"/>
      <c r="X10" s="666"/>
      <c r="Y10" s="667"/>
      <c r="Z10" s="692">
        <v>0</v>
      </c>
      <c r="AA10" s="692"/>
      <c r="AB10" s="692"/>
      <c r="AC10" s="692"/>
      <c r="AD10" s="693">
        <v>140228</v>
      </c>
      <c r="AE10" s="693"/>
      <c r="AF10" s="693"/>
      <c r="AG10" s="693"/>
      <c r="AH10" s="693"/>
      <c r="AI10" s="693"/>
      <c r="AJ10" s="693"/>
      <c r="AK10" s="693"/>
      <c r="AL10" s="668">
        <v>0.1</v>
      </c>
      <c r="AM10" s="669"/>
      <c r="AN10" s="669"/>
      <c r="AO10" s="694"/>
      <c r="AP10" s="662" t="s">
        <v>246</v>
      </c>
      <c r="AQ10" s="663"/>
      <c r="AR10" s="663"/>
      <c r="AS10" s="663"/>
      <c r="AT10" s="663"/>
      <c r="AU10" s="663"/>
      <c r="AV10" s="663"/>
      <c r="AW10" s="663"/>
      <c r="AX10" s="663"/>
      <c r="AY10" s="663"/>
      <c r="AZ10" s="663"/>
      <c r="BA10" s="663"/>
      <c r="BB10" s="663"/>
      <c r="BC10" s="663"/>
      <c r="BD10" s="663"/>
      <c r="BE10" s="663"/>
      <c r="BF10" s="664"/>
      <c r="BG10" s="665">
        <v>1773140</v>
      </c>
      <c r="BH10" s="666"/>
      <c r="BI10" s="666"/>
      <c r="BJ10" s="666"/>
      <c r="BK10" s="666"/>
      <c r="BL10" s="666"/>
      <c r="BM10" s="666"/>
      <c r="BN10" s="667"/>
      <c r="BO10" s="692">
        <v>1.4</v>
      </c>
      <c r="BP10" s="692"/>
      <c r="BQ10" s="692"/>
      <c r="BR10" s="692"/>
      <c r="BS10" s="693" t="s">
        <v>240</v>
      </c>
      <c r="BT10" s="693"/>
      <c r="BU10" s="693"/>
      <c r="BV10" s="693"/>
      <c r="BW10" s="693"/>
      <c r="BX10" s="693"/>
      <c r="BY10" s="693"/>
      <c r="BZ10" s="693"/>
      <c r="CA10" s="693"/>
      <c r="CB10" s="760"/>
      <c r="CD10" s="707" t="s">
        <v>247</v>
      </c>
      <c r="CE10" s="704"/>
      <c r="CF10" s="704"/>
      <c r="CG10" s="704"/>
      <c r="CH10" s="704"/>
      <c r="CI10" s="704"/>
      <c r="CJ10" s="704"/>
      <c r="CK10" s="704"/>
      <c r="CL10" s="704"/>
      <c r="CM10" s="704"/>
      <c r="CN10" s="704"/>
      <c r="CO10" s="704"/>
      <c r="CP10" s="704"/>
      <c r="CQ10" s="705"/>
      <c r="CR10" s="665">
        <v>454678</v>
      </c>
      <c r="CS10" s="666"/>
      <c r="CT10" s="666"/>
      <c r="CU10" s="666"/>
      <c r="CV10" s="666"/>
      <c r="CW10" s="666"/>
      <c r="CX10" s="666"/>
      <c r="CY10" s="667"/>
      <c r="CZ10" s="692">
        <v>0.1</v>
      </c>
      <c r="DA10" s="692"/>
      <c r="DB10" s="692"/>
      <c r="DC10" s="692"/>
      <c r="DD10" s="671">
        <v>171291</v>
      </c>
      <c r="DE10" s="666"/>
      <c r="DF10" s="666"/>
      <c r="DG10" s="666"/>
      <c r="DH10" s="666"/>
      <c r="DI10" s="666"/>
      <c r="DJ10" s="666"/>
      <c r="DK10" s="666"/>
      <c r="DL10" s="666"/>
      <c r="DM10" s="666"/>
      <c r="DN10" s="666"/>
      <c r="DO10" s="666"/>
      <c r="DP10" s="667"/>
      <c r="DQ10" s="671">
        <v>190009</v>
      </c>
      <c r="DR10" s="666"/>
      <c r="DS10" s="666"/>
      <c r="DT10" s="666"/>
      <c r="DU10" s="666"/>
      <c r="DV10" s="666"/>
      <c r="DW10" s="666"/>
      <c r="DX10" s="666"/>
      <c r="DY10" s="666"/>
      <c r="DZ10" s="666"/>
      <c r="EA10" s="666"/>
      <c r="EB10" s="666"/>
      <c r="EC10" s="706"/>
    </row>
    <row r="11" spans="2:143" ht="11.25" customHeight="1" x14ac:dyDescent="0.2">
      <c r="B11" s="662" t="s">
        <v>248</v>
      </c>
      <c r="C11" s="663"/>
      <c r="D11" s="663"/>
      <c r="E11" s="663"/>
      <c r="F11" s="663"/>
      <c r="G11" s="663"/>
      <c r="H11" s="663"/>
      <c r="I11" s="663"/>
      <c r="J11" s="663"/>
      <c r="K11" s="663"/>
      <c r="L11" s="663"/>
      <c r="M11" s="663"/>
      <c r="N11" s="663"/>
      <c r="O11" s="663"/>
      <c r="P11" s="663"/>
      <c r="Q11" s="664"/>
      <c r="R11" s="665">
        <v>15787089</v>
      </c>
      <c r="S11" s="666"/>
      <c r="T11" s="666"/>
      <c r="U11" s="666"/>
      <c r="V11" s="666"/>
      <c r="W11" s="666"/>
      <c r="X11" s="666"/>
      <c r="Y11" s="667"/>
      <c r="Z11" s="668">
        <v>4.5999999999999996</v>
      </c>
      <c r="AA11" s="669"/>
      <c r="AB11" s="669"/>
      <c r="AC11" s="670"/>
      <c r="AD11" s="671">
        <v>15787089</v>
      </c>
      <c r="AE11" s="666"/>
      <c r="AF11" s="666"/>
      <c r="AG11" s="666"/>
      <c r="AH11" s="666"/>
      <c r="AI11" s="666"/>
      <c r="AJ11" s="666"/>
      <c r="AK11" s="667"/>
      <c r="AL11" s="668">
        <v>9.1999999999999993</v>
      </c>
      <c r="AM11" s="669"/>
      <c r="AN11" s="669"/>
      <c r="AO11" s="694"/>
      <c r="AP11" s="662" t="s">
        <v>249</v>
      </c>
      <c r="AQ11" s="663"/>
      <c r="AR11" s="663"/>
      <c r="AS11" s="663"/>
      <c r="AT11" s="663"/>
      <c r="AU11" s="663"/>
      <c r="AV11" s="663"/>
      <c r="AW11" s="663"/>
      <c r="AX11" s="663"/>
      <c r="AY11" s="663"/>
      <c r="AZ11" s="663"/>
      <c r="BA11" s="663"/>
      <c r="BB11" s="663"/>
      <c r="BC11" s="663"/>
      <c r="BD11" s="663"/>
      <c r="BE11" s="663"/>
      <c r="BF11" s="664"/>
      <c r="BG11" s="665">
        <v>3107803</v>
      </c>
      <c r="BH11" s="666"/>
      <c r="BI11" s="666"/>
      <c r="BJ11" s="666"/>
      <c r="BK11" s="666"/>
      <c r="BL11" s="666"/>
      <c r="BM11" s="666"/>
      <c r="BN11" s="667"/>
      <c r="BO11" s="692">
        <v>2.4</v>
      </c>
      <c r="BP11" s="692"/>
      <c r="BQ11" s="692"/>
      <c r="BR11" s="692"/>
      <c r="BS11" s="693">
        <v>233439</v>
      </c>
      <c r="BT11" s="693"/>
      <c r="BU11" s="693"/>
      <c r="BV11" s="693"/>
      <c r="BW11" s="693"/>
      <c r="BX11" s="693"/>
      <c r="BY11" s="693"/>
      <c r="BZ11" s="693"/>
      <c r="CA11" s="693"/>
      <c r="CB11" s="760"/>
      <c r="CD11" s="707" t="s">
        <v>250</v>
      </c>
      <c r="CE11" s="704"/>
      <c r="CF11" s="704"/>
      <c r="CG11" s="704"/>
      <c r="CH11" s="704"/>
      <c r="CI11" s="704"/>
      <c r="CJ11" s="704"/>
      <c r="CK11" s="704"/>
      <c r="CL11" s="704"/>
      <c r="CM11" s="704"/>
      <c r="CN11" s="704"/>
      <c r="CO11" s="704"/>
      <c r="CP11" s="704"/>
      <c r="CQ11" s="705"/>
      <c r="CR11" s="665">
        <v>729478</v>
      </c>
      <c r="CS11" s="666"/>
      <c r="CT11" s="666"/>
      <c r="CU11" s="666"/>
      <c r="CV11" s="666"/>
      <c r="CW11" s="666"/>
      <c r="CX11" s="666"/>
      <c r="CY11" s="667"/>
      <c r="CZ11" s="692">
        <v>0.2</v>
      </c>
      <c r="DA11" s="692"/>
      <c r="DB11" s="692"/>
      <c r="DC11" s="692"/>
      <c r="DD11" s="671">
        <v>29936</v>
      </c>
      <c r="DE11" s="666"/>
      <c r="DF11" s="666"/>
      <c r="DG11" s="666"/>
      <c r="DH11" s="666"/>
      <c r="DI11" s="666"/>
      <c r="DJ11" s="666"/>
      <c r="DK11" s="666"/>
      <c r="DL11" s="666"/>
      <c r="DM11" s="666"/>
      <c r="DN11" s="666"/>
      <c r="DO11" s="666"/>
      <c r="DP11" s="667"/>
      <c r="DQ11" s="671">
        <v>634322</v>
      </c>
      <c r="DR11" s="666"/>
      <c r="DS11" s="666"/>
      <c r="DT11" s="666"/>
      <c r="DU11" s="666"/>
      <c r="DV11" s="666"/>
      <c r="DW11" s="666"/>
      <c r="DX11" s="666"/>
      <c r="DY11" s="666"/>
      <c r="DZ11" s="666"/>
      <c r="EA11" s="666"/>
      <c r="EB11" s="666"/>
      <c r="EC11" s="706"/>
    </row>
    <row r="12" spans="2:143" ht="11.25" customHeight="1" x14ac:dyDescent="0.2">
      <c r="B12" s="662" t="s">
        <v>251</v>
      </c>
      <c r="C12" s="663"/>
      <c r="D12" s="663"/>
      <c r="E12" s="663"/>
      <c r="F12" s="663"/>
      <c r="G12" s="663"/>
      <c r="H12" s="663"/>
      <c r="I12" s="663"/>
      <c r="J12" s="663"/>
      <c r="K12" s="663"/>
      <c r="L12" s="663"/>
      <c r="M12" s="663"/>
      <c r="N12" s="663"/>
      <c r="O12" s="663"/>
      <c r="P12" s="663"/>
      <c r="Q12" s="664"/>
      <c r="R12" s="665">
        <v>158959</v>
      </c>
      <c r="S12" s="666"/>
      <c r="T12" s="666"/>
      <c r="U12" s="666"/>
      <c r="V12" s="666"/>
      <c r="W12" s="666"/>
      <c r="X12" s="666"/>
      <c r="Y12" s="667"/>
      <c r="Z12" s="692">
        <v>0</v>
      </c>
      <c r="AA12" s="692"/>
      <c r="AB12" s="692"/>
      <c r="AC12" s="692"/>
      <c r="AD12" s="693">
        <v>158959</v>
      </c>
      <c r="AE12" s="693"/>
      <c r="AF12" s="693"/>
      <c r="AG12" s="693"/>
      <c r="AH12" s="693"/>
      <c r="AI12" s="693"/>
      <c r="AJ12" s="693"/>
      <c r="AK12" s="693"/>
      <c r="AL12" s="668">
        <v>0.1</v>
      </c>
      <c r="AM12" s="669"/>
      <c r="AN12" s="669"/>
      <c r="AO12" s="694"/>
      <c r="AP12" s="662" t="s">
        <v>252</v>
      </c>
      <c r="AQ12" s="663"/>
      <c r="AR12" s="663"/>
      <c r="AS12" s="663"/>
      <c r="AT12" s="663"/>
      <c r="AU12" s="663"/>
      <c r="AV12" s="663"/>
      <c r="AW12" s="663"/>
      <c r="AX12" s="663"/>
      <c r="AY12" s="663"/>
      <c r="AZ12" s="663"/>
      <c r="BA12" s="663"/>
      <c r="BB12" s="663"/>
      <c r="BC12" s="663"/>
      <c r="BD12" s="663"/>
      <c r="BE12" s="663"/>
      <c r="BF12" s="664"/>
      <c r="BG12" s="665">
        <v>45519327</v>
      </c>
      <c r="BH12" s="666"/>
      <c r="BI12" s="666"/>
      <c r="BJ12" s="666"/>
      <c r="BK12" s="666"/>
      <c r="BL12" s="666"/>
      <c r="BM12" s="666"/>
      <c r="BN12" s="667"/>
      <c r="BO12" s="692">
        <v>35.1</v>
      </c>
      <c r="BP12" s="692"/>
      <c r="BQ12" s="692"/>
      <c r="BR12" s="692"/>
      <c r="BS12" s="693" t="s">
        <v>240</v>
      </c>
      <c r="BT12" s="693"/>
      <c r="BU12" s="693"/>
      <c r="BV12" s="693"/>
      <c r="BW12" s="693"/>
      <c r="BX12" s="693"/>
      <c r="BY12" s="693"/>
      <c r="BZ12" s="693"/>
      <c r="CA12" s="693"/>
      <c r="CB12" s="760"/>
      <c r="CD12" s="707" t="s">
        <v>253</v>
      </c>
      <c r="CE12" s="704"/>
      <c r="CF12" s="704"/>
      <c r="CG12" s="704"/>
      <c r="CH12" s="704"/>
      <c r="CI12" s="704"/>
      <c r="CJ12" s="704"/>
      <c r="CK12" s="704"/>
      <c r="CL12" s="704"/>
      <c r="CM12" s="704"/>
      <c r="CN12" s="704"/>
      <c r="CO12" s="704"/>
      <c r="CP12" s="704"/>
      <c r="CQ12" s="705"/>
      <c r="CR12" s="665">
        <v>9123166</v>
      </c>
      <c r="CS12" s="666"/>
      <c r="CT12" s="666"/>
      <c r="CU12" s="666"/>
      <c r="CV12" s="666"/>
      <c r="CW12" s="666"/>
      <c r="CX12" s="666"/>
      <c r="CY12" s="667"/>
      <c r="CZ12" s="692">
        <v>2.9</v>
      </c>
      <c r="DA12" s="692"/>
      <c r="DB12" s="692"/>
      <c r="DC12" s="692"/>
      <c r="DD12" s="671">
        <v>489008</v>
      </c>
      <c r="DE12" s="666"/>
      <c r="DF12" s="666"/>
      <c r="DG12" s="666"/>
      <c r="DH12" s="666"/>
      <c r="DI12" s="666"/>
      <c r="DJ12" s="666"/>
      <c r="DK12" s="666"/>
      <c r="DL12" s="666"/>
      <c r="DM12" s="666"/>
      <c r="DN12" s="666"/>
      <c r="DO12" s="666"/>
      <c r="DP12" s="667"/>
      <c r="DQ12" s="671">
        <v>1837149</v>
      </c>
      <c r="DR12" s="666"/>
      <c r="DS12" s="666"/>
      <c r="DT12" s="666"/>
      <c r="DU12" s="666"/>
      <c r="DV12" s="666"/>
      <c r="DW12" s="666"/>
      <c r="DX12" s="666"/>
      <c r="DY12" s="666"/>
      <c r="DZ12" s="666"/>
      <c r="EA12" s="666"/>
      <c r="EB12" s="666"/>
      <c r="EC12" s="706"/>
    </row>
    <row r="13" spans="2:143" ht="11.25" customHeight="1" x14ac:dyDescent="0.2">
      <c r="B13" s="662" t="s">
        <v>254</v>
      </c>
      <c r="C13" s="663"/>
      <c r="D13" s="663"/>
      <c r="E13" s="663"/>
      <c r="F13" s="663"/>
      <c r="G13" s="663"/>
      <c r="H13" s="663"/>
      <c r="I13" s="663"/>
      <c r="J13" s="663"/>
      <c r="K13" s="663"/>
      <c r="L13" s="663"/>
      <c r="M13" s="663"/>
      <c r="N13" s="663"/>
      <c r="O13" s="663"/>
      <c r="P13" s="663"/>
      <c r="Q13" s="664"/>
      <c r="R13" s="665" t="s">
        <v>240</v>
      </c>
      <c r="S13" s="666"/>
      <c r="T13" s="666"/>
      <c r="U13" s="666"/>
      <c r="V13" s="666"/>
      <c r="W13" s="666"/>
      <c r="X13" s="666"/>
      <c r="Y13" s="667"/>
      <c r="Z13" s="692" t="s">
        <v>240</v>
      </c>
      <c r="AA13" s="692"/>
      <c r="AB13" s="692"/>
      <c r="AC13" s="692"/>
      <c r="AD13" s="693" t="s">
        <v>240</v>
      </c>
      <c r="AE13" s="693"/>
      <c r="AF13" s="693"/>
      <c r="AG13" s="693"/>
      <c r="AH13" s="693"/>
      <c r="AI13" s="693"/>
      <c r="AJ13" s="693"/>
      <c r="AK13" s="693"/>
      <c r="AL13" s="668" t="s">
        <v>234</v>
      </c>
      <c r="AM13" s="669"/>
      <c r="AN13" s="669"/>
      <c r="AO13" s="694"/>
      <c r="AP13" s="662" t="s">
        <v>255</v>
      </c>
      <c r="AQ13" s="663"/>
      <c r="AR13" s="663"/>
      <c r="AS13" s="663"/>
      <c r="AT13" s="663"/>
      <c r="AU13" s="663"/>
      <c r="AV13" s="663"/>
      <c r="AW13" s="663"/>
      <c r="AX13" s="663"/>
      <c r="AY13" s="663"/>
      <c r="AZ13" s="663"/>
      <c r="BA13" s="663"/>
      <c r="BB13" s="663"/>
      <c r="BC13" s="663"/>
      <c r="BD13" s="663"/>
      <c r="BE13" s="663"/>
      <c r="BF13" s="664"/>
      <c r="BG13" s="665">
        <v>44505435</v>
      </c>
      <c r="BH13" s="666"/>
      <c r="BI13" s="666"/>
      <c r="BJ13" s="666"/>
      <c r="BK13" s="666"/>
      <c r="BL13" s="666"/>
      <c r="BM13" s="666"/>
      <c r="BN13" s="667"/>
      <c r="BO13" s="692">
        <v>34.299999999999997</v>
      </c>
      <c r="BP13" s="692"/>
      <c r="BQ13" s="692"/>
      <c r="BR13" s="692"/>
      <c r="BS13" s="693" t="s">
        <v>234</v>
      </c>
      <c r="BT13" s="693"/>
      <c r="BU13" s="693"/>
      <c r="BV13" s="693"/>
      <c r="BW13" s="693"/>
      <c r="BX13" s="693"/>
      <c r="BY13" s="693"/>
      <c r="BZ13" s="693"/>
      <c r="CA13" s="693"/>
      <c r="CB13" s="760"/>
      <c r="CD13" s="707" t="s">
        <v>256</v>
      </c>
      <c r="CE13" s="704"/>
      <c r="CF13" s="704"/>
      <c r="CG13" s="704"/>
      <c r="CH13" s="704"/>
      <c r="CI13" s="704"/>
      <c r="CJ13" s="704"/>
      <c r="CK13" s="704"/>
      <c r="CL13" s="704"/>
      <c r="CM13" s="704"/>
      <c r="CN13" s="704"/>
      <c r="CO13" s="704"/>
      <c r="CP13" s="704"/>
      <c r="CQ13" s="705"/>
      <c r="CR13" s="665">
        <v>23757714</v>
      </c>
      <c r="CS13" s="666"/>
      <c r="CT13" s="666"/>
      <c r="CU13" s="666"/>
      <c r="CV13" s="666"/>
      <c r="CW13" s="666"/>
      <c r="CX13" s="666"/>
      <c r="CY13" s="667"/>
      <c r="CZ13" s="692">
        <v>7.5</v>
      </c>
      <c r="DA13" s="692"/>
      <c r="DB13" s="692"/>
      <c r="DC13" s="692"/>
      <c r="DD13" s="671">
        <v>9841267</v>
      </c>
      <c r="DE13" s="666"/>
      <c r="DF13" s="666"/>
      <c r="DG13" s="666"/>
      <c r="DH13" s="666"/>
      <c r="DI13" s="666"/>
      <c r="DJ13" s="666"/>
      <c r="DK13" s="666"/>
      <c r="DL13" s="666"/>
      <c r="DM13" s="666"/>
      <c r="DN13" s="666"/>
      <c r="DO13" s="666"/>
      <c r="DP13" s="667"/>
      <c r="DQ13" s="671">
        <v>14178247</v>
      </c>
      <c r="DR13" s="666"/>
      <c r="DS13" s="666"/>
      <c r="DT13" s="666"/>
      <c r="DU13" s="666"/>
      <c r="DV13" s="666"/>
      <c r="DW13" s="666"/>
      <c r="DX13" s="666"/>
      <c r="DY13" s="666"/>
      <c r="DZ13" s="666"/>
      <c r="EA13" s="666"/>
      <c r="EB13" s="666"/>
      <c r="EC13" s="706"/>
    </row>
    <row r="14" spans="2:143" ht="11.25" customHeight="1" x14ac:dyDescent="0.2">
      <c r="B14" s="662" t="s">
        <v>257</v>
      </c>
      <c r="C14" s="663"/>
      <c r="D14" s="663"/>
      <c r="E14" s="663"/>
      <c r="F14" s="663"/>
      <c r="G14" s="663"/>
      <c r="H14" s="663"/>
      <c r="I14" s="663"/>
      <c r="J14" s="663"/>
      <c r="K14" s="663"/>
      <c r="L14" s="663"/>
      <c r="M14" s="663"/>
      <c r="N14" s="663"/>
      <c r="O14" s="663"/>
      <c r="P14" s="663"/>
      <c r="Q14" s="664"/>
      <c r="R14" s="665">
        <v>91</v>
      </c>
      <c r="S14" s="666"/>
      <c r="T14" s="666"/>
      <c r="U14" s="666"/>
      <c r="V14" s="666"/>
      <c r="W14" s="666"/>
      <c r="X14" s="666"/>
      <c r="Y14" s="667"/>
      <c r="Z14" s="692">
        <v>0</v>
      </c>
      <c r="AA14" s="692"/>
      <c r="AB14" s="692"/>
      <c r="AC14" s="692"/>
      <c r="AD14" s="693">
        <v>91</v>
      </c>
      <c r="AE14" s="693"/>
      <c r="AF14" s="693"/>
      <c r="AG14" s="693"/>
      <c r="AH14" s="693"/>
      <c r="AI14" s="693"/>
      <c r="AJ14" s="693"/>
      <c r="AK14" s="693"/>
      <c r="AL14" s="668">
        <v>0</v>
      </c>
      <c r="AM14" s="669"/>
      <c r="AN14" s="669"/>
      <c r="AO14" s="694"/>
      <c r="AP14" s="662" t="s">
        <v>258</v>
      </c>
      <c r="AQ14" s="663"/>
      <c r="AR14" s="663"/>
      <c r="AS14" s="663"/>
      <c r="AT14" s="663"/>
      <c r="AU14" s="663"/>
      <c r="AV14" s="663"/>
      <c r="AW14" s="663"/>
      <c r="AX14" s="663"/>
      <c r="AY14" s="663"/>
      <c r="AZ14" s="663"/>
      <c r="BA14" s="663"/>
      <c r="BB14" s="663"/>
      <c r="BC14" s="663"/>
      <c r="BD14" s="663"/>
      <c r="BE14" s="663"/>
      <c r="BF14" s="664"/>
      <c r="BG14" s="665">
        <v>1146962</v>
      </c>
      <c r="BH14" s="666"/>
      <c r="BI14" s="666"/>
      <c r="BJ14" s="666"/>
      <c r="BK14" s="666"/>
      <c r="BL14" s="666"/>
      <c r="BM14" s="666"/>
      <c r="BN14" s="667"/>
      <c r="BO14" s="692">
        <v>0.9</v>
      </c>
      <c r="BP14" s="692"/>
      <c r="BQ14" s="692"/>
      <c r="BR14" s="692"/>
      <c r="BS14" s="693" t="s">
        <v>240</v>
      </c>
      <c r="BT14" s="693"/>
      <c r="BU14" s="693"/>
      <c r="BV14" s="693"/>
      <c r="BW14" s="693"/>
      <c r="BX14" s="693"/>
      <c r="BY14" s="693"/>
      <c r="BZ14" s="693"/>
      <c r="CA14" s="693"/>
      <c r="CB14" s="760"/>
      <c r="CD14" s="707" t="s">
        <v>259</v>
      </c>
      <c r="CE14" s="704"/>
      <c r="CF14" s="704"/>
      <c r="CG14" s="704"/>
      <c r="CH14" s="704"/>
      <c r="CI14" s="704"/>
      <c r="CJ14" s="704"/>
      <c r="CK14" s="704"/>
      <c r="CL14" s="704"/>
      <c r="CM14" s="704"/>
      <c r="CN14" s="704"/>
      <c r="CO14" s="704"/>
      <c r="CP14" s="704"/>
      <c r="CQ14" s="705"/>
      <c r="CR14" s="665">
        <v>8378524</v>
      </c>
      <c r="CS14" s="666"/>
      <c r="CT14" s="666"/>
      <c r="CU14" s="666"/>
      <c r="CV14" s="666"/>
      <c r="CW14" s="666"/>
      <c r="CX14" s="666"/>
      <c r="CY14" s="667"/>
      <c r="CZ14" s="692">
        <v>2.6</v>
      </c>
      <c r="DA14" s="692"/>
      <c r="DB14" s="692"/>
      <c r="DC14" s="692"/>
      <c r="DD14" s="671">
        <v>1314482</v>
      </c>
      <c r="DE14" s="666"/>
      <c r="DF14" s="666"/>
      <c r="DG14" s="666"/>
      <c r="DH14" s="666"/>
      <c r="DI14" s="666"/>
      <c r="DJ14" s="666"/>
      <c r="DK14" s="666"/>
      <c r="DL14" s="666"/>
      <c r="DM14" s="666"/>
      <c r="DN14" s="666"/>
      <c r="DO14" s="666"/>
      <c r="DP14" s="667"/>
      <c r="DQ14" s="671">
        <v>7355971</v>
      </c>
      <c r="DR14" s="666"/>
      <c r="DS14" s="666"/>
      <c r="DT14" s="666"/>
      <c r="DU14" s="666"/>
      <c r="DV14" s="666"/>
      <c r="DW14" s="666"/>
      <c r="DX14" s="666"/>
      <c r="DY14" s="666"/>
      <c r="DZ14" s="666"/>
      <c r="EA14" s="666"/>
      <c r="EB14" s="666"/>
      <c r="EC14" s="706"/>
    </row>
    <row r="15" spans="2:143" ht="11.25" customHeight="1" x14ac:dyDescent="0.2">
      <c r="B15" s="662" t="s">
        <v>260</v>
      </c>
      <c r="C15" s="663"/>
      <c r="D15" s="663"/>
      <c r="E15" s="663"/>
      <c r="F15" s="663"/>
      <c r="G15" s="663"/>
      <c r="H15" s="663"/>
      <c r="I15" s="663"/>
      <c r="J15" s="663"/>
      <c r="K15" s="663"/>
      <c r="L15" s="663"/>
      <c r="M15" s="663"/>
      <c r="N15" s="663"/>
      <c r="O15" s="663"/>
      <c r="P15" s="663"/>
      <c r="Q15" s="664"/>
      <c r="R15" s="665">
        <v>3124406</v>
      </c>
      <c r="S15" s="666"/>
      <c r="T15" s="666"/>
      <c r="U15" s="666"/>
      <c r="V15" s="666"/>
      <c r="W15" s="666"/>
      <c r="X15" s="666"/>
      <c r="Y15" s="667"/>
      <c r="Z15" s="692">
        <v>0.9</v>
      </c>
      <c r="AA15" s="692"/>
      <c r="AB15" s="692"/>
      <c r="AC15" s="692"/>
      <c r="AD15" s="693">
        <v>3124406</v>
      </c>
      <c r="AE15" s="693"/>
      <c r="AF15" s="693"/>
      <c r="AG15" s="693"/>
      <c r="AH15" s="693"/>
      <c r="AI15" s="693"/>
      <c r="AJ15" s="693"/>
      <c r="AK15" s="693"/>
      <c r="AL15" s="668">
        <v>1.8</v>
      </c>
      <c r="AM15" s="669"/>
      <c r="AN15" s="669"/>
      <c r="AO15" s="694"/>
      <c r="AP15" s="662" t="s">
        <v>261</v>
      </c>
      <c r="AQ15" s="663"/>
      <c r="AR15" s="663"/>
      <c r="AS15" s="663"/>
      <c r="AT15" s="663"/>
      <c r="AU15" s="663"/>
      <c r="AV15" s="663"/>
      <c r="AW15" s="663"/>
      <c r="AX15" s="663"/>
      <c r="AY15" s="663"/>
      <c r="AZ15" s="663"/>
      <c r="BA15" s="663"/>
      <c r="BB15" s="663"/>
      <c r="BC15" s="663"/>
      <c r="BD15" s="663"/>
      <c r="BE15" s="663"/>
      <c r="BF15" s="664"/>
      <c r="BG15" s="665">
        <v>4628473</v>
      </c>
      <c r="BH15" s="666"/>
      <c r="BI15" s="666"/>
      <c r="BJ15" s="666"/>
      <c r="BK15" s="666"/>
      <c r="BL15" s="666"/>
      <c r="BM15" s="666"/>
      <c r="BN15" s="667"/>
      <c r="BO15" s="692">
        <v>3.6</v>
      </c>
      <c r="BP15" s="692"/>
      <c r="BQ15" s="692"/>
      <c r="BR15" s="692"/>
      <c r="BS15" s="693" t="s">
        <v>234</v>
      </c>
      <c r="BT15" s="693"/>
      <c r="BU15" s="693"/>
      <c r="BV15" s="693"/>
      <c r="BW15" s="693"/>
      <c r="BX15" s="693"/>
      <c r="BY15" s="693"/>
      <c r="BZ15" s="693"/>
      <c r="CA15" s="693"/>
      <c r="CB15" s="760"/>
      <c r="CD15" s="707" t="s">
        <v>262</v>
      </c>
      <c r="CE15" s="704"/>
      <c r="CF15" s="704"/>
      <c r="CG15" s="704"/>
      <c r="CH15" s="704"/>
      <c r="CI15" s="704"/>
      <c r="CJ15" s="704"/>
      <c r="CK15" s="704"/>
      <c r="CL15" s="704"/>
      <c r="CM15" s="704"/>
      <c r="CN15" s="704"/>
      <c r="CO15" s="704"/>
      <c r="CP15" s="704"/>
      <c r="CQ15" s="705"/>
      <c r="CR15" s="665">
        <v>48988348</v>
      </c>
      <c r="CS15" s="666"/>
      <c r="CT15" s="666"/>
      <c r="CU15" s="666"/>
      <c r="CV15" s="666"/>
      <c r="CW15" s="666"/>
      <c r="CX15" s="666"/>
      <c r="CY15" s="667"/>
      <c r="CZ15" s="692">
        <v>15.4</v>
      </c>
      <c r="DA15" s="692"/>
      <c r="DB15" s="692"/>
      <c r="DC15" s="692"/>
      <c r="DD15" s="671">
        <v>2731332</v>
      </c>
      <c r="DE15" s="666"/>
      <c r="DF15" s="666"/>
      <c r="DG15" s="666"/>
      <c r="DH15" s="666"/>
      <c r="DI15" s="666"/>
      <c r="DJ15" s="666"/>
      <c r="DK15" s="666"/>
      <c r="DL15" s="666"/>
      <c r="DM15" s="666"/>
      <c r="DN15" s="666"/>
      <c r="DO15" s="666"/>
      <c r="DP15" s="667"/>
      <c r="DQ15" s="671">
        <v>38193952</v>
      </c>
      <c r="DR15" s="666"/>
      <c r="DS15" s="666"/>
      <c r="DT15" s="666"/>
      <c r="DU15" s="666"/>
      <c r="DV15" s="666"/>
      <c r="DW15" s="666"/>
      <c r="DX15" s="666"/>
      <c r="DY15" s="666"/>
      <c r="DZ15" s="666"/>
      <c r="EA15" s="666"/>
      <c r="EB15" s="666"/>
      <c r="EC15" s="706"/>
    </row>
    <row r="16" spans="2:143" ht="11.25" customHeight="1" x14ac:dyDescent="0.2">
      <c r="B16" s="662" t="s">
        <v>263</v>
      </c>
      <c r="C16" s="663"/>
      <c r="D16" s="663"/>
      <c r="E16" s="663"/>
      <c r="F16" s="663"/>
      <c r="G16" s="663"/>
      <c r="H16" s="663"/>
      <c r="I16" s="663"/>
      <c r="J16" s="663"/>
      <c r="K16" s="663"/>
      <c r="L16" s="663"/>
      <c r="M16" s="663"/>
      <c r="N16" s="663"/>
      <c r="O16" s="663"/>
      <c r="P16" s="663"/>
      <c r="Q16" s="664"/>
      <c r="R16" s="665">
        <v>457929</v>
      </c>
      <c r="S16" s="666"/>
      <c r="T16" s="666"/>
      <c r="U16" s="666"/>
      <c r="V16" s="666"/>
      <c r="W16" s="666"/>
      <c r="X16" s="666"/>
      <c r="Y16" s="667"/>
      <c r="Z16" s="692">
        <v>0.1</v>
      </c>
      <c r="AA16" s="692"/>
      <c r="AB16" s="692"/>
      <c r="AC16" s="692"/>
      <c r="AD16" s="693">
        <v>457929</v>
      </c>
      <c r="AE16" s="693"/>
      <c r="AF16" s="693"/>
      <c r="AG16" s="693"/>
      <c r="AH16" s="693"/>
      <c r="AI16" s="693"/>
      <c r="AJ16" s="693"/>
      <c r="AK16" s="693"/>
      <c r="AL16" s="668">
        <v>0.3</v>
      </c>
      <c r="AM16" s="669"/>
      <c r="AN16" s="669"/>
      <c r="AO16" s="694"/>
      <c r="AP16" s="662" t="s">
        <v>264</v>
      </c>
      <c r="AQ16" s="663"/>
      <c r="AR16" s="663"/>
      <c r="AS16" s="663"/>
      <c r="AT16" s="663"/>
      <c r="AU16" s="663"/>
      <c r="AV16" s="663"/>
      <c r="AW16" s="663"/>
      <c r="AX16" s="663"/>
      <c r="AY16" s="663"/>
      <c r="AZ16" s="663"/>
      <c r="BA16" s="663"/>
      <c r="BB16" s="663"/>
      <c r="BC16" s="663"/>
      <c r="BD16" s="663"/>
      <c r="BE16" s="663"/>
      <c r="BF16" s="664"/>
      <c r="BG16" s="665" t="s">
        <v>234</v>
      </c>
      <c r="BH16" s="666"/>
      <c r="BI16" s="666"/>
      <c r="BJ16" s="666"/>
      <c r="BK16" s="666"/>
      <c r="BL16" s="666"/>
      <c r="BM16" s="666"/>
      <c r="BN16" s="667"/>
      <c r="BO16" s="692" t="s">
        <v>234</v>
      </c>
      <c r="BP16" s="692"/>
      <c r="BQ16" s="692"/>
      <c r="BR16" s="692"/>
      <c r="BS16" s="693" t="s">
        <v>240</v>
      </c>
      <c r="BT16" s="693"/>
      <c r="BU16" s="693"/>
      <c r="BV16" s="693"/>
      <c r="BW16" s="693"/>
      <c r="BX16" s="693"/>
      <c r="BY16" s="693"/>
      <c r="BZ16" s="693"/>
      <c r="CA16" s="693"/>
      <c r="CB16" s="760"/>
      <c r="CD16" s="707" t="s">
        <v>265</v>
      </c>
      <c r="CE16" s="704"/>
      <c r="CF16" s="704"/>
      <c r="CG16" s="704"/>
      <c r="CH16" s="704"/>
      <c r="CI16" s="704"/>
      <c r="CJ16" s="704"/>
      <c r="CK16" s="704"/>
      <c r="CL16" s="704"/>
      <c r="CM16" s="704"/>
      <c r="CN16" s="704"/>
      <c r="CO16" s="704"/>
      <c r="CP16" s="704"/>
      <c r="CQ16" s="705"/>
      <c r="CR16" s="665">
        <v>1369584</v>
      </c>
      <c r="CS16" s="666"/>
      <c r="CT16" s="666"/>
      <c r="CU16" s="666"/>
      <c r="CV16" s="666"/>
      <c r="CW16" s="666"/>
      <c r="CX16" s="666"/>
      <c r="CY16" s="667"/>
      <c r="CZ16" s="692">
        <v>0.4</v>
      </c>
      <c r="DA16" s="692"/>
      <c r="DB16" s="692"/>
      <c r="DC16" s="692"/>
      <c r="DD16" s="671" t="s">
        <v>240</v>
      </c>
      <c r="DE16" s="666"/>
      <c r="DF16" s="666"/>
      <c r="DG16" s="666"/>
      <c r="DH16" s="666"/>
      <c r="DI16" s="666"/>
      <c r="DJ16" s="666"/>
      <c r="DK16" s="666"/>
      <c r="DL16" s="666"/>
      <c r="DM16" s="666"/>
      <c r="DN16" s="666"/>
      <c r="DO16" s="666"/>
      <c r="DP16" s="667"/>
      <c r="DQ16" s="671">
        <v>68551</v>
      </c>
      <c r="DR16" s="666"/>
      <c r="DS16" s="666"/>
      <c r="DT16" s="666"/>
      <c r="DU16" s="666"/>
      <c r="DV16" s="666"/>
      <c r="DW16" s="666"/>
      <c r="DX16" s="666"/>
      <c r="DY16" s="666"/>
      <c r="DZ16" s="666"/>
      <c r="EA16" s="666"/>
      <c r="EB16" s="666"/>
      <c r="EC16" s="706"/>
    </row>
    <row r="17" spans="2:133" ht="11.25" customHeight="1" x14ac:dyDescent="0.2">
      <c r="B17" s="662" t="s">
        <v>266</v>
      </c>
      <c r="C17" s="663"/>
      <c r="D17" s="663"/>
      <c r="E17" s="663"/>
      <c r="F17" s="663"/>
      <c r="G17" s="663"/>
      <c r="H17" s="663"/>
      <c r="I17" s="663"/>
      <c r="J17" s="663"/>
      <c r="K17" s="663"/>
      <c r="L17" s="663"/>
      <c r="M17" s="663"/>
      <c r="N17" s="663"/>
      <c r="O17" s="663"/>
      <c r="P17" s="663"/>
      <c r="Q17" s="664"/>
      <c r="R17" s="665">
        <v>1074508</v>
      </c>
      <c r="S17" s="666"/>
      <c r="T17" s="666"/>
      <c r="U17" s="666"/>
      <c r="V17" s="666"/>
      <c r="W17" s="666"/>
      <c r="X17" s="666"/>
      <c r="Y17" s="667"/>
      <c r="Z17" s="692">
        <v>0.3</v>
      </c>
      <c r="AA17" s="692"/>
      <c r="AB17" s="692"/>
      <c r="AC17" s="692"/>
      <c r="AD17" s="693">
        <v>1074508</v>
      </c>
      <c r="AE17" s="693"/>
      <c r="AF17" s="693"/>
      <c r="AG17" s="693"/>
      <c r="AH17" s="693"/>
      <c r="AI17" s="693"/>
      <c r="AJ17" s="693"/>
      <c r="AK17" s="693"/>
      <c r="AL17" s="668">
        <v>0.6</v>
      </c>
      <c r="AM17" s="669"/>
      <c r="AN17" s="669"/>
      <c r="AO17" s="694"/>
      <c r="AP17" s="662" t="s">
        <v>267</v>
      </c>
      <c r="AQ17" s="663"/>
      <c r="AR17" s="663"/>
      <c r="AS17" s="663"/>
      <c r="AT17" s="663"/>
      <c r="AU17" s="663"/>
      <c r="AV17" s="663"/>
      <c r="AW17" s="663"/>
      <c r="AX17" s="663"/>
      <c r="AY17" s="663"/>
      <c r="AZ17" s="663"/>
      <c r="BA17" s="663"/>
      <c r="BB17" s="663"/>
      <c r="BC17" s="663"/>
      <c r="BD17" s="663"/>
      <c r="BE17" s="663"/>
      <c r="BF17" s="664"/>
      <c r="BG17" s="665" t="s">
        <v>240</v>
      </c>
      <c r="BH17" s="666"/>
      <c r="BI17" s="666"/>
      <c r="BJ17" s="666"/>
      <c r="BK17" s="666"/>
      <c r="BL17" s="666"/>
      <c r="BM17" s="666"/>
      <c r="BN17" s="667"/>
      <c r="BO17" s="692" t="s">
        <v>240</v>
      </c>
      <c r="BP17" s="692"/>
      <c r="BQ17" s="692"/>
      <c r="BR17" s="692"/>
      <c r="BS17" s="693" t="s">
        <v>240</v>
      </c>
      <c r="BT17" s="693"/>
      <c r="BU17" s="693"/>
      <c r="BV17" s="693"/>
      <c r="BW17" s="693"/>
      <c r="BX17" s="693"/>
      <c r="BY17" s="693"/>
      <c r="BZ17" s="693"/>
      <c r="CA17" s="693"/>
      <c r="CB17" s="760"/>
      <c r="CD17" s="707" t="s">
        <v>268</v>
      </c>
      <c r="CE17" s="704"/>
      <c r="CF17" s="704"/>
      <c r="CG17" s="704"/>
      <c r="CH17" s="704"/>
      <c r="CI17" s="704"/>
      <c r="CJ17" s="704"/>
      <c r="CK17" s="704"/>
      <c r="CL17" s="704"/>
      <c r="CM17" s="704"/>
      <c r="CN17" s="704"/>
      <c r="CO17" s="704"/>
      <c r="CP17" s="704"/>
      <c r="CQ17" s="705"/>
      <c r="CR17" s="665">
        <v>27356472</v>
      </c>
      <c r="CS17" s="666"/>
      <c r="CT17" s="666"/>
      <c r="CU17" s="666"/>
      <c r="CV17" s="666"/>
      <c r="CW17" s="666"/>
      <c r="CX17" s="666"/>
      <c r="CY17" s="667"/>
      <c r="CZ17" s="692">
        <v>8.6</v>
      </c>
      <c r="DA17" s="692"/>
      <c r="DB17" s="692"/>
      <c r="DC17" s="692"/>
      <c r="DD17" s="671" t="s">
        <v>240</v>
      </c>
      <c r="DE17" s="666"/>
      <c r="DF17" s="666"/>
      <c r="DG17" s="666"/>
      <c r="DH17" s="666"/>
      <c r="DI17" s="666"/>
      <c r="DJ17" s="666"/>
      <c r="DK17" s="666"/>
      <c r="DL17" s="666"/>
      <c r="DM17" s="666"/>
      <c r="DN17" s="666"/>
      <c r="DO17" s="666"/>
      <c r="DP17" s="667"/>
      <c r="DQ17" s="671">
        <v>27048747</v>
      </c>
      <c r="DR17" s="666"/>
      <c r="DS17" s="666"/>
      <c r="DT17" s="666"/>
      <c r="DU17" s="666"/>
      <c r="DV17" s="666"/>
      <c r="DW17" s="666"/>
      <c r="DX17" s="666"/>
      <c r="DY17" s="666"/>
      <c r="DZ17" s="666"/>
      <c r="EA17" s="666"/>
      <c r="EB17" s="666"/>
      <c r="EC17" s="706"/>
    </row>
    <row r="18" spans="2:133" ht="11.25" customHeight="1" x14ac:dyDescent="0.2">
      <c r="B18" s="662" t="s">
        <v>269</v>
      </c>
      <c r="C18" s="663"/>
      <c r="D18" s="663"/>
      <c r="E18" s="663"/>
      <c r="F18" s="663"/>
      <c r="G18" s="663"/>
      <c r="H18" s="663"/>
      <c r="I18" s="663"/>
      <c r="J18" s="663"/>
      <c r="K18" s="663"/>
      <c r="L18" s="663"/>
      <c r="M18" s="663"/>
      <c r="N18" s="663"/>
      <c r="O18" s="663"/>
      <c r="P18" s="663"/>
      <c r="Q18" s="664"/>
      <c r="R18" s="665">
        <v>1806642</v>
      </c>
      <c r="S18" s="666"/>
      <c r="T18" s="666"/>
      <c r="U18" s="666"/>
      <c r="V18" s="666"/>
      <c r="W18" s="666"/>
      <c r="X18" s="666"/>
      <c r="Y18" s="667"/>
      <c r="Z18" s="692">
        <v>0.5</v>
      </c>
      <c r="AA18" s="692"/>
      <c r="AB18" s="692"/>
      <c r="AC18" s="692"/>
      <c r="AD18" s="693">
        <v>1736180</v>
      </c>
      <c r="AE18" s="693"/>
      <c r="AF18" s="693"/>
      <c r="AG18" s="693"/>
      <c r="AH18" s="693"/>
      <c r="AI18" s="693"/>
      <c r="AJ18" s="693"/>
      <c r="AK18" s="693"/>
      <c r="AL18" s="668">
        <v>1</v>
      </c>
      <c r="AM18" s="669"/>
      <c r="AN18" s="669"/>
      <c r="AO18" s="694"/>
      <c r="AP18" s="662" t="s">
        <v>270</v>
      </c>
      <c r="AQ18" s="663"/>
      <c r="AR18" s="663"/>
      <c r="AS18" s="663"/>
      <c r="AT18" s="663"/>
      <c r="AU18" s="663"/>
      <c r="AV18" s="663"/>
      <c r="AW18" s="663"/>
      <c r="AX18" s="663"/>
      <c r="AY18" s="663"/>
      <c r="AZ18" s="663"/>
      <c r="BA18" s="663"/>
      <c r="BB18" s="663"/>
      <c r="BC18" s="663"/>
      <c r="BD18" s="663"/>
      <c r="BE18" s="663"/>
      <c r="BF18" s="664"/>
      <c r="BG18" s="665" t="s">
        <v>240</v>
      </c>
      <c r="BH18" s="666"/>
      <c r="BI18" s="666"/>
      <c r="BJ18" s="666"/>
      <c r="BK18" s="666"/>
      <c r="BL18" s="666"/>
      <c r="BM18" s="666"/>
      <c r="BN18" s="667"/>
      <c r="BO18" s="692" t="s">
        <v>234</v>
      </c>
      <c r="BP18" s="692"/>
      <c r="BQ18" s="692"/>
      <c r="BR18" s="692"/>
      <c r="BS18" s="693" t="s">
        <v>240</v>
      </c>
      <c r="BT18" s="693"/>
      <c r="BU18" s="693"/>
      <c r="BV18" s="693"/>
      <c r="BW18" s="693"/>
      <c r="BX18" s="693"/>
      <c r="BY18" s="693"/>
      <c r="BZ18" s="693"/>
      <c r="CA18" s="693"/>
      <c r="CB18" s="760"/>
      <c r="CD18" s="707" t="s">
        <v>271</v>
      </c>
      <c r="CE18" s="704"/>
      <c r="CF18" s="704"/>
      <c r="CG18" s="704"/>
      <c r="CH18" s="704"/>
      <c r="CI18" s="704"/>
      <c r="CJ18" s="704"/>
      <c r="CK18" s="704"/>
      <c r="CL18" s="704"/>
      <c r="CM18" s="704"/>
      <c r="CN18" s="704"/>
      <c r="CO18" s="704"/>
      <c r="CP18" s="704"/>
      <c r="CQ18" s="705"/>
      <c r="CR18" s="665" t="s">
        <v>234</v>
      </c>
      <c r="CS18" s="666"/>
      <c r="CT18" s="666"/>
      <c r="CU18" s="666"/>
      <c r="CV18" s="666"/>
      <c r="CW18" s="666"/>
      <c r="CX18" s="666"/>
      <c r="CY18" s="667"/>
      <c r="CZ18" s="692" t="s">
        <v>240</v>
      </c>
      <c r="DA18" s="692"/>
      <c r="DB18" s="692"/>
      <c r="DC18" s="692"/>
      <c r="DD18" s="671" t="s">
        <v>234</v>
      </c>
      <c r="DE18" s="666"/>
      <c r="DF18" s="666"/>
      <c r="DG18" s="666"/>
      <c r="DH18" s="666"/>
      <c r="DI18" s="666"/>
      <c r="DJ18" s="666"/>
      <c r="DK18" s="666"/>
      <c r="DL18" s="666"/>
      <c r="DM18" s="666"/>
      <c r="DN18" s="666"/>
      <c r="DO18" s="666"/>
      <c r="DP18" s="667"/>
      <c r="DQ18" s="671" t="s">
        <v>272</v>
      </c>
      <c r="DR18" s="666"/>
      <c r="DS18" s="666"/>
      <c r="DT18" s="666"/>
      <c r="DU18" s="666"/>
      <c r="DV18" s="666"/>
      <c r="DW18" s="666"/>
      <c r="DX18" s="666"/>
      <c r="DY18" s="666"/>
      <c r="DZ18" s="666"/>
      <c r="EA18" s="666"/>
      <c r="EB18" s="666"/>
      <c r="EC18" s="706"/>
    </row>
    <row r="19" spans="2:133" ht="11.25" customHeight="1" x14ac:dyDescent="0.2">
      <c r="B19" s="662" t="s">
        <v>273</v>
      </c>
      <c r="C19" s="663"/>
      <c r="D19" s="663"/>
      <c r="E19" s="663"/>
      <c r="F19" s="663"/>
      <c r="G19" s="663"/>
      <c r="H19" s="663"/>
      <c r="I19" s="663"/>
      <c r="J19" s="663"/>
      <c r="K19" s="663"/>
      <c r="L19" s="663"/>
      <c r="M19" s="663"/>
      <c r="N19" s="663"/>
      <c r="O19" s="663"/>
      <c r="P19" s="663"/>
      <c r="Q19" s="664"/>
      <c r="R19" s="665">
        <v>958744</v>
      </c>
      <c r="S19" s="666"/>
      <c r="T19" s="666"/>
      <c r="U19" s="666"/>
      <c r="V19" s="666"/>
      <c r="W19" s="666"/>
      <c r="X19" s="666"/>
      <c r="Y19" s="667"/>
      <c r="Z19" s="692">
        <v>0.3</v>
      </c>
      <c r="AA19" s="692"/>
      <c r="AB19" s="692"/>
      <c r="AC19" s="692"/>
      <c r="AD19" s="693">
        <v>958744</v>
      </c>
      <c r="AE19" s="693"/>
      <c r="AF19" s="693"/>
      <c r="AG19" s="693"/>
      <c r="AH19" s="693"/>
      <c r="AI19" s="693"/>
      <c r="AJ19" s="693"/>
      <c r="AK19" s="693"/>
      <c r="AL19" s="668">
        <v>0.6</v>
      </c>
      <c r="AM19" s="669"/>
      <c r="AN19" s="669"/>
      <c r="AO19" s="694"/>
      <c r="AP19" s="662" t="s">
        <v>274</v>
      </c>
      <c r="AQ19" s="663"/>
      <c r="AR19" s="663"/>
      <c r="AS19" s="663"/>
      <c r="AT19" s="663"/>
      <c r="AU19" s="663"/>
      <c r="AV19" s="663"/>
      <c r="AW19" s="663"/>
      <c r="AX19" s="663"/>
      <c r="AY19" s="663"/>
      <c r="AZ19" s="663"/>
      <c r="BA19" s="663"/>
      <c r="BB19" s="663"/>
      <c r="BC19" s="663"/>
      <c r="BD19" s="663"/>
      <c r="BE19" s="663"/>
      <c r="BF19" s="664"/>
      <c r="BG19" s="665">
        <v>12315969</v>
      </c>
      <c r="BH19" s="666"/>
      <c r="BI19" s="666"/>
      <c r="BJ19" s="666"/>
      <c r="BK19" s="666"/>
      <c r="BL19" s="666"/>
      <c r="BM19" s="666"/>
      <c r="BN19" s="667"/>
      <c r="BO19" s="692">
        <v>9.5</v>
      </c>
      <c r="BP19" s="692"/>
      <c r="BQ19" s="692"/>
      <c r="BR19" s="692"/>
      <c r="BS19" s="693" t="s">
        <v>240</v>
      </c>
      <c r="BT19" s="693"/>
      <c r="BU19" s="693"/>
      <c r="BV19" s="693"/>
      <c r="BW19" s="693"/>
      <c r="BX19" s="693"/>
      <c r="BY19" s="693"/>
      <c r="BZ19" s="693"/>
      <c r="CA19" s="693"/>
      <c r="CB19" s="760"/>
      <c r="CD19" s="707" t="s">
        <v>275</v>
      </c>
      <c r="CE19" s="704"/>
      <c r="CF19" s="704"/>
      <c r="CG19" s="704"/>
      <c r="CH19" s="704"/>
      <c r="CI19" s="704"/>
      <c r="CJ19" s="704"/>
      <c r="CK19" s="704"/>
      <c r="CL19" s="704"/>
      <c r="CM19" s="704"/>
      <c r="CN19" s="704"/>
      <c r="CO19" s="704"/>
      <c r="CP19" s="704"/>
      <c r="CQ19" s="705"/>
      <c r="CR19" s="665" t="s">
        <v>234</v>
      </c>
      <c r="CS19" s="666"/>
      <c r="CT19" s="666"/>
      <c r="CU19" s="666"/>
      <c r="CV19" s="666"/>
      <c r="CW19" s="666"/>
      <c r="CX19" s="666"/>
      <c r="CY19" s="667"/>
      <c r="CZ19" s="692" t="s">
        <v>240</v>
      </c>
      <c r="DA19" s="692"/>
      <c r="DB19" s="692"/>
      <c r="DC19" s="692"/>
      <c r="DD19" s="671" t="s">
        <v>240</v>
      </c>
      <c r="DE19" s="666"/>
      <c r="DF19" s="666"/>
      <c r="DG19" s="666"/>
      <c r="DH19" s="666"/>
      <c r="DI19" s="666"/>
      <c r="DJ19" s="666"/>
      <c r="DK19" s="666"/>
      <c r="DL19" s="666"/>
      <c r="DM19" s="666"/>
      <c r="DN19" s="666"/>
      <c r="DO19" s="666"/>
      <c r="DP19" s="667"/>
      <c r="DQ19" s="671" t="s">
        <v>234</v>
      </c>
      <c r="DR19" s="666"/>
      <c r="DS19" s="666"/>
      <c r="DT19" s="666"/>
      <c r="DU19" s="666"/>
      <c r="DV19" s="666"/>
      <c r="DW19" s="666"/>
      <c r="DX19" s="666"/>
      <c r="DY19" s="666"/>
      <c r="DZ19" s="666"/>
      <c r="EA19" s="666"/>
      <c r="EB19" s="666"/>
      <c r="EC19" s="706"/>
    </row>
    <row r="20" spans="2:133" ht="11.25" customHeight="1" x14ac:dyDescent="0.2">
      <c r="B20" s="662" t="s">
        <v>276</v>
      </c>
      <c r="C20" s="663"/>
      <c r="D20" s="663"/>
      <c r="E20" s="663"/>
      <c r="F20" s="663"/>
      <c r="G20" s="663"/>
      <c r="H20" s="663"/>
      <c r="I20" s="663"/>
      <c r="J20" s="663"/>
      <c r="K20" s="663"/>
      <c r="L20" s="663"/>
      <c r="M20" s="663"/>
      <c r="N20" s="663"/>
      <c r="O20" s="663"/>
      <c r="P20" s="663"/>
      <c r="Q20" s="664"/>
      <c r="R20" s="665">
        <v>144062</v>
      </c>
      <c r="S20" s="666"/>
      <c r="T20" s="666"/>
      <c r="U20" s="666"/>
      <c r="V20" s="666"/>
      <c r="W20" s="666"/>
      <c r="X20" s="666"/>
      <c r="Y20" s="667"/>
      <c r="Z20" s="692">
        <v>0</v>
      </c>
      <c r="AA20" s="692"/>
      <c r="AB20" s="692"/>
      <c r="AC20" s="692"/>
      <c r="AD20" s="693">
        <v>144062</v>
      </c>
      <c r="AE20" s="693"/>
      <c r="AF20" s="693"/>
      <c r="AG20" s="693"/>
      <c r="AH20" s="693"/>
      <c r="AI20" s="693"/>
      <c r="AJ20" s="693"/>
      <c r="AK20" s="693"/>
      <c r="AL20" s="668">
        <v>0.1</v>
      </c>
      <c r="AM20" s="669"/>
      <c r="AN20" s="669"/>
      <c r="AO20" s="694"/>
      <c r="AP20" s="662" t="s">
        <v>277</v>
      </c>
      <c r="AQ20" s="663"/>
      <c r="AR20" s="663"/>
      <c r="AS20" s="663"/>
      <c r="AT20" s="663"/>
      <c r="AU20" s="663"/>
      <c r="AV20" s="663"/>
      <c r="AW20" s="663"/>
      <c r="AX20" s="663"/>
      <c r="AY20" s="663"/>
      <c r="AZ20" s="663"/>
      <c r="BA20" s="663"/>
      <c r="BB20" s="663"/>
      <c r="BC20" s="663"/>
      <c r="BD20" s="663"/>
      <c r="BE20" s="663"/>
      <c r="BF20" s="664"/>
      <c r="BG20" s="665">
        <v>12315969</v>
      </c>
      <c r="BH20" s="666"/>
      <c r="BI20" s="666"/>
      <c r="BJ20" s="666"/>
      <c r="BK20" s="666"/>
      <c r="BL20" s="666"/>
      <c r="BM20" s="666"/>
      <c r="BN20" s="667"/>
      <c r="BO20" s="692">
        <v>9.5</v>
      </c>
      <c r="BP20" s="692"/>
      <c r="BQ20" s="692"/>
      <c r="BR20" s="692"/>
      <c r="BS20" s="693" t="s">
        <v>240</v>
      </c>
      <c r="BT20" s="693"/>
      <c r="BU20" s="693"/>
      <c r="BV20" s="693"/>
      <c r="BW20" s="693"/>
      <c r="BX20" s="693"/>
      <c r="BY20" s="693"/>
      <c r="BZ20" s="693"/>
      <c r="CA20" s="693"/>
      <c r="CB20" s="760"/>
      <c r="CD20" s="707" t="s">
        <v>278</v>
      </c>
      <c r="CE20" s="704"/>
      <c r="CF20" s="704"/>
      <c r="CG20" s="704"/>
      <c r="CH20" s="704"/>
      <c r="CI20" s="704"/>
      <c r="CJ20" s="704"/>
      <c r="CK20" s="704"/>
      <c r="CL20" s="704"/>
      <c r="CM20" s="704"/>
      <c r="CN20" s="704"/>
      <c r="CO20" s="704"/>
      <c r="CP20" s="704"/>
      <c r="CQ20" s="705"/>
      <c r="CR20" s="665">
        <v>317528162</v>
      </c>
      <c r="CS20" s="666"/>
      <c r="CT20" s="666"/>
      <c r="CU20" s="666"/>
      <c r="CV20" s="666"/>
      <c r="CW20" s="666"/>
      <c r="CX20" s="666"/>
      <c r="CY20" s="667"/>
      <c r="CZ20" s="692">
        <v>100</v>
      </c>
      <c r="DA20" s="692"/>
      <c r="DB20" s="692"/>
      <c r="DC20" s="692"/>
      <c r="DD20" s="671">
        <v>17497153</v>
      </c>
      <c r="DE20" s="666"/>
      <c r="DF20" s="666"/>
      <c r="DG20" s="666"/>
      <c r="DH20" s="666"/>
      <c r="DI20" s="666"/>
      <c r="DJ20" s="666"/>
      <c r="DK20" s="666"/>
      <c r="DL20" s="666"/>
      <c r="DM20" s="666"/>
      <c r="DN20" s="666"/>
      <c r="DO20" s="666"/>
      <c r="DP20" s="667"/>
      <c r="DQ20" s="671">
        <v>186718738</v>
      </c>
      <c r="DR20" s="666"/>
      <c r="DS20" s="666"/>
      <c r="DT20" s="666"/>
      <c r="DU20" s="666"/>
      <c r="DV20" s="666"/>
      <c r="DW20" s="666"/>
      <c r="DX20" s="666"/>
      <c r="DY20" s="666"/>
      <c r="DZ20" s="666"/>
      <c r="EA20" s="666"/>
      <c r="EB20" s="666"/>
      <c r="EC20" s="706"/>
    </row>
    <row r="21" spans="2:133" ht="11.25" customHeight="1" x14ac:dyDescent="0.2">
      <c r="B21" s="662" t="s">
        <v>279</v>
      </c>
      <c r="C21" s="663"/>
      <c r="D21" s="663"/>
      <c r="E21" s="663"/>
      <c r="F21" s="663"/>
      <c r="G21" s="663"/>
      <c r="H21" s="663"/>
      <c r="I21" s="663"/>
      <c r="J21" s="663"/>
      <c r="K21" s="663"/>
      <c r="L21" s="663"/>
      <c r="M21" s="663"/>
      <c r="N21" s="663"/>
      <c r="O21" s="663"/>
      <c r="P21" s="663"/>
      <c r="Q21" s="664"/>
      <c r="R21" s="665">
        <v>26983</v>
      </c>
      <c r="S21" s="666"/>
      <c r="T21" s="666"/>
      <c r="U21" s="666"/>
      <c r="V21" s="666"/>
      <c r="W21" s="666"/>
      <c r="X21" s="666"/>
      <c r="Y21" s="667"/>
      <c r="Z21" s="692">
        <v>0</v>
      </c>
      <c r="AA21" s="692"/>
      <c r="AB21" s="692"/>
      <c r="AC21" s="692"/>
      <c r="AD21" s="693">
        <v>26983</v>
      </c>
      <c r="AE21" s="693"/>
      <c r="AF21" s="693"/>
      <c r="AG21" s="693"/>
      <c r="AH21" s="693"/>
      <c r="AI21" s="693"/>
      <c r="AJ21" s="693"/>
      <c r="AK21" s="693"/>
      <c r="AL21" s="668">
        <v>0</v>
      </c>
      <c r="AM21" s="669"/>
      <c r="AN21" s="669"/>
      <c r="AO21" s="694"/>
      <c r="AP21" s="757" t="s">
        <v>280</v>
      </c>
      <c r="AQ21" s="765"/>
      <c r="AR21" s="765"/>
      <c r="AS21" s="765"/>
      <c r="AT21" s="765"/>
      <c r="AU21" s="765"/>
      <c r="AV21" s="765"/>
      <c r="AW21" s="765"/>
      <c r="AX21" s="765"/>
      <c r="AY21" s="765"/>
      <c r="AZ21" s="765"/>
      <c r="BA21" s="765"/>
      <c r="BB21" s="765"/>
      <c r="BC21" s="765"/>
      <c r="BD21" s="765"/>
      <c r="BE21" s="765"/>
      <c r="BF21" s="759"/>
      <c r="BG21" s="665" t="s">
        <v>240</v>
      </c>
      <c r="BH21" s="666"/>
      <c r="BI21" s="666"/>
      <c r="BJ21" s="666"/>
      <c r="BK21" s="666"/>
      <c r="BL21" s="666"/>
      <c r="BM21" s="666"/>
      <c r="BN21" s="667"/>
      <c r="BO21" s="692" t="s">
        <v>234</v>
      </c>
      <c r="BP21" s="692"/>
      <c r="BQ21" s="692"/>
      <c r="BR21" s="692"/>
      <c r="BS21" s="693" t="s">
        <v>240</v>
      </c>
      <c r="BT21" s="693"/>
      <c r="BU21" s="693"/>
      <c r="BV21" s="693"/>
      <c r="BW21" s="693"/>
      <c r="BX21" s="693"/>
      <c r="BY21" s="693"/>
      <c r="BZ21" s="693"/>
      <c r="CA21" s="693"/>
      <c r="CB21" s="760"/>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281</v>
      </c>
      <c r="C22" s="729"/>
      <c r="D22" s="729"/>
      <c r="E22" s="729"/>
      <c r="F22" s="729"/>
      <c r="G22" s="729"/>
      <c r="H22" s="729"/>
      <c r="I22" s="729"/>
      <c r="J22" s="729"/>
      <c r="K22" s="729"/>
      <c r="L22" s="729"/>
      <c r="M22" s="729"/>
      <c r="N22" s="729"/>
      <c r="O22" s="729"/>
      <c r="P22" s="729"/>
      <c r="Q22" s="730"/>
      <c r="R22" s="665">
        <v>676853</v>
      </c>
      <c r="S22" s="666"/>
      <c r="T22" s="666"/>
      <c r="U22" s="666"/>
      <c r="V22" s="666"/>
      <c r="W22" s="666"/>
      <c r="X22" s="666"/>
      <c r="Y22" s="667"/>
      <c r="Z22" s="692">
        <v>0.2</v>
      </c>
      <c r="AA22" s="692"/>
      <c r="AB22" s="692"/>
      <c r="AC22" s="692"/>
      <c r="AD22" s="693">
        <v>606391</v>
      </c>
      <c r="AE22" s="693"/>
      <c r="AF22" s="693"/>
      <c r="AG22" s="693"/>
      <c r="AH22" s="693"/>
      <c r="AI22" s="693"/>
      <c r="AJ22" s="693"/>
      <c r="AK22" s="693"/>
      <c r="AL22" s="668">
        <v>0.40000000596046448</v>
      </c>
      <c r="AM22" s="669"/>
      <c r="AN22" s="669"/>
      <c r="AO22" s="694"/>
      <c r="AP22" s="757" t="s">
        <v>282</v>
      </c>
      <c r="AQ22" s="765"/>
      <c r="AR22" s="765"/>
      <c r="AS22" s="765"/>
      <c r="AT22" s="765"/>
      <c r="AU22" s="765"/>
      <c r="AV22" s="765"/>
      <c r="AW22" s="765"/>
      <c r="AX22" s="765"/>
      <c r="AY22" s="765"/>
      <c r="AZ22" s="765"/>
      <c r="BA22" s="765"/>
      <c r="BB22" s="765"/>
      <c r="BC22" s="765"/>
      <c r="BD22" s="765"/>
      <c r="BE22" s="765"/>
      <c r="BF22" s="759"/>
      <c r="BG22" s="665">
        <v>3158792</v>
      </c>
      <c r="BH22" s="666"/>
      <c r="BI22" s="666"/>
      <c r="BJ22" s="666"/>
      <c r="BK22" s="666"/>
      <c r="BL22" s="666"/>
      <c r="BM22" s="666"/>
      <c r="BN22" s="667"/>
      <c r="BO22" s="692">
        <v>2.4</v>
      </c>
      <c r="BP22" s="692"/>
      <c r="BQ22" s="692"/>
      <c r="BR22" s="692"/>
      <c r="BS22" s="693" t="s">
        <v>240</v>
      </c>
      <c r="BT22" s="693"/>
      <c r="BU22" s="693"/>
      <c r="BV22" s="693"/>
      <c r="BW22" s="693"/>
      <c r="BX22" s="693"/>
      <c r="BY22" s="693"/>
      <c r="BZ22" s="693"/>
      <c r="CA22" s="693"/>
      <c r="CB22" s="760"/>
      <c r="CD22" s="767" t="s">
        <v>283</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284</v>
      </c>
      <c r="C23" s="663"/>
      <c r="D23" s="663"/>
      <c r="E23" s="663"/>
      <c r="F23" s="663"/>
      <c r="G23" s="663"/>
      <c r="H23" s="663"/>
      <c r="I23" s="663"/>
      <c r="J23" s="663"/>
      <c r="K23" s="663"/>
      <c r="L23" s="663"/>
      <c r="M23" s="663"/>
      <c r="N23" s="663"/>
      <c r="O23" s="663"/>
      <c r="P23" s="663"/>
      <c r="Q23" s="664"/>
      <c r="R23" s="665">
        <v>24545286</v>
      </c>
      <c r="S23" s="666"/>
      <c r="T23" s="666"/>
      <c r="U23" s="666"/>
      <c r="V23" s="666"/>
      <c r="W23" s="666"/>
      <c r="X23" s="666"/>
      <c r="Y23" s="667"/>
      <c r="Z23" s="692">
        <v>7.2</v>
      </c>
      <c r="AA23" s="692"/>
      <c r="AB23" s="692"/>
      <c r="AC23" s="692"/>
      <c r="AD23" s="693">
        <v>23495502</v>
      </c>
      <c r="AE23" s="693"/>
      <c r="AF23" s="693"/>
      <c r="AG23" s="693"/>
      <c r="AH23" s="693"/>
      <c r="AI23" s="693"/>
      <c r="AJ23" s="693"/>
      <c r="AK23" s="693"/>
      <c r="AL23" s="668">
        <v>13.6</v>
      </c>
      <c r="AM23" s="669"/>
      <c r="AN23" s="669"/>
      <c r="AO23" s="694"/>
      <c r="AP23" s="757" t="s">
        <v>285</v>
      </c>
      <c r="AQ23" s="765"/>
      <c r="AR23" s="765"/>
      <c r="AS23" s="765"/>
      <c r="AT23" s="765"/>
      <c r="AU23" s="765"/>
      <c r="AV23" s="765"/>
      <c r="AW23" s="765"/>
      <c r="AX23" s="765"/>
      <c r="AY23" s="765"/>
      <c r="AZ23" s="765"/>
      <c r="BA23" s="765"/>
      <c r="BB23" s="765"/>
      <c r="BC23" s="765"/>
      <c r="BD23" s="765"/>
      <c r="BE23" s="765"/>
      <c r="BF23" s="759"/>
      <c r="BG23" s="665">
        <v>9157177</v>
      </c>
      <c r="BH23" s="666"/>
      <c r="BI23" s="666"/>
      <c r="BJ23" s="666"/>
      <c r="BK23" s="666"/>
      <c r="BL23" s="666"/>
      <c r="BM23" s="666"/>
      <c r="BN23" s="667"/>
      <c r="BO23" s="692">
        <v>7.1</v>
      </c>
      <c r="BP23" s="692"/>
      <c r="BQ23" s="692"/>
      <c r="BR23" s="692"/>
      <c r="BS23" s="693" t="s">
        <v>272</v>
      </c>
      <c r="BT23" s="693"/>
      <c r="BU23" s="693"/>
      <c r="BV23" s="693"/>
      <c r="BW23" s="693"/>
      <c r="BX23" s="693"/>
      <c r="BY23" s="693"/>
      <c r="BZ23" s="693"/>
      <c r="CA23" s="693"/>
      <c r="CB23" s="760"/>
      <c r="CD23" s="767" t="s">
        <v>222</v>
      </c>
      <c r="CE23" s="768"/>
      <c r="CF23" s="768"/>
      <c r="CG23" s="768"/>
      <c r="CH23" s="768"/>
      <c r="CI23" s="768"/>
      <c r="CJ23" s="768"/>
      <c r="CK23" s="768"/>
      <c r="CL23" s="768"/>
      <c r="CM23" s="768"/>
      <c r="CN23" s="768"/>
      <c r="CO23" s="768"/>
      <c r="CP23" s="768"/>
      <c r="CQ23" s="769"/>
      <c r="CR23" s="767" t="s">
        <v>286</v>
      </c>
      <c r="CS23" s="768"/>
      <c r="CT23" s="768"/>
      <c r="CU23" s="768"/>
      <c r="CV23" s="768"/>
      <c r="CW23" s="768"/>
      <c r="CX23" s="768"/>
      <c r="CY23" s="769"/>
      <c r="CZ23" s="767" t="s">
        <v>287</v>
      </c>
      <c r="DA23" s="768"/>
      <c r="DB23" s="768"/>
      <c r="DC23" s="769"/>
      <c r="DD23" s="767" t="s">
        <v>288</v>
      </c>
      <c r="DE23" s="768"/>
      <c r="DF23" s="768"/>
      <c r="DG23" s="768"/>
      <c r="DH23" s="768"/>
      <c r="DI23" s="768"/>
      <c r="DJ23" s="768"/>
      <c r="DK23" s="769"/>
      <c r="DL23" s="776" t="s">
        <v>289</v>
      </c>
      <c r="DM23" s="777"/>
      <c r="DN23" s="777"/>
      <c r="DO23" s="777"/>
      <c r="DP23" s="777"/>
      <c r="DQ23" s="777"/>
      <c r="DR23" s="777"/>
      <c r="DS23" s="777"/>
      <c r="DT23" s="777"/>
      <c r="DU23" s="777"/>
      <c r="DV23" s="778"/>
      <c r="DW23" s="767" t="s">
        <v>290</v>
      </c>
      <c r="DX23" s="768"/>
      <c r="DY23" s="768"/>
      <c r="DZ23" s="768"/>
      <c r="EA23" s="768"/>
      <c r="EB23" s="768"/>
      <c r="EC23" s="769"/>
    </row>
    <row r="24" spans="2:133" ht="11.25" customHeight="1" x14ac:dyDescent="0.2">
      <c r="B24" s="662" t="s">
        <v>291</v>
      </c>
      <c r="C24" s="663"/>
      <c r="D24" s="663"/>
      <c r="E24" s="663"/>
      <c r="F24" s="663"/>
      <c r="G24" s="663"/>
      <c r="H24" s="663"/>
      <c r="I24" s="663"/>
      <c r="J24" s="663"/>
      <c r="K24" s="663"/>
      <c r="L24" s="663"/>
      <c r="M24" s="663"/>
      <c r="N24" s="663"/>
      <c r="O24" s="663"/>
      <c r="P24" s="663"/>
      <c r="Q24" s="664"/>
      <c r="R24" s="665">
        <v>23495502</v>
      </c>
      <c r="S24" s="666"/>
      <c r="T24" s="666"/>
      <c r="U24" s="666"/>
      <c r="V24" s="666"/>
      <c r="W24" s="666"/>
      <c r="X24" s="666"/>
      <c r="Y24" s="667"/>
      <c r="Z24" s="692">
        <v>6.8</v>
      </c>
      <c r="AA24" s="692"/>
      <c r="AB24" s="692"/>
      <c r="AC24" s="692"/>
      <c r="AD24" s="693">
        <v>23495502</v>
      </c>
      <c r="AE24" s="693"/>
      <c r="AF24" s="693"/>
      <c r="AG24" s="693"/>
      <c r="AH24" s="693"/>
      <c r="AI24" s="693"/>
      <c r="AJ24" s="693"/>
      <c r="AK24" s="693"/>
      <c r="AL24" s="668">
        <v>13.6</v>
      </c>
      <c r="AM24" s="669"/>
      <c r="AN24" s="669"/>
      <c r="AO24" s="694"/>
      <c r="AP24" s="757" t="s">
        <v>292</v>
      </c>
      <c r="AQ24" s="765"/>
      <c r="AR24" s="765"/>
      <c r="AS24" s="765"/>
      <c r="AT24" s="765"/>
      <c r="AU24" s="765"/>
      <c r="AV24" s="765"/>
      <c r="AW24" s="765"/>
      <c r="AX24" s="765"/>
      <c r="AY24" s="765"/>
      <c r="AZ24" s="765"/>
      <c r="BA24" s="765"/>
      <c r="BB24" s="765"/>
      <c r="BC24" s="765"/>
      <c r="BD24" s="765"/>
      <c r="BE24" s="765"/>
      <c r="BF24" s="759"/>
      <c r="BG24" s="665" t="s">
        <v>234</v>
      </c>
      <c r="BH24" s="666"/>
      <c r="BI24" s="666"/>
      <c r="BJ24" s="666"/>
      <c r="BK24" s="666"/>
      <c r="BL24" s="666"/>
      <c r="BM24" s="666"/>
      <c r="BN24" s="667"/>
      <c r="BO24" s="692" t="s">
        <v>234</v>
      </c>
      <c r="BP24" s="692"/>
      <c r="BQ24" s="692"/>
      <c r="BR24" s="692"/>
      <c r="BS24" s="693" t="s">
        <v>234</v>
      </c>
      <c r="BT24" s="693"/>
      <c r="BU24" s="693"/>
      <c r="BV24" s="693"/>
      <c r="BW24" s="693"/>
      <c r="BX24" s="693"/>
      <c r="BY24" s="693"/>
      <c r="BZ24" s="693"/>
      <c r="CA24" s="693"/>
      <c r="CB24" s="760"/>
      <c r="CD24" s="721" t="s">
        <v>293</v>
      </c>
      <c r="CE24" s="722"/>
      <c r="CF24" s="722"/>
      <c r="CG24" s="722"/>
      <c r="CH24" s="722"/>
      <c r="CI24" s="722"/>
      <c r="CJ24" s="722"/>
      <c r="CK24" s="722"/>
      <c r="CL24" s="722"/>
      <c r="CM24" s="722"/>
      <c r="CN24" s="722"/>
      <c r="CO24" s="722"/>
      <c r="CP24" s="722"/>
      <c r="CQ24" s="723"/>
      <c r="CR24" s="718">
        <v>208135252</v>
      </c>
      <c r="CS24" s="719"/>
      <c r="CT24" s="719"/>
      <c r="CU24" s="719"/>
      <c r="CV24" s="719"/>
      <c r="CW24" s="719"/>
      <c r="CX24" s="719"/>
      <c r="CY24" s="762"/>
      <c r="CZ24" s="763">
        <v>65.5</v>
      </c>
      <c r="DA24" s="737"/>
      <c r="DB24" s="737"/>
      <c r="DC24" s="766"/>
      <c r="DD24" s="761">
        <v>120162043</v>
      </c>
      <c r="DE24" s="719"/>
      <c r="DF24" s="719"/>
      <c r="DG24" s="719"/>
      <c r="DH24" s="719"/>
      <c r="DI24" s="719"/>
      <c r="DJ24" s="719"/>
      <c r="DK24" s="762"/>
      <c r="DL24" s="761">
        <v>119823439</v>
      </c>
      <c r="DM24" s="719"/>
      <c r="DN24" s="719"/>
      <c r="DO24" s="719"/>
      <c r="DP24" s="719"/>
      <c r="DQ24" s="719"/>
      <c r="DR24" s="719"/>
      <c r="DS24" s="719"/>
      <c r="DT24" s="719"/>
      <c r="DU24" s="719"/>
      <c r="DV24" s="762"/>
      <c r="DW24" s="763">
        <v>63.7</v>
      </c>
      <c r="DX24" s="737"/>
      <c r="DY24" s="737"/>
      <c r="DZ24" s="737"/>
      <c r="EA24" s="737"/>
      <c r="EB24" s="737"/>
      <c r="EC24" s="764"/>
    </row>
    <row r="25" spans="2:133" ht="11.25" customHeight="1" x14ac:dyDescent="0.2">
      <c r="B25" s="662" t="s">
        <v>294</v>
      </c>
      <c r="C25" s="663"/>
      <c r="D25" s="663"/>
      <c r="E25" s="663"/>
      <c r="F25" s="663"/>
      <c r="G25" s="663"/>
      <c r="H25" s="663"/>
      <c r="I25" s="663"/>
      <c r="J25" s="663"/>
      <c r="K25" s="663"/>
      <c r="L25" s="663"/>
      <c r="M25" s="663"/>
      <c r="N25" s="663"/>
      <c r="O25" s="663"/>
      <c r="P25" s="663"/>
      <c r="Q25" s="664"/>
      <c r="R25" s="665">
        <v>1049642</v>
      </c>
      <c r="S25" s="666"/>
      <c r="T25" s="666"/>
      <c r="U25" s="666"/>
      <c r="V25" s="666"/>
      <c r="W25" s="666"/>
      <c r="X25" s="666"/>
      <c r="Y25" s="667"/>
      <c r="Z25" s="692">
        <v>0.3</v>
      </c>
      <c r="AA25" s="692"/>
      <c r="AB25" s="692"/>
      <c r="AC25" s="692"/>
      <c r="AD25" s="693" t="s">
        <v>234</v>
      </c>
      <c r="AE25" s="693"/>
      <c r="AF25" s="693"/>
      <c r="AG25" s="693"/>
      <c r="AH25" s="693"/>
      <c r="AI25" s="693"/>
      <c r="AJ25" s="693"/>
      <c r="AK25" s="693"/>
      <c r="AL25" s="668" t="s">
        <v>234</v>
      </c>
      <c r="AM25" s="669"/>
      <c r="AN25" s="669"/>
      <c r="AO25" s="694"/>
      <c r="AP25" s="757" t="s">
        <v>295</v>
      </c>
      <c r="AQ25" s="765"/>
      <c r="AR25" s="765"/>
      <c r="AS25" s="765"/>
      <c r="AT25" s="765"/>
      <c r="AU25" s="765"/>
      <c r="AV25" s="765"/>
      <c r="AW25" s="765"/>
      <c r="AX25" s="765"/>
      <c r="AY25" s="765"/>
      <c r="AZ25" s="765"/>
      <c r="BA25" s="765"/>
      <c r="BB25" s="765"/>
      <c r="BC25" s="765"/>
      <c r="BD25" s="765"/>
      <c r="BE25" s="765"/>
      <c r="BF25" s="759"/>
      <c r="BG25" s="665" t="s">
        <v>240</v>
      </c>
      <c r="BH25" s="666"/>
      <c r="BI25" s="666"/>
      <c r="BJ25" s="666"/>
      <c r="BK25" s="666"/>
      <c r="BL25" s="666"/>
      <c r="BM25" s="666"/>
      <c r="BN25" s="667"/>
      <c r="BO25" s="692" t="s">
        <v>234</v>
      </c>
      <c r="BP25" s="692"/>
      <c r="BQ25" s="692"/>
      <c r="BR25" s="692"/>
      <c r="BS25" s="693" t="s">
        <v>234</v>
      </c>
      <c r="BT25" s="693"/>
      <c r="BU25" s="693"/>
      <c r="BV25" s="693"/>
      <c r="BW25" s="693"/>
      <c r="BX25" s="693"/>
      <c r="BY25" s="693"/>
      <c r="BZ25" s="693"/>
      <c r="CA25" s="693"/>
      <c r="CB25" s="760"/>
      <c r="CD25" s="707" t="s">
        <v>296</v>
      </c>
      <c r="CE25" s="704"/>
      <c r="CF25" s="704"/>
      <c r="CG25" s="704"/>
      <c r="CH25" s="704"/>
      <c r="CI25" s="704"/>
      <c r="CJ25" s="704"/>
      <c r="CK25" s="704"/>
      <c r="CL25" s="704"/>
      <c r="CM25" s="704"/>
      <c r="CN25" s="704"/>
      <c r="CO25" s="704"/>
      <c r="CP25" s="704"/>
      <c r="CQ25" s="705"/>
      <c r="CR25" s="665">
        <v>71489723</v>
      </c>
      <c r="CS25" s="676"/>
      <c r="CT25" s="676"/>
      <c r="CU25" s="676"/>
      <c r="CV25" s="676"/>
      <c r="CW25" s="676"/>
      <c r="CX25" s="676"/>
      <c r="CY25" s="677"/>
      <c r="CZ25" s="668">
        <v>22.5</v>
      </c>
      <c r="DA25" s="678"/>
      <c r="DB25" s="678"/>
      <c r="DC25" s="679"/>
      <c r="DD25" s="671">
        <v>60711029</v>
      </c>
      <c r="DE25" s="676"/>
      <c r="DF25" s="676"/>
      <c r="DG25" s="676"/>
      <c r="DH25" s="676"/>
      <c r="DI25" s="676"/>
      <c r="DJ25" s="676"/>
      <c r="DK25" s="677"/>
      <c r="DL25" s="671">
        <v>60708053</v>
      </c>
      <c r="DM25" s="676"/>
      <c r="DN25" s="676"/>
      <c r="DO25" s="676"/>
      <c r="DP25" s="676"/>
      <c r="DQ25" s="676"/>
      <c r="DR25" s="676"/>
      <c r="DS25" s="676"/>
      <c r="DT25" s="676"/>
      <c r="DU25" s="676"/>
      <c r="DV25" s="677"/>
      <c r="DW25" s="668">
        <v>32.299999999999997</v>
      </c>
      <c r="DX25" s="678"/>
      <c r="DY25" s="678"/>
      <c r="DZ25" s="678"/>
      <c r="EA25" s="678"/>
      <c r="EB25" s="678"/>
      <c r="EC25" s="699"/>
    </row>
    <row r="26" spans="2:133" ht="11.25" customHeight="1" x14ac:dyDescent="0.2">
      <c r="B26" s="662" t="s">
        <v>297</v>
      </c>
      <c r="C26" s="663"/>
      <c r="D26" s="663"/>
      <c r="E26" s="663"/>
      <c r="F26" s="663"/>
      <c r="G26" s="663"/>
      <c r="H26" s="663"/>
      <c r="I26" s="663"/>
      <c r="J26" s="663"/>
      <c r="K26" s="663"/>
      <c r="L26" s="663"/>
      <c r="M26" s="663"/>
      <c r="N26" s="663"/>
      <c r="O26" s="663"/>
      <c r="P26" s="663"/>
      <c r="Q26" s="664"/>
      <c r="R26" s="665">
        <v>142</v>
      </c>
      <c r="S26" s="666"/>
      <c r="T26" s="666"/>
      <c r="U26" s="666"/>
      <c r="V26" s="666"/>
      <c r="W26" s="666"/>
      <c r="X26" s="666"/>
      <c r="Y26" s="667"/>
      <c r="Z26" s="692">
        <v>0</v>
      </c>
      <c r="AA26" s="692"/>
      <c r="AB26" s="692"/>
      <c r="AC26" s="692"/>
      <c r="AD26" s="693" t="s">
        <v>240</v>
      </c>
      <c r="AE26" s="693"/>
      <c r="AF26" s="693"/>
      <c r="AG26" s="693"/>
      <c r="AH26" s="693"/>
      <c r="AI26" s="693"/>
      <c r="AJ26" s="693"/>
      <c r="AK26" s="693"/>
      <c r="AL26" s="668" t="s">
        <v>240</v>
      </c>
      <c r="AM26" s="669"/>
      <c r="AN26" s="669"/>
      <c r="AO26" s="694"/>
      <c r="AP26" s="757" t="s">
        <v>298</v>
      </c>
      <c r="AQ26" s="758"/>
      <c r="AR26" s="758"/>
      <c r="AS26" s="758"/>
      <c r="AT26" s="758"/>
      <c r="AU26" s="758"/>
      <c r="AV26" s="758"/>
      <c r="AW26" s="758"/>
      <c r="AX26" s="758"/>
      <c r="AY26" s="758"/>
      <c r="AZ26" s="758"/>
      <c r="BA26" s="758"/>
      <c r="BB26" s="758"/>
      <c r="BC26" s="758"/>
      <c r="BD26" s="758"/>
      <c r="BE26" s="758"/>
      <c r="BF26" s="759"/>
      <c r="BG26" s="665" t="s">
        <v>240</v>
      </c>
      <c r="BH26" s="666"/>
      <c r="BI26" s="666"/>
      <c r="BJ26" s="666"/>
      <c r="BK26" s="666"/>
      <c r="BL26" s="666"/>
      <c r="BM26" s="666"/>
      <c r="BN26" s="667"/>
      <c r="BO26" s="692" t="s">
        <v>240</v>
      </c>
      <c r="BP26" s="692"/>
      <c r="BQ26" s="692"/>
      <c r="BR26" s="692"/>
      <c r="BS26" s="693" t="s">
        <v>240</v>
      </c>
      <c r="BT26" s="693"/>
      <c r="BU26" s="693"/>
      <c r="BV26" s="693"/>
      <c r="BW26" s="693"/>
      <c r="BX26" s="693"/>
      <c r="BY26" s="693"/>
      <c r="BZ26" s="693"/>
      <c r="CA26" s="693"/>
      <c r="CB26" s="760"/>
      <c r="CD26" s="707" t="s">
        <v>299</v>
      </c>
      <c r="CE26" s="704"/>
      <c r="CF26" s="704"/>
      <c r="CG26" s="704"/>
      <c r="CH26" s="704"/>
      <c r="CI26" s="704"/>
      <c r="CJ26" s="704"/>
      <c r="CK26" s="704"/>
      <c r="CL26" s="704"/>
      <c r="CM26" s="704"/>
      <c r="CN26" s="704"/>
      <c r="CO26" s="704"/>
      <c r="CP26" s="704"/>
      <c r="CQ26" s="705"/>
      <c r="CR26" s="665">
        <v>50611756</v>
      </c>
      <c r="CS26" s="666"/>
      <c r="CT26" s="666"/>
      <c r="CU26" s="666"/>
      <c r="CV26" s="666"/>
      <c r="CW26" s="666"/>
      <c r="CX26" s="666"/>
      <c r="CY26" s="667"/>
      <c r="CZ26" s="668">
        <v>15.9</v>
      </c>
      <c r="DA26" s="678"/>
      <c r="DB26" s="678"/>
      <c r="DC26" s="679"/>
      <c r="DD26" s="671">
        <v>41663143</v>
      </c>
      <c r="DE26" s="666"/>
      <c r="DF26" s="666"/>
      <c r="DG26" s="666"/>
      <c r="DH26" s="666"/>
      <c r="DI26" s="666"/>
      <c r="DJ26" s="666"/>
      <c r="DK26" s="667"/>
      <c r="DL26" s="671" t="s">
        <v>240</v>
      </c>
      <c r="DM26" s="666"/>
      <c r="DN26" s="666"/>
      <c r="DO26" s="666"/>
      <c r="DP26" s="666"/>
      <c r="DQ26" s="666"/>
      <c r="DR26" s="666"/>
      <c r="DS26" s="666"/>
      <c r="DT26" s="666"/>
      <c r="DU26" s="666"/>
      <c r="DV26" s="667"/>
      <c r="DW26" s="668" t="s">
        <v>240</v>
      </c>
      <c r="DX26" s="678"/>
      <c r="DY26" s="678"/>
      <c r="DZ26" s="678"/>
      <c r="EA26" s="678"/>
      <c r="EB26" s="678"/>
      <c r="EC26" s="699"/>
    </row>
    <row r="27" spans="2:133" ht="11.25" customHeight="1" x14ac:dyDescent="0.2">
      <c r="B27" s="662" t="s">
        <v>300</v>
      </c>
      <c r="C27" s="663"/>
      <c r="D27" s="663"/>
      <c r="E27" s="663"/>
      <c r="F27" s="663"/>
      <c r="G27" s="663"/>
      <c r="H27" s="663"/>
      <c r="I27" s="663"/>
      <c r="J27" s="663"/>
      <c r="K27" s="663"/>
      <c r="L27" s="663"/>
      <c r="M27" s="663"/>
      <c r="N27" s="663"/>
      <c r="O27" s="663"/>
      <c r="P27" s="663"/>
      <c r="Q27" s="664"/>
      <c r="R27" s="665">
        <v>180331856</v>
      </c>
      <c r="S27" s="666"/>
      <c r="T27" s="666"/>
      <c r="U27" s="666"/>
      <c r="V27" s="666"/>
      <c r="W27" s="666"/>
      <c r="X27" s="666"/>
      <c r="Y27" s="667"/>
      <c r="Z27" s="692">
        <v>52.5</v>
      </c>
      <c r="AA27" s="692"/>
      <c r="AB27" s="692"/>
      <c r="AC27" s="692"/>
      <c r="AD27" s="693">
        <v>170054433</v>
      </c>
      <c r="AE27" s="693"/>
      <c r="AF27" s="693"/>
      <c r="AG27" s="693"/>
      <c r="AH27" s="693"/>
      <c r="AI27" s="693"/>
      <c r="AJ27" s="693"/>
      <c r="AK27" s="693"/>
      <c r="AL27" s="668">
        <v>98.599998474121094</v>
      </c>
      <c r="AM27" s="669"/>
      <c r="AN27" s="669"/>
      <c r="AO27" s="694"/>
      <c r="AP27" s="662" t="s">
        <v>301</v>
      </c>
      <c r="AQ27" s="663"/>
      <c r="AR27" s="663"/>
      <c r="AS27" s="663"/>
      <c r="AT27" s="663"/>
      <c r="AU27" s="663"/>
      <c r="AV27" s="663"/>
      <c r="AW27" s="663"/>
      <c r="AX27" s="663"/>
      <c r="AY27" s="663"/>
      <c r="AZ27" s="663"/>
      <c r="BA27" s="663"/>
      <c r="BB27" s="663"/>
      <c r="BC27" s="663"/>
      <c r="BD27" s="663"/>
      <c r="BE27" s="663"/>
      <c r="BF27" s="664"/>
      <c r="BG27" s="665">
        <v>129575345</v>
      </c>
      <c r="BH27" s="666"/>
      <c r="BI27" s="666"/>
      <c r="BJ27" s="666"/>
      <c r="BK27" s="666"/>
      <c r="BL27" s="666"/>
      <c r="BM27" s="666"/>
      <c r="BN27" s="667"/>
      <c r="BO27" s="692">
        <v>100</v>
      </c>
      <c r="BP27" s="692"/>
      <c r="BQ27" s="692"/>
      <c r="BR27" s="692"/>
      <c r="BS27" s="693">
        <v>233439</v>
      </c>
      <c r="BT27" s="693"/>
      <c r="BU27" s="693"/>
      <c r="BV27" s="693"/>
      <c r="BW27" s="693"/>
      <c r="BX27" s="693"/>
      <c r="BY27" s="693"/>
      <c r="BZ27" s="693"/>
      <c r="CA27" s="693"/>
      <c r="CB27" s="760"/>
      <c r="CD27" s="707" t="s">
        <v>302</v>
      </c>
      <c r="CE27" s="704"/>
      <c r="CF27" s="704"/>
      <c r="CG27" s="704"/>
      <c r="CH27" s="704"/>
      <c r="CI27" s="704"/>
      <c r="CJ27" s="704"/>
      <c r="CK27" s="704"/>
      <c r="CL27" s="704"/>
      <c r="CM27" s="704"/>
      <c r="CN27" s="704"/>
      <c r="CO27" s="704"/>
      <c r="CP27" s="704"/>
      <c r="CQ27" s="705"/>
      <c r="CR27" s="665">
        <v>109372228</v>
      </c>
      <c r="CS27" s="676"/>
      <c r="CT27" s="676"/>
      <c r="CU27" s="676"/>
      <c r="CV27" s="676"/>
      <c r="CW27" s="676"/>
      <c r="CX27" s="676"/>
      <c r="CY27" s="677"/>
      <c r="CZ27" s="668">
        <v>34.4</v>
      </c>
      <c r="DA27" s="678"/>
      <c r="DB27" s="678"/>
      <c r="DC27" s="679"/>
      <c r="DD27" s="671">
        <v>32485438</v>
      </c>
      <c r="DE27" s="676"/>
      <c r="DF27" s="676"/>
      <c r="DG27" s="676"/>
      <c r="DH27" s="676"/>
      <c r="DI27" s="676"/>
      <c r="DJ27" s="676"/>
      <c r="DK27" s="677"/>
      <c r="DL27" s="671">
        <v>32366821</v>
      </c>
      <c r="DM27" s="676"/>
      <c r="DN27" s="676"/>
      <c r="DO27" s="676"/>
      <c r="DP27" s="676"/>
      <c r="DQ27" s="676"/>
      <c r="DR27" s="676"/>
      <c r="DS27" s="676"/>
      <c r="DT27" s="676"/>
      <c r="DU27" s="676"/>
      <c r="DV27" s="677"/>
      <c r="DW27" s="668">
        <v>17.2</v>
      </c>
      <c r="DX27" s="678"/>
      <c r="DY27" s="678"/>
      <c r="DZ27" s="678"/>
      <c r="EA27" s="678"/>
      <c r="EB27" s="678"/>
      <c r="EC27" s="699"/>
    </row>
    <row r="28" spans="2:133" ht="11.25" customHeight="1" x14ac:dyDescent="0.2">
      <c r="B28" s="662" t="s">
        <v>303</v>
      </c>
      <c r="C28" s="663"/>
      <c r="D28" s="663"/>
      <c r="E28" s="663"/>
      <c r="F28" s="663"/>
      <c r="G28" s="663"/>
      <c r="H28" s="663"/>
      <c r="I28" s="663"/>
      <c r="J28" s="663"/>
      <c r="K28" s="663"/>
      <c r="L28" s="663"/>
      <c r="M28" s="663"/>
      <c r="N28" s="663"/>
      <c r="O28" s="663"/>
      <c r="P28" s="663"/>
      <c r="Q28" s="664"/>
      <c r="R28" s="665">
        <v>213597</v>
      </c>
      <c r="S28" s="666"/>
      <c r="T28" s="666"/>
      <c r="U28" s="666"/>
      <c r="V28" s="666"/>
      <c r="W28" s="666"/>
      <c r="X28" s="666"/>
      <c r="Y28" s="667"/>
      <c r="Z28" s="692">
        <v>0.1</v>
      </c>
      <c r="AA28" s="692"/>
      <c r="AB28" s="692"/>
      <c r="AC28" s="692"/>
      <c r="AD28" s="693">
        <v>213597</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304</v>
      </c>
      <c r="CE28" s="704"/>
      <c r="CF28" s="704"/>
      <c r="CG28" s="704"/>
      <c r="CH28" s="704"/>
      <c r="CI28" s="704"/>
      <c r="CJ28" s="704"/>
      <c r="CK28" s="704"/>
      <c r="CL28" s="704"/>
      <c r="CM28" s="704"/>
      <c r="CN28" s="704"/>
      <c r="CO28" s="704"/>
      <c r="CP28" s="704"/>
      <c r="CQ28" s="705"/>
      <c r="CR28" s="665">
        <v>27273301</v>
      </c>
      <c r="CS28" s="666"/>
      <c r="CT28" s="666"/>
      <c r="CU28" s="666"/>
      <c r="CV28" s="666"/>
      <c r="CW28" s="666"/>
      <c r="CX28" s="666"/>
      <c r="CY28" s="667"/>
      <c r="CZ28" s="668">
        <v>8.6</v>
      </c>
      <c r="DA28" s="678"/>
      <c r="DB28" s="678"/>
      <c r="DC28" s="679"/>
      <c r="DD28" s="671">
        <v>26965576</v>
      </c>
      <c r="DE28" s="666"/>
      <c r="DF28" s="666"/>
      <c r="DG28" s="666"/>
      <c r="DH28" s="666"/>
      <c r="DI28" s="666"/>
      <c r="DJ28" s="666"/>
      <c r="DK28" s="667"/>
      <c r="DL28" s="671">
        <v>26748565</v>
      </c>
      <c r="DM28" s="666"/>
      <c r="DN28" s="666"/>
      <c r="DO28" s="666"/>
      <c r="DP28" s="666"/>
      <c r="DQ28" s="666"/>
      <c r="DR28" s="666"/>
      <c r="DS28" s="666"/>
      <c r="DT28" s="666"/>
      <c r="DU28" s="666"/>
      <c r="DV28" s="667"/>
      <c r="DW28" s="668">
        <v>14.2</v>
      </c>
      <c r="DX28" s="678"/>
      <c r="DY28" s="678"/>
      <c r="DZ28" s="678"/>
      <c r="EA28" s="678"/>
      <c r="EB28" s="678"/>
      <c r="EC28" s="699"/>
    </row>
    <row r="29" spans="2:133" ht="11.25" customHeight="1" x14ac:dyDescent="0.2">
      <c r="B29" s="662" t="s">
        <v>305</v>
      </c>
      <c r="C29" s="663"/>
      <c r="D29" s="663"/>
      <c r="E29" s="663"/>
      <c r="F29" s="663"/>
      <c r="G29" s="663"/>
      <c r="H29" s="663"/>
      <c r="I29" s="663"/>
      <c r="J29" s="663"/>
      <c r="K29" s="663"/>
      <c r="L29" s="663"/>
      <c r="M29" s="663"/>
      <c r="N29" s="663"/>
      <c r="O29" s="663"/>
      <c r="P29" s="663"/>
      <c r="Q29" s="664"/>
      <c r="R29" s="665">
        <v>776082</v>
      </c>
      <c r="S29" s="666"/>
      <c r="T29" s="666"/>
      <c r="U29" s="666"/>
      <c r="V29" s="666"/>
      <c r="W29" s="666"/>
      <c r="X29" s="666"/>
      <c r="Y29" s="667"/>
      <c r="Z29" s="692">
        <v>0.2</v>
      </c>
      <c r="AA29" s="692"/>
      <c r="AB29" s="692"/>
      <c r="AC29" s="692"/>
      <c r="AD29" s="693" t="s">
        <v>240</v>
      </c>
      <c r="AE29" s="693"/>
      <c r="AF29" s="693"/>
      <c r="AG29" s="693"/>
      <c r="AH29" s="693"/>
      <c r="AI29" s="693"/>
      <c r="AJ29" s="693"/>
      <c r="AK29" s="693"/>
      <c r="AL29" s="668" t="s">
        <v>234</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60"/>
      <c r="CD29" s="751" t="s">
        <v>306</v>
      </c>
      <c r="CE29" s="752"/>
      <c r="CF29" s="707" t="s">
        <v>307</v>
      </c>
      <c r="CG29" s="704"/>
      <c r="CH29" s="704"/>
      <c r="CI29" s="704"/>
      <c r="CJ29" s="704"/>
      <c r="CK29" s="704"/>
      <c r="CL29" s="704"/>
      <c r="CM29" s="704"/>
      <c r="CN29" s="704"/>
      <c r="CO29" s="704"/>
      <c r="CP29" s="704"/>
      <c r="CQ29" s="705"/>
      <c r="CR29" s="665">
        <v>27273301</v>
      </c>
      <c r="CS29" s="676"/>
      <c r="CT29" s="676"/>
      <c r="CU29" s="676"/>
      <c r="CV29" s="676"/>
      <c r="CW29" s="676"/>
      <c r="CX29" s="676"/>
      <c r="CY29" s="677"/>
      <c r="CZ29" s="668">
        <v>8.6</v>
      </c>
      <c r="DA29" s="678"/>
      <c r="DB29" s="678"/>
      <c r="DC29" s="679"/>
      <c r="DD29" s="671">
        <v>26965576</v>
      </c>
      <c r="DE29" s="676"/>
      <c r="DF29" s="676"/>
      <c r="DG29" s="676"/>
      <c r="DH29" s="676"/>
      <c r="DI29" s="676"/>
      <c r="DJ29" s="676"/>
      <c r="DK29" s="677"/>
      <c r="DL29" s="671">
        <v>26748565</v>
      </c>
      <c r="DM29" s="676"/>
      <c r="DN29" s="676"/>
      <c r="DO29" s="676"/>
      <c r="DP29" s="676"/>
      <c r="DQ29" s="676"/>
      <c r="DR29" s="676"/>
      <c r="DS29" s="676"/>
      <c r="DT29" s="676"/>
      <c r="DU29" s="676"/>
      <c r="DV29" s="677"/>
      <c r="DW29" s="668">
        <v>14.2</v>
      </c>
      <c r="DX29" s="678"/>
      <c r="DY29" s="678"/>
      <c r="DZ29" s="678"/>
      <c r="EA29" s="678"/>
      <c r="EB29" s="678"/>
      <c r="EC29" s="699"/>
    </row>
    <row r="30" spans="2:133" ht="11.25" customHeight="1" x14ac:dyDescent="0.2">
      <c r="B30" s="662" t="s">
        <v>308</v>
      </c>
      <c r="C30" s="663"/>
      <c r="D30" s="663"/>
      <c r="E30" s="663"/>
      <c r="F30" s="663"/>
      <c r="G30" s="663"/>
      <c r="H30" s="663"/>
      <c r="I30" s="663"/>
      <c r="J30" s="663"/>
      <c r="K30" s="663"/>
      <c r="L30" s="663"/>
      <c r="M30" s="663"/>
      <c r="N30" s="663"/>
      <c r="O30" s="663"/>
      <c r="P30" s="663"/>
      <c r="Q30" s="664"/>
      <c r="R30" s="665">
        <v>3097468</v>
      </c>
      <c r="S30" s="666"/>
      <c r="T30" s="666"/>
      <c r="U30" s="666"/>
      <c r="V30" s="666"/>
      <c r="W30" s="666"/>
      <c r="X30" s="666"/>
      <c r="Y30" s="667"/>
      <c r="Z30" s="692">
        <v>0.9</v>
      </c>
      <c r="AA30" s="692"/>
      <c r="AB30" s="692"/>
      <c r="AC30" s="692"/>
      <c r="AD30" s="693">
        <v>818949</v>
      </c>
      <c r="AE30" s="693"/>
      <c r="AF30" s="693"/>
      <c r="AG30" s="693"/>
      <c r="AH30" s="693"/>
      <c r="AI30" s="693"/>
      <c r="AJ30" s="693"/>
      <c r="AK30" s="693"/>
      <c r="AL30" s="668">
        <v>0.5</v>
      </c>
      <c r="AM30" s="669"/>
      <c r="AN30" s="669"/>
      <c r="AO30" s="694"/>
      <c r="AP30" s="724" t="s">
        <v>222</v>
      </c>
      <c r="AQ30" s="725"/>
      <c r="AR30" s="725"/>
      <c r="AS30" s="725"/>
      <c r="AT30" s="725"/>
      <c r="AU30" s="725"/>
      <c r="AV30" s="725"/>
      <c r="AW30" s="725"/>
      <c r="AX30" s="725"/>
      <c r="AY30" s="725"/>
      <c r="AZ30" s="725"/>
      <c r="BA30" s="725"/>
      <c r="BB30" s="725"/>
      <c r="BC30" s="725"/>
      <c r="BD30" s="725"/>
      <c r="BE30" s="725"/>
      <c r="BF30" s="726"/>
      <c r="BG30" s="724" t="s">
        <v>309</v>
      </c>
      <c r="BH30" s="740"/>
      <c r="BI30" s="740"/>
      <c r="BJ30" s="740"/>
      <c r="BK30" s="740"/>
      <c r="BL30" s="740"/>
      <c r="BM30" s="740"/>
      <c r="BN30" s="740"/>
      <c r="BO30" s="740"/>
      <c r="BP30" s="740"/>
      <c r="BQ30" s="741"/>
      <c r="BR30" s="724" t="s">
        <v>310</v>
      </c>
      <c r="BS30" s="740"/>
      <c r="BT30" s="740"/>
      <c r="BU30" s="740"/>
      <c r="BV30" s="740"/>
      <c r="BW30" s="740"/>
      <c r="BX30" s="740"/>
      <c r="BY30" s="740"/>
      <c r="BZ30" s="740"/>
      <c r="CA30" s="740"/>
      <c r="CB30" s="741"/>
      <c r="CD30" s="753"/>
      <c r="CE30" s="754"/>
      <c r="CF30" s="707" t="s">
        <v>311</v>
      </c>
      <c r="CG30" s="704"/>
      <c r="CH30" s="704"/>
      <c r="CI30" s="704"/>
      <c r="CJ30" s="704"/>
      <c r="CK30" s="704"/>
      <c r="CL30" s="704"/>
      <c r="CM30" s="704"/>
      <c r="CN30" s="704"/>
      <c r="CO30" s="704"/>
      <c r="CP30" s="704"/>
      <c r="CQ30" s="705"/>
      <c r="CR30" s="665">
        <v>25938192</v>
      </c>
      <c r="CS30" s="666"/>
      <c r="CT30" s="666"/>
      <c r="CU30" s="666"/>
      <c r="CV30" s="666"/>
      <c r="CW30" s="666"/>
      <c r="CX30" s="666"/>
      <c r="CY30" s="667"/>
      <c r="CZ30" s="668">
        <v>8.1999999999999993</v>
      </c>
      <c r="DA30" s="678"/>
      <c r="DB30" s="678"/>
      <c r="DC30" s="679"/>
      <c r="DD30" s="671">
        <v>25661175</v>
      </c>
      <c r="DE30" s="666"/>
      <c r="DF30" s="666"/>
      <c r="DG30" s="666"/>
      <c r="DH30" s="666"/>
      <c r="DI30" s="666"/>
      <c r="DJ30" s="666"/>
      <c r="DK30" s="667"/>
      <c r="DL30" s="671">
        <v>25446585</v>
      </c>
      <c r="DM30" s="666"/>
      <c r="DN30" s="666"/>
      <c r="DO30" s="666"/>
      <c r="DP30" s="666"/>
      <c r="DQ30" s="666"/>
      <c r="DR30" s="666"/>
      <c r="DS30" s="666"/>
      <c r="DT30" s="666"/>
      <c r="DU30" s="666"/>
      <c r="DV30" s="667"/>
      <c r="DW30" s="668">
        <v>13.5</v>
      </c>
      <c r="DX30" s="678"/>
      <c r="DY30" s="678"/>
      <c r="DZ30" s="678"/>
      <c r="EA30" s="678"/>
      <c r="EB30" s="678"/>
      <c r="EC30" s="699"/>
    </row>
    <row r="31" spans="2:133" ht="11.25" customHeight="1" x14ac:dyDescent="0.2">
      <c r="B31" s="662" t="s">
        <v>312</v>
      </c>
      <c r="C31" s="663"/>
      <c r="D31" s="663"/>
      <c r="E31" s="663"/>
      <c r="F31" s="663"/>
      <c r="G31" s="663"/>
      <c r="H31" s="663"/>
      <c r="I31" s="663"/>
      <c r="J31" s="663"/>
      <c r="K31" s="663"/>
      <c r="L31" s="663"/>
      <c r="M31" s="663"/>
      <c r="N31" s="663"/>
      <c r="O31" s="663"/>
      <c r="P31" s="663"/>
      <c r="Q31" s="664"/>
      <c r="R31" s="665">
        <v>2017939</v>
      </c>
      <c r="S31" s="666"/>
      <c r="T31" s="666"/>
      <c r="U31" s="666"/>
      <c r="V31" s="666"/>
      <c r="W31" s="666"/>
      <c r="X31" s="666"/>
      <c r="Y31" s="667"/>
      <c r="Z31" s="692">
        <v>0.6</v>
      </c>
      <c r="AA31" s="692"/>
      <c r="AB31" s="692"/>
      <c r="AC31" s="692"/>
      <c r="AD31" s="693" t="s">
        <v>272</v>
      </c>
      <c r="AE31" s="693"/>
      <c r="AF31" s="693"/>
      <c r="AG31" s="693"/>
      <c r="AH31" s="693"/>
      <c r="AI31" s="693"/>
      <c r="AJ31" s="693"/>
      <c r="AK31" s="693"/>
      <c r="AL31" s="668" t="s">
        <v>234</v>
      </c>
      <c r="AM31" s="669"/>
      <c r="AN31" s="669"/>
      <c r="AO31" s="694"/>
      <c r="AP31" s="742" t="s">
        <v>313</v>
      </c>
      <c r="AQ31" s="743"/>
      <c r="AR31" s="743"/>
      <c r="AS31" s="743"/>
      <c r="AT31" s="748" t="s">
        <v>314</v>
      </c>
      <c r="AU31" s="217"/>
      <c r="AV31" s="217"/>
      <c r="AW31" s="217"/>
      <c r="AX31" s="732" t="s">
        <v>187</v>
      </c>
      <c r="AY31" s="733"/>
      <c r="AZ31" s="733"/>
      <c r="BA31" s="733"/>
      <c r="BB31" s="733"/>
      <c r="BC31" s="733"/>
      <c r="BD31" s="733"/>
      <c r="BE31" s="733"/>
      <c r="BF31" s="734"/>
      <c r="BG31" s="735">
        <v>99.3</v>
      </c>
      <c r="BH31" s="736"/>
      <c r="BI31" s="736"/>
      <c r="BJ31" s="736"/>
      <c r="BK31" s="736"/>
      <c r="BL31" s="736"/>
      <c r="BM31" s="737">
        <v>98.1</v>
      </c>
      <c r="BN31" s="736"/>
      <c r="BO31" s="736"/>
      <c r="BP31" s="736"/>
      <c r="BQ31" s="738"/>
      <c r="BR31" s="735">
        <v>99</v>
      </c>
      <c r="BS31" s="736"/>
      <c r="BT31" s="736"/>
      <c r="BU31" s="736"/>
      <c r="BV31" s="736"/>
      <c r="BW31" s="736"/>
      <c r="BX31" s="737">
        <v>97.8</v>
      </c>
      <c r="BY31" s="736"/>
      <c r="BZ31" s="736"/>
      <c r="CA31" s="736"/>
      <c r="CB31" s="738"/>
      <c r="CD31" s="753"/>
      <c r="CE31" s="754"/>
      <c r="CF31" s="707" t="s">
        <v>315</v>
      </c>
      <c r="CG31" s="704"/>
      <c r="CH31" s="704"/>
      <c r="CI31" s="704"/>
      <c r="CJ31" s="704"/>
      <c r="CK31" s="704"/>
      <c r="CL31" s="704"/>
      <c r="CM31" s="704"/>
      <c r="CN31" s="704"/>
      <c r="CO31" s="704"/>
      <c r="CP31" s="704"/>
      <c r="CQ31" s="705"/>
      <c r="CR31" s="665">
        <v>1335109</v>
      </c>
      <c r="CS31" s="676"/>
      <c r="CT31" s="676"/>
      <c r="CU31" s="676"/>
      <c r="CV31" s="676"/>
      <c r="CW31" s="676"/>
      <c r="CX31" s="676"/>
      <c r="CY31" s="677"/>
      <c r="CZ31" s="668">
        <v>0.4</v>
      </c>
      <c r="DA31" s="678"/>
      <c r="DB31" s="678"/>
      <c r="DC31" s="679"/>
      <c r="DD31" s="671">
        <v>1304401</v>
      </c>
      <c r="DE31" s="676"/>
      <c r="DF31" s="676"/>
      <c r="DG31" s="676"/>
      <c r="DH31" s="676"/>
      <c r="DI31" s="676"/>
      <c r="DJ31" s="676"/>
      <c r="DK31" s="677"/>
      <c r="DL31" s="671">
        <v>1301980</v>
      </c>
      <c r="DM31" s="676"/>
      <c r="DN31" s="676"/>
      <c r="DO31" s="676"/>
      <c r="DP31" s="676"/>
      <c r="DQ31" s="676"/>
      <c r="DR31" s="676"/>
      <c r="DS31" s="676"/>
      <c r="DT31" s="676"/>
      <c r="DU31" s="676"/>
      <c r="DV31" s="677"/>
      <c r="DW31" s="668">
        <v>0.7</v>
      </c>
      <c r="DX31" s="678"/>
      <c r="DY31" s="678"/>
      <c r="DZ31" s="678"/>
      <c r="EA31" s="678"/>
      <c r="EB31" s="678"/>
      <c r="EC31" s="699"/>
    </row>
    <row r="32" spans="2:133" ht="11.25" customHeight="1" x14ac:dyDescent="0.2">
      <c r="B32" s="662" t="s">
        <v>316</v>
      </c>
      <c r="C32" s="663"/>
      <c r="D32" s="663"/>
      <c r="E32" s="663"/>
      <c r="F32" s="663"/>
      <c r="G32" s="663"/>
      <c r="H32" s="663"/>
      <c r="I32" s="663"/>
      <c r="J32" s="663"/>
      <c r="K32" s="663"/>
      <c r="L32" s="663"/>
      <c r="M32" s="663"/>
      <c r="N32" s="663"/>
      <c r="O32" s="663"/>
      <c r="P32" s="663"/>
      <c r="Q32" s="664"/>
      <c r="R32" s="665">
        <v>89621341</v>
      </c>
      <c r="S32" s="666"/>
      <c r="T32" s="666"/>
      <c r="U32" s="666"/>
      <c r="V32" s="666"/>
      <c r="W32" s="666"/>
      <c r="X32" s="666"/>
      <c r="Y32" s="667"/>
      <c r="Z32" s="692">
        <v>26.1</v>
      </c>
      <c r="AA32" s="692"/>
      <c r="AB32" s="692"/>
      <c r="AC32" s="692"/>
      <c r="AD32" s="693" t="s">
        <v>234</v>
      </c>
      <c r="AE32" s="693"/>
      <c r="AF32" s="693"/>
      <c r="AG32" s="693"/>
      <c r="AH32" s="693"/>
      <c r="AI32" s="693"/>
      <c r="AJ32" s="693"/>
      <c r="AK32" s="693"/>
      <c r="AL32" s="668" t="s">
        <v>240</v>
      </c>
      <c r="AM32" s="669"/>
      <c r="AN32" s="669"/>
      <c r="AO32" s="694"/>
      <c r="AP32" s="744"/>
      <c r="AQ32" s="745"/>
      <c r="AR32" s="745"/>
      <c r="AS32" s="745"/>
      <c r="AT32" s="749"/>
      <c r="AU32" s="216" t="s">
        <v>317</v>
      </c>
      <c r="AV32" s="216"/>
      <c r="AW32" s="216"/>
      <c r="AX32" s="662" t="s">
        <v>318</v>
      </c>
      <c r="AY32" s="663"/>
      <c r="AZ32" s="663"/>
      <c r="BA32" s="663"/>
      <c r="BB32" s="663"/>
      <c r="BC32" s="663"/>
      <c r="BD32" s="663"/>
      <c r="BE32" s="663"/>
      <c r="BF32" s="664"/>
      <c r="BG32" s="739">
        <v>99</v>
      </c>
      <c r="BH32" s="676"/>
      <c r="BI32" s="676"/>
      <c r="BJ32" s="676"/>
      <c r="BK32" s="676"/>
      <c r="BL32" s="676"/>
      <c r="BM32" s="669">
        <v>97.3</v>
      </c>
      <c r="BN32" s="731"/>
      <c r="BO32" s="731"/>
      <c r="BP32" s="731"/>
      <c r="BQ32" s="703"/>
      <c r="BR32" s="739">
        <v>98.7</v>
      </c>
      <c r="BS32" s="676"/>
      <c r="BT32" s="676"/>
      <c r="BU32" s="676"/>
      <c r="BV32" s="676"/>
      <c r="BW32" s="676"/>
      <c r="BX32" s="669">
        <v>96.9</v>
      </c>
      <c r="BY32" s="731"/>
      <c r="BZ32" s="731"/>
      <c r="CA32" s="731"/>
      <c r="CB32" s="703"/>
      <c r="CD32" s="755"/>
      <c r="CE32" s="756"/>
      <c r="CF32" s="707" t="s">
        <v>319</v>
      </c>
      <c r="CG32" s="704"/>
      <c r="CH32" s="704"/>
      <c r="CI32" s="704"/>
      <c r="CJ32" s="704"/>
      <c r="CK32" s="704"/>
      <c r="CL32" s="704"/>
      <c r="CM32" s="704"/>
      <c r="CN32" s="704"/>
      <c r="CO32" s="704"/>
      <c r="CP32" s="704"/>
      <c r="CQ32" s="705"/>
      <c r="CR32" s="665" t="s">
        <v>234</v>
      </c>
      <c r="CS32" s="666"/>
      <c r="CT32" s="666"/>
      <c r="CU32" s="666"/>
      <c r="CV32" s="666"/>
      <c r="CW32" s="666"/>
      <c r="CX32" s="666"/>
      <c r="CY32" s="667"/>
      <c r="CZ32" s="668" t="s">
        <v>234</v>
      </c>
      <c r="DA32" s="678"/>
      <c r="DB32" s="678"/>
      <c r="DC32" s="679"/>
      <c r="DD32" s="671" t="s">
        <v>240</v>
      </c>
      <c r="DE32" s="666"/>
      <c r="DF32" s="666"/>
      <c r="DG32" s="666"/>
      <c r="DH32" s="666"/>
      <c r="DI32" s="666"/>
      <c r="DJ32" s="666"/>
      <c r="DK32" s="667"/>
      <c r="DL32" s="671" t="s">
        <v>240</v>
      </c>
      <c r="DM32" s="666"/>
      <c r="DN32" s="666"/>
      <c r="DO32" s="666"/>
      <c r="DP32" s="666"/>
      <c r="DQ32" s="666"/>
      <c r="DR32" s="666"/>
      <c r="DS32" s="666"/>
      <c r="DT32" s="666"/>
      <c r="DU32" s="666"/>
      <c r="DV32" s="667"/>
      <c r="DW32" s="668" t="s">
        <v>240</v>
      </c>
      <c r="DX32" s="678"/>
      <c r="DY32" s="678"/>
      <c r="DZ32" s="678"/>
      <c r="EA32" s="678"/>
      <c r="EB32" s="678"/>
      <c r="EC32" s="699"/>
    </row>
    <row r="33" spans="2:133" ht="11.25" customHeight="1" x14ac:dyDescent="0.2">
      <c r="B33" s="728" t="s">
        <v>320</v>
      </c>
      <c r="C33" s="729"/>
      <c r="D33" s="729"/>
      <c r="E33" s="729"/>
      <c r="F33" s="729"/>
      <c r="G33" s="729"/>
      <c r="H33" s="729"/>
      <c r="I33" s="729"/>
      <c r="J33" s="729"/>
      <c r="K33" s="729"/>
      <c r="L33" s="729"/>
      <c r="M33" s="729"/>
      <c r="N33" s="729"/>
      <c r="O33" s="729"/>
      <c r="P33" s="729"/>
      <c r="Q33" s="730"/>
      <c r="R33" s="665">
        <v>1302150</v>
      </c>
      <c r="S33" s="666"/>
      <c r="T33" s="666"/>
      <c r="U33" s="666"/>
      <c r="V33" s="666"/>
      <c r="W33" s="666"/>
      <c r="X33" s="666"/>
      <c r="Y33" s="667"/>
      <c r="Z33" s="692">
        <v>0.4</v>
      </c>
      <c r="AA33" s="692"/>
      <c r="AB33" s="692"/>
      <c r="AC33" s="692"/>
      <c r="AD33" s="693">
        <v>1302150</v>
      </c>
      <c r="AE33" s="693"/>
      <c r="AF33" s="693"/>
      <c r="AG33" s="693"/>
      <c r="AH33" s="693"/>
      <c r="AI33" s="693"/>
      <c r="AJ33" s="693"/>
      <c r="AK33" s="693"/>
      <c r="AL33" s="668">
        <v>0.8</v>
      </c>
      <c r="AM33" s="669"/>
      <c r="AN33" s="669"/>
      <c r="AO33" s="694"/>
      <c r="AP33" s="746"/>
      <c r="AQ33" s="747"/>
      <c r="AR33" s="747"/>
      <c r="AS33" s="747"/>
      <c r="AT33" s="750"/>
      <c r="AU33" s="218"/>
      <c r="AV33" s="218"/>
      <c r="AW33" s="218"/>
      <c r="AX33" s="642" t="s">
        <v>321</v>
      </c>
      <c r="AY33" s="643"/>
      <c r="AZ33" s="643"/>
      <c r="BA33" s="643"/>
      <c r="BB33" s="643"/>
      <c r="BC33" s="643"/>
      <c r="BD33" s="643"/>
      <c r="BE33" s="643"/>
      <c r="BF33" s="644"/>
      <c r="BG33" s="727">
        <v>99.6</v>
      </c>
      <c r="BH33" s="646"/>
      <c r="BI33" s="646"/>
      <c r="BJ33" s="646"/>
      <c r="BK33" s="646"/>
      <c r="BL33" s="646"/>
      <c r="BM33" s="684">
        <v>98.9</v>
      </c>
      <c r="BN33" s="646"/>
      <c r="BO33" s="646"/>
      <c r="BP33" s="646"/>
      <c r="BQ33" s="695"/>
      <c r="BR33" s="727">
        <v>99.4</v>
      </c>
      <c r="BS33" s="646"/>
      <c r="BT33" s="646"/>
      <c r="BU33" s="646"/>
      <c r="BV33" s="646"/>
      <c r="BW33" s="646"/>
      <c r="BX33" s="684">
        <v>98.7</v>
      </c>
      <c r="BY33" s="646"/>
      <c r="BZ33" s="646"/>
      <c r="CA33" s="646"/>
      <c r="CB33" s="695"/>
      <c r="CD33" s="707" t="s">
        <v>322</v>
      </c>
      <c r="CE33" s="704"/>
      <c r="CF33" s="704"/>
      <c r="CG33" s="704"/>
      <c r="CH33" s="704"/>
      <c r="CI33" s="704"/>
      <c r="CJ33" s="704"/>
      <c r="CK33" s="704"/>
      <c r="CL33" s="704"/>
      <c r="CM33" s="704"/>
      <c r="CN33" s="704"/>
      <c r="CO33" s="704"/>
      <c r="CP33" s="704"/>
      <c r="CQ33" s="705"/>
      <c r="CR33" s="665">
        <v>90526173</v>
      </c>
      <c r="CS33" s="676"/>
      <c r="CT33" s="676"/>
      <c r="CU33" s="676"/>
      <c r="CV33" s="676"/>
      <c r="CW33" s="676"/>
      <c r="CX33" s="676"/>
      <c r="CY33" s="677"/>
      <c r="CZ33" s="668">
        <v>28.5</v>
      </c>
      <c r="DA33" s="678"/>
      <c r="DB33" s="678"/>
      <c r="DC33" s="679"/>
      <c r="DD33" s="671">
        <v>62546918</v>
      </c>
      <c r="DE33" s="676"/>
      <c r="DF33" s="676"/>
      <c r="DG33" s="676"/>
      <c r="DH33" s="676"/>
      <c r="DI33" s="676"/>
      <c r="DJ33" s="676"/>
      <c r="DK33" s="677"/>
      <c r="DL33" s="671">
        <v>55651717</v>
      </c>
      <c r="DM33" s="676"/>
      <c r="DN33" s="676"/>
      <c r="DO33" s="676"/>
      <c r="DP33" s="676"/>
      <c r="DQ33" s="676"/>
      <c r="DR33" s="676"/>
      <c r="DS33" s="676"/>
      <c r="DT33" s="676"/>
      <c r="DU33" s="676"/>
      <c r="DV33" s="677"/>
      <c r="DW33" s="668">
        <v>29.6</v>
      </c>
      <c r="DX33" s="678"/>
      <c r="DY33" s="678"/>
      <c r="DZ33" s="678"/>
      <c r="EA33" s="678"/>
      <c r="EB33" s="678"/>
      <c r="EC33" s="699"/>
    </row>
    <row r="34" spans="2:133" ht="11.25" customHeight="1" x14ac:dyDescent="0.2">
      <c r="B34" s="662" t="s">
        <v>323</v>
      </c>
      <c r="C34" s="663"/>
      <c r="D34" s="663"/>
      <c r="E34" s="663"/>
      <c r="F34" s="663"/>
      <c r="G34" s="663"/>
      <c r="H34" s="663"/>
      <c r="I34" s="663"/>
      <c r="J34" s="663"/>
      <c r="K34" s="663"/>
      <c r="L34" s="663"/>
      <c r="M34" s="663"/>
      <c r="N34" s="663"/>
      <c r="O34" s="663"/>
      <c r="P34" s="663"/>
      <c r="Q34" s="664"/>
      <c r="R34" s="665">
        <v>18901634</v>
      </c>
      <c r="S34" s="666"/>
      <c r="T34" s="666"/>
      <c r="U34" s="666"/>
      <c r="V34" s="666"/>
      <c r="W34" s="666"/>
      <c r="X34" s="666"/>
      <c r="Y34" s="667"/>
      <c r="Z34" s="692">
        <v>5.5</v>
      </c>
      <c r="AA34" s="692"/>
      <c r="AB34" s="692"/>
      <c r="AC34" s="692"/>
      <c r="AD34" s="693" t="s">
        <v>240</v>
      </c>
      <c r="AE34" s="693"/>
      <c r="AF34" s="693"/>
      <c r="AG34" s="693"/>
      <c r="AH34" s="693"/>
      <c r="AI34" s="693"/>
      <c r="AJ34" s="693"/>
      <c r="AK34" s="693"/>
      <c r="AL34" s="668" t="s">
        <v>234</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324</v>
      </c>
      <c r="CE34" s="704"/>
      <c r="CF34" s="704"/>
      <c r="CG34" s="704"/>
      <c r="CH34" s="704"/>
      <c r="CI34" s="704"/>
      <c r="CJ34" s="704"/>
      <c r="CK34" s="704"/>
      <c r="CL34" s="704"/>
      <c r="CM34" s="704"/>
      <c r="CN34" s="704"/>
      <c r="CO34" s="704"/>
      <c r="CP34" s="704"/>
      <c r="CQ34" s="705"/>
      <c r="CR34" s="665">
        <v>41620922</v>
      </c>
      <c r="CS34" s="666"/>
      <c r="CT34" s="666"/>
      <c r="CU34" s="666"/>
      <c r="CV34" s="666"/>
      <c r="CW34" s="666"/>
      <c r="CX34" s="666"/>
      <c r="CY34" s="667"/>
      <c r="CZ34" s="668">
        <v>13.1</v>
      </c>
      <c r="DA34" s="678"/>
      <c r="DB34" s="678"/>
      <c r="DC34" s="679"/>
      <c r="DD34" s="671">
        <v>28519659</v>
      </c>
      <c r="DE34" s="666"/>
      <c r="DF34" s="666"/>
      <c r="DG34" s="666"/>
      <c r="DH34" s="666"/>
      <c r="DI34" s="666"/>
      <c r="DJ34" s="666"/>
      <c r="DK34" s="667"/>
      <c r="DL34" s="671">
        <v>27162548</v>
      </c>
      <c r="DM34" s="666"/>
      <c r="DN34" s="666"/>
      <c r="DO34" s="666"/>
      <c r="DP34" s="666"/>
      <c r="DQ34" s="666"/>
      <c r="DR34" s="666"/>
      <c r="DS34" s="666"/>
      <c r="DT34" s="666"/>
      <c r="DU34" s="666"/>
      <c r="DV34" s="667"/>
      <c r="DW34" s="668">
        <v>14.4</v>
      </c>
      <c r="DX34" s="678"/>
      <c r="DY34" s="678"/>
      <c r="DZ34" s="678"/>
      <c r="EA34" s="678"/>
      <c r="EB34" s="678"/>
      <c r="EC34" s="699"/>
    </row>
    <row r="35" spans="2:133" ht="11.25" customHeight="1" x14ac:dyDescent="0.2">
      <c r="B35" s="662" t="s">
        <v>325</v>
      </c>
      <c r="C35" s="663"/>
      <c r="D35" s="663"/>
      <c r="E35" s="663"/>
      <c r="F35" s="663"/>
      <c r="G35" s="663"/>
      <c r="H35" s="663"/>
      <c r="I35" s="663"/>
      <c r="J35" s="663"/>
      <c r="K35" s="663"/>
      <c r="L35" s="663"/>
      <c r="M35" s="663"/>
      <c r="N35" s="663"/>
      <c r="O35" s="663"/>
      <c r="P35" s="663"/>
      <c r="Q35" s="664"/>
      <c r="R35" s="665">
        <v>1005312</v>
      </c>
      <c r="S35" s="666"/>
      <c r="T35" s="666"/>
      <c r="U35" s="666"/>
      <c r="V35" s="666"/>
      <c r="W35" s="666"/>
      <c r="X35" s="666"/>
      <c r="Y35" s="667"/>
      <c r="Z35" s="692">
        <v>0.3</v>
      </c>
      <c r="AA35" s="692"/>
      <c r="AB35" s="692"/>
      <c r="AC35" s="692"/>
      <c r="AD35" s="693">
        <v>67354</v>
      </c>
      <c r="AE35" s="693"/>
      <c r="AF35" s="693"/>
      <c r="AG35" s="693"/>
      <c r="AH35" s="693"/>
      <c r="AI35" s="693"/>
      <c r="AJ35" s="693"/>
      <c r="AK35" s="693"/>
      <c r="AL35" s="668">
        <v>0</v>
      </c>
      <c r="AM35" s="669"/>
      <c r="AN35" s="669"/>
      <c r="AO35" s="694"/>
      <c r="AP35" s="221"/>
      <c r="AQ35" s="724" t="s">
        <v>326</v>
      </c>
      <c r="AR35" s="725"/>
      <c r="AS35" s="725"/>
      <c r="AT35" s="725"/>
      <c r="AU35" s="725"/>
      <c r="AV35" s="725"/>
      <c r="AW35" s="725"/>
      <c r="AX35" s="725"/>
      <c r="AY35" s="725"/>
      <c r="AZ35" s="725"/>
      <c r="BA35" s="725"/>
      <c r="BB35" s="725"/>
      <c r="BC35" s="725"/>
      <c r="BD35" s="725"/>
      <c r="BE35" s="725"/>
      <c r="BF35" s="726"/>
      <c r="BG35" s="724" t="s">
        <v>327</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328</v>
      </c>
      <c r="CE35" s="704"/>
      <c r="CF35" s="704"/>
      <c r="CG35" s="704"/>
      <c r="CH35" s="704"/>
      <c r="CI35" s="704"/>
      <c r="CJ35" s="704"/>
      <c r="CK35" s="704"/>
      <c r="CL35" s="704"/>
      <c r="CM35" s="704"/>
      <c r="CN35" s="704"/>
      <c r="CO35" s="704"/>
      <c r="CP35" s="704"/>
      <c r="CQ35" s="705"/>
      <c r="CR35" s="665">
        <v>3519965</v>
      </c>
      <c r="CS35" s="676"/>
      <c r="CT35" s="676"/>
      <c r="CU35" s="676"/>
      <c r="CV35" s="676"/>
      <c r="CW35" s="676"/>
      <c r="CX35" s="676"/>
      <c r="CY35" s="677"/>
      <c r="CZ35" s="668">
        <v>1.1000000000000001</v>
      </c>
      <c r="DA35" s="678"/>
      <c r="DB35" s="678"/>
      <c r="DC35" s="679"/>
      <c r="DD35" s="671">
        <v>3149138</v>
      </c>
      <c r="DE35" s="676"/>
      <c r="DF35" s="676"/>
      <c r="DG35" s="676"/>
      <c r="DH35" s="676"/>
      <c r="DI35" s="676"/>
      <c r="DJ35" s="676"/>
      <c r="DK35" s="677"/>
      <c r="DL35" s="671">
        <v>3148969</v>
      </c>
      <c r="DM35" s="676"/>
      <c r="DN35" s="676"/>
      <c r="DO35" s="676"/>
      <c r="DP35" s="676"/>
      <c r="DQ35" s="676"/>
      <c r="DR35" s="676"/>
      <c r="DS35" s="676"/>
      <c r="DT35" s="676"/>
      <c r="DU35" s="676"/>
      <c r="DV35" s="677"/>
      <c r="DW35" s="668">
        <v>1.7</v>
      </c>
      <c r="DX35" s="678"/>
      <c r="DY35" s="678"/>
      <c r="DZ35" s="678"/>
      <c r="EA35" s="678"/>
      <c r="EB35" s="678"/>
      <c r="EC35" s="699"/>
    </row>
    <row r="36" spans="2:133" ht="11.25" customHeight="1" x14ac:dyDescent="0.2">
      <c r="B36" s="662" t="s">
        <v>329</v>
      </c>
      <c r="C36" s="663"/>
      <c r="D36" s="663"/>
      <c r="E36" s="663"/>
      <c r="F36" s="663"/>
      <c r="G36" s="663"/>
      <c r="H36" s="663"/>
      <c r="I36" s="663"/>
      <c r="J36" s="663"/>
      <c r="K36" s="663"/>
      <c r="L36" s="663"/>
      <c r="M36" s="663"/>
      <c r="N36" s="663"/>
      <c r="O36" s="663"/>
      <c r="P36" s="663"/>
      <c r="Q36" s="664"/>
      <c r="R36" s="665">
        <v>957428</v>
      </c>
      <c r="S36" s="666"/>
      <c r="T36" s="666"/>
      <c r="U36" s="666"/>
      <c r="V36" s="666"/>
      <c r="W36" s="666"/>
      <c r="X36" s="666"/>
      <c r="Y36" s="667"/>
      <c r="Z36" s="692">
        <v>0.3</v>
      </c>
      <c r="AA36" s="692"/>
      <c r="AB36" s="692"/>
      <c r="AC36" s="692"/>
      <c r="AD36" s="693" t="s">
        <v>240</v>
      </c>
      <c r="AE36" s="693"/>
      <c r="AF36" s="693"/>
      <c r="AG36" s="693"/>
      <c r="AH36" s="693"/>
      <c r="AI36" s="693"/>
      <c r="AJ36" s="693"/>
      <c r="AK36" s="693"/>
      <c r="AL36" s="668" t="s">
        <v>240</v>
      </c>
      <c r="AM36" s="669"/>
      <c r="AN36" s="669"/>
      <c r="AO36" s="694"/>
      <c r="AP36" s="221"/>
      <c r="AQ36" s="715" t="s">
        <v>330</v>
      </c>
      <c r="AR36" s="716"/>
      <c r="AS36" s="716"/>
      <c r="AT36" s="716"/>
      <c r="AU36" s="716"/>
      <c r="AV36" s="716"/>
      <c r="AW36" s="716"/>
      <c r="AX36" s="716"/>
      <c r="AY36" s="717"/>
      <c r="AZ36" s="718">
        <v>24882817</v>
      </c>
      <c r="BA36" s="719"/>
      <c r="BB36" s="719"/>
      <c r="BC36" s="719"/>
      <c r="BD36" s="719"/>
      <c r="BE36" s="719"/>
      <c r="BF36" s="720"/>
      <c r="BG36" s="721" t="s">
        <v>331</v>
      </c>
      <c r="BH36" s="722"/>
      <c r="BI36" s="722"/>
      <c r="BJ36" s="722"/>
      <c r="BK36" s="722"/>
      <c r="BL36" s="722"/>
      <c r="BM36" s="722"/>
      <c r="BN36" s="722"/>
      <c r="BO36" s="722"/>
      <c r="BP36" s="722"/>
      <c r="BQ36" s="722"/>
      <c r="BR36" s="722"/>
      <c r="BS36" s="722"/>
      <c r="BT36" s="722"/>
      <c r="BU36" s="723"/>
      <c r="BV36" s="718">
        <v>366211</v>
      </c>
      <c r="BW36" s="719"/>
      <c r="BX36" s="719"/>
      <c r="BY36" s="719"/>
      <c r="BZ36" s="719"/>
      <c r="CA36" s="719"/>
      <c r="CB36" s="720"/>
      <c r="CD36" s="707" t="s">
        <v>332</v>
      </c>
      <c r="CE36" s="704"/>
      <c r="CF36" s="704"/>
      <c r="CG36" s="704"/>
      <c r="CH36" s="704"/>
      <c r="CI36" s="704"/>
      <c r="CJ36" s="704"/>
      <c r="CK36" s="704"/>
      <c r="CL36" s="704"/>
      <c r="CM36" s="704"/>
      <c r="CN36" s="704"/>
      <c r="CO36" s="704"/>
      <c r="CP36" s="704"/>
      <c r="CQ36" s="705"/>
      <c r="CR36" s="665">
        <v>16443135</v>
      </c>
      <c r="CS36" s="666"/>
      <c r="CT36" s="666"/>
      <c r="CU36" s="666"/>
      <c r="CV36" s="666"/>
      <c r="CW36" s="666"/>
      <c r="CX36" s="666"/>
      <c r="CY36" s="667"/>
      <c r="CZ36" s="668">
        <v>5.2</v>
      </c>
      <c r="DA36" s="678"/>
      <c r="DB36" s="678"/>
      <c r="DC36" s="679"/>
      <c r="DD36" s="671">
        <v>14046669</v>
      </c>
      <c r="DE36" s="666"/>
      <c r="DF36" s="666"/>
      <c r="DG36" s="666"/>
      <c r="DH36" s="666"/>
      <c r="DI36" s="666"/>
      <c r="DJ36" s="666"/>
      <c r="DK36" s="667"/>
      <c r="DL36" s="671">
        <v>10611446</v>
      </c>
      <c r="DM36" s="666"/>
      <c r="DN36" s="666"/>
      <c r="DO36" s="666"/>
      <c r="DP36" s="666"/>
      <c r="DQ36" s="666"/>
      <c r="DR36" s="666"/>
      <c r="DS36" s="666"/>
      <c r="DT36" s="666"/>
      <c r="DU36" s="666"/>
      <c r="DV36" s="667"/>
      <c r="DW36" s="668">
        <v>5.6</v>
      </c>
      <c r="DX36" s="678"/>
      <c r="DY36" s="678"/>
      <c r="DZ36" s="678"/>
      <c r="EA36" s="678"/>
      <c r="EB36" s="678"/>
      <c r="EC36" s="699"/>
    </row>
    <row r="37" spans="2:133" ht="11.25" customHeight="1" x14ac:dyDescent="0.2">
      <c r="B37" s="662" t="s">
        <v>333</v>
      </c>
      <c r="C37" s="663"/>
      <c r="D37" s="663"/>
      <c r="E37" s="663"/>
      <c r="F37" s="663"/>
      <c r="G37" s="663"/>
      <c r="H37" s="663"/>
      <c r="I37" s="663"/>
      <c r="J37" s="663"/>
      <c r="K37" s="663"/>
      <c r="L37" s="663"/>
      <c r="M37" s="663"/>
      <c r="N37" s="663"/>
      <c r="O37" s="663"/>
      <c r="P37" s="663"/>
      <c r="Q37" s="664"/>
      <c r="R37" s="665">
        <v>1109022</v>
      </c>
      <c r="S37" s="666"/>
      <c r="T37" s="666"/>
      <c r="U37" s="666"/>
      <c r="V37" s="666"/>
      <c r="W37" s="666"/>
      <c r="X37" s="666"/>
      <c r="Y37" s="667"/>
      <c r="Z37" s="692">
        <v>0.3</v>
      </c>
      <c r="AA37" s="692"/>
      <c r="AB37" s="692"/>
      <c r="AC37" s="692"/>
      <c r="AD37" s="693" t="s">
        <v>234</v>
      </c>
      <c r="AE37" s="693"/>
      <c r="AF37" s="693"/>
      <c r="AG37" s="693"/>
      <c r="AH37" s="693"/>
      <c r="AI37" s="693"/>
      <c r="AJ37" s="693"/>
      <c r="AK37" s="693"/>
      <c r="AL37" s="668" t="s">
        <v>240</v>
      </c>
      <c r="AM37" s="669"/>
      <c r="AN37" s="669"/>
      <c r="AO37" s="694"/>
      <c r="AQ37" s="700" t="s">
        <v>334</v>
      </c>
      <c r="AR37" s="701"/>
      <c r="AS37" s="701"/>
      <c r="AT37" s="701"/>
      <c r="AU37" s="701"/>
      <c r="AV37" s="701"/>
      <c r="AW37" s="701"/>
      <c r="AX37" s="701"/>
      <c r="AY37" s="702"/>
      <c r="AZ37" s="665">
        <v>4309000</v>
      </c>
      <c r="BA37" s="666"/>
      <c r="BB37" s="666"/>
      <c r="BC37" s="666"/>
      <c r="BD37" s="676"/>
      <c r="BE37" s="676"/>
      <c r="BF37" s="703"/>
      <c r="BG37" s="707" t="s">
        <v>335</v>
      </c>
      <c r="BH37" s="704"/>
      <c r="BI37" s="704"/>
      <c r="BJ37" s="704"/>
      <c r="BK37" s="704"/>
      <c r="BL37" s="704"/>
      <c r="BM37" s="704"/>
      <c r="BN37" s="704"/>
      <c r="BO37" s="704"/>
      <c r="BP37" s="704"/>
      <c r="BQ37" s="704"/>
      <c r="BR37" s="704"/>
      <c r="BS37" s="704"/>
      <c r="BT37" s="704"/>
      <c r="BU37" s="705"/>
      <c r="BV37" s="665">
        <v>-593520</v>
      </c>
      <c r="BW37" s="666"/>
      <c r="BX37" s="666"/>
      <c r="BY37" s="666"/>
      <c r="BZ37" s="666"/>
      <c r="CA37" s="666"/>
      <c r="CB37" s="706"/>
      <c r="CD37" s="707" t="s">
        <v>336</v>
      </c>
      <c r="CE37" s="704"/>
      <c r="CF37" s="704"/>
      <c r="CG37" s="704"/>
      <c r="CH37" s="704"/>
      <c r="CI37" s="704"/>
      <c r="CJ37" s="704"/>
      <c r="CK37" s="704"/>
      <c r="CL37" s="704"/>
      <c r="CM37" s="704"/>
      <c r="CN37" s="704"/>
      <c r="CO37" s="704"/>
      <c r="CP37" s="704"/>
      <c r="CQ37" s="705"/>
      <c r="CR37" s="665">
        <v>39882</v>
      </c>
      <c r="CS37" s="676"/>
      <c r="CT37" s="676"/>
      <c r="CU37" s="676"/>
      <c r="CV37" s="676"/>
      <c r="CW37" s="676"/>
      <c r="CX37" s="676"/>
      <c r="CY37" s="677"/>
      <c r="CZ37" s="668">
        <v>0</v>
      </c>
      <c r="DA37" s="678"/>
      <c r="DB37" s="678"/>
      <c r="DC37" s="679"/>
      <c r="DD37" s="671">
        <v>39882</v>
      </c>
      <c r="DE37" s="676"/>
      <c r="DF37" s="676"/>
      <c r="DG37" s="676"/>
      <c r="DH37" s="676"/>
      <c r="DI37" s="676"/>
      <c r="DJ37" s="676"/>
      <c r="DK37" s="677"/>
      <c r="DL37" s="671">
        <v>39882</v>
      </c>
      <c r="DM37" s="676"/>
      <c r="DN37" s="676"/>
      <c r="DO37" s="676"/>
      <c r="DP37" s="676"/>
      <c r="DQ37" s="676"/>
      <c r="DR37" s="676"/>
      <c r="DS37" s="676"/>
      <c r="DT37" s="676"/>
      <c r="DU37" s="676"/>
      <c r="DV37" s="677"/>
      <c r="DW37" s="668">
        <v>0</v>
      </c>
      <c r="DX37" s="678"/>
      <c r="DY37" s="678"/>
      <c r="DZ37" s="678"/>
      <c r="EA37" s="678"/>
      <c r="EB37" s="678"/>
      <c r="EC37" s="699"/>
    </row>
    <row r="38" spans="2:133" ht="11.25" customHeight="1" x14ac:dyDescent="0.2">
      <c r="B38" s="662" t="s">
        <v>337</v>
      </c>
      <c r="C38" s="663"/>
      <c r="D38" s="663"/>
      <c r="E38" s="663"/>
      <c r="F38" s="663"/>
      <c r="G38" s="663"/>
      <c r="H38" s="663"/>
      <c r="I38" s="663"/>
      <c r="J38" s="663"/>
      <c r="K38" s="663"/>
      <c r="L38" s="663"/>
      <c r="M38" s="663"/>
      <c r="N38" s="663"/>
      <c r="O38" s="663"/>
      <c r="P38" s="663"/>
      <c r="Q38" s="664"/>
      <c r="R38" s="665">
        <v>6164317</v>
      </c>
      <c r="S38" s="666"/>
      <c r="T38" s="666"/>
      <c r="U38" s="666"/>
      <c r="V38" s="666"/>
      <c r="W38" s="666"/>
      <c r="X38" s="666"/>
      <c r="Y38" s="667"/>
      <c r="Z38" s="692">
        <v>1.8</v>
      </c>
      <c r="AA38" s="692"/>
      <c r="AB38" s="692"/>
      <c r="AC38" s="692"/>
      <c r="AD38" s="693" t="s">
        <v>240</v>
      </c>
      <c r="AE38" s="693"/>
      <c r="AF38" s="693"/>
      <c r="AG38" s="693"/>
      <c r="AH38" s="693"/>
      <c r="AI38" s="693"/>
      <c r="AJ38" s="693"/>
      <c r="AK38" s="693"/>
      <c r="AL38" s="668" t="s">
        <v>240</v>
      </c>
      <c r="AM38" s="669"/>
      <c r="AN38" s="669"/>
      <c r="AO38" s="694"/>
      <c r="AQ38" s="700" t="s">
        <v>338</v>
      </c>
      <c r="AR38" s="701"/>
      <c r="AS38" s="701"/>
      <c r="AT38" s="701"/>
      <c r="AU38" s="701"/>
      <c r="AV38" s="701"/>
      <c r="AW38" s="701"/>
      <c r="AX38" s="701"/>
      <c r="AY38" s="702"/>
      <c r="AZ38" s="665">
        <v>535201</v>
      </c>
      <c r="BA38" s="666"/>
      <c r="BB38" s="666"/>
      <c r="BC38" s="666"/>
      <c r="BD38" s="676"/>
      <c r="BE38" s="676"/>
      <c r="BF38" s="703"/>
      <c r="BG38" s="707" t="s">
        <v>339</v>
      </c>
      <c r="BH38" s="704"/>
      <c r="BI38" s="704"/>
      <c r="BJ38" s="704"/>
      <c r="BK38" s="704"/>
      <c r="BL38" s="704"/>
      <c r="BM38" s="704"/>
      <c r="BN38" s="704"/>
      <c r="BO38" s="704"/>
      <c r="BP38" s="704"/>
      <c r="BQ38" s="704"/>
      <c r="BR38" s="704"/>
      <c r="BS38" s="704"/>
      <c r="BT38" s="704"/>
      <c r="BU38" s="705"/>
      <c r="BV38" s="665">
        <v>99457</v>
      </c>
      <c r="BW38" s="666"/>
      <c r="BX38" s="666"/>
      <c r="BY38" s="666"/>
      <c r="BZ38" s="666"/>
      <c r="CA38" s="666"/>
      <c r="CB38" s="706"/>
      <c r="CD38" s="707" t="s">
        <v>340</v>
      </c>
      <c r="CE38" s="704"/>
      <c r="CF38" s="704"/>
      <c r="CG38" s="704"/>
      <c r="CH38" s="704"/>
      <c r="CI38" s="704"/>
      <c r="CJ38" s="704"/>
      <c r="CK38" s="704"/>
      <c r="CL38" s="704"/>
      <c r="CM38" s="704"/>
      <c r="CN38" s="704"/>
      <c r="CO38" s="704"/>
      <c r="CP38" s="704"/>
      <c r="CQ38" s="705"/>
      <c r="CR38" s="665">
        <v>20366517</v>
      </c>
      <c r="CS38" s="666"/>
      <c r="CT38" s="666"/>
      <c r="CU38" s="666"/>
      <c r="CV38" s="666"/>
      <c r="CW38" s="666"/>
      <c r="CX38" s="666"/>
      <c r="CY38" s="667"/>
      <c r="CZ38" s="668">
        <v>6.4</v>
      </c>
      <c r="DA38" s="678"/>
      <c r="DB38" s="678"/>
      <c r="DC38" s="679"/>
      <c r="DD38" s="671">
        <v>16712422</v>
      </c>
      <c r="DE38" s="666"/>
      <c r="DF38" s="666"/>
      <c r="DG38" s="666"/>
      <c r="DH38" s="666"/>
      <c r="DI38" s="666"/>
      <c r="DJ38" s="666"/>
      <c r="DK38" s="667"/>
      <c r="DL38" s="671">
        <v>14630384</v>
      </c>
      <c r="DM38" s="666"/>
      <c r="DN38" s="666"/>
      <c r="DO38" s="666"/>
      <c r="DP38" s="666"/>
      <c r="DQ38" s="666"/>
      <c r="DR38" s="666"/>
      <c r="DS38" s="666"/>
      <c r="DT38" s="666"/>
      <c r="DU38" s="666"/>
      <c r="DV38" s="667"/>
      <c r="DW38" s="668">
        <v>7.8</v>
      </c>
      <c r="DX38" s="678"/>
      <c r="DY38" s="678"/>
      <c r="DZ38" s="678"/>
      <c r="EA38" s="678"/>
      <c r="EB38" s="678"/>
      <c r="EC38" s="699"/>
    </row>
    <row r="39" spans="2:133" ht="11.25" customHeight="1" x14ac:dyDescent="0.2">
      <c r="B39" s="662" t="s">
        <v>341</v>
      </c>
      <c r="C39" s="663"/>
      <c r="D39" s="663"/>
      <c r="E39" s="663"/>
      <c r="F39" s="663"/>
      <c r="G39" s="663"/>
      <c r="H39" s="663"/>
      <c r="I39" s="663"/>
      <c r="J39" s="663"/>
      <c r="K39" s="663"/>
      <c r="L39" s="663"/>
      <c r="M39" s="663"/>
      <c r="N39" s="663"/>
      <c r="O39" s="663"/>
      <c r="P39" s="663"/>
      <c r="Q39" s="664"/>
      <c r="R39" s="665">
        <v>11221498</v>
      </c>
      <c r="S39" s="666"/>
      <c r="T39" s="666"/>
      <c r="U39" s="666"/>
      <c r="V39" s="666"/>
      <c r="W39" s="666"/>
      <c r="X39" s="666"/>
      <c r="Y39" s="667"/>
      <c r="Z39" s="692">
        <v>3.3</v>
      </c>
      <c r="AA39" s="692"/>
      <c r="AB39" s="692"/>
      <c r="AC39" s="692"/>
      <c r="AD39" s="693">
        <v>239</v>
      </c>
      <c r="AE39" s="693"/>
      <c r="AF39" s="693"/>
      <c r="AG39" s="693"/>
      <c r="AH39" s="693"/>
      <c r="AI39" s="693"/>
      <c r="AJ39" s="693"/>
      <c r="AK39" s="693"/>
      <c r="AL39" s="668">
        <v>0</v>
      </c>
      <c r="AM39" s="669"/>
      <c r="AN39" s="669"/>
      <c r="AO39" s="694"/>
      <c r="AQ39" s="700" t="s">
        <v>342</v>
      </c>
      <c r="AR39" s="701"/>
      <c r="AS39" s="701"/>
      <c r="AT39" s="701"/>
      <c r="AU39" s="701"/>
      <c r="AV39" s="701"/>
      <c r="AW39" s="701"/>
      <c r="AX39" s="701"/>
      <c r="AY39" s="702"/>
      <c r="AZ39" s="665">
        <v>207300</v>
      </c>
      <c r="BA39" s="666"/>
      <c r="BB39" s="666"/>
      <c r="BC39" s="666"/>
      <c r="BD39" s="676"/>
      <c r="BE39" s="676"/>
      <c r="BF39" s="703"/>
      <c r="BG39" s="707" t="s">
        <v>343</v>
      </c>
      <c r="BH39" s="704"/>
      <c r="BI39" s="704"/>
      <c r="BJ39" s="704"/>
      <c r="BK39" s="704"/>
      <c r="BL39" s="704"/>
      <c r="BM39" s="704"/>
      <c r="BN39" s="704"/>
      <c r="BO39" s="704"/>
      <c r="BP39" s="704"/>
      <c r="BQ39" s="704"/>
      <c r="BR39" s="704"/>
      <c r="BS39" s="704"/>
      <c r="BT39" s="704"/>
      <c r="BU39" s="705"/>
      <c r="BV39" s="665">
        <v>146735</v>
      </c>
      <c r="BW39" s="666"/>
      <c r="BX39" s="666"/>
      <c r="BY39" s="666"/>
      <c r="BZ39" s="666"/>
      <c r="CA39" s="666"/>
      <c r="CB39" s="706"/>
      <c r="CD39" s="707" t="s">
        <v>344</v>
      </c>
      <c r="CE39" s="704"/>
      <c r="CF39" s="704"/>
      <c r="CG39" s="704"/>
      <c r="CH39" s="704"/>
      <c r="CI39" s="704"/>
      <c r="CJ39" s="704"/>
      <c r="CK39" s="704"/>
      <c r="CL39" s="704"/>
      <c r="CM39" s="704"/>
      <c r="CN39" s="704"/>
      <c r="CO39" s="704"/>
      <c r="CP39" s="704"/>
      <c r="CQ39" s="705"/>
      <c r="CR39" s="665">
        <v>1480071</v>
      </c>
      <c r="CS39" s="676"/>
      <c r="CT39" s="676"/>
      <c r="CU39" s="676"/>
      <c r="CV39" s="676"/>
      <c r="CW39" s="676"/>
      <c r="CX39" s="676"/>
      <c r="CY39" s="677"/>
      <c r="CZ39" s="668">
        <v>0.5</v>
      </c>
      <c r="DA39" s="678"/>
      <c r="DB39" s="678"/>
      <c r="DC39" s="679"/>
      <c r="DD39" s="671">
        <v>20660</v>
      </c>
      <c r="DE39" s="676"/>
      <c r="DF39" s="676"/>
      <c r="DG39" s="676"/>
      <c r="DH39" s="676"/>
      <c r="DI39" s="676"/>
      <c r="DJ39" s="676"/>
      <c r="DK39" s="677"/>
      <c r="DL39" s="671" t="s">
        <v>240</v>
      </c>
      <c r="DM39" s="676"/>
      <c r="DN39" s="676"/>
      <c r="DO39" s="676"/>
      <c r="DP39" s="676"/>
      <c r="DQ39" s="676"/>
      <c r="DR39" s="676"/>
      <c r="DS39" s="676"/>
      <c r="DT39" s="676"/>
      <c r="DU39" s="676"/>
      <c r="DV39" s="677"/>
      <c r="DW39" s="668" t="s">
        <v>240</v>
      </c>
      <c r="DX39" s="678"/>
      <c r="DY39" s="678"/>
      <c r="DZ39" s="678"/>
      <c r="EA39" s="678"/>
      <c r="EB39" s="678"/>
      <c r="EC39" s="699"/>
    </row>
    <row r="40" spans="2:133" ht="11.25" customHeight="1" x14ac:dyDescent="0.2">
      <c r="B40" s="662" t="s">
        <v>345</v>
      </c>
      <c r="C40" s="663"/>
      <c r="D40" s="663"/>
      <c r="E40" s="663"/>
      <c r="F40" s="663"/>
      <c r="G40" s="663"/>
      <c r="H40" s="663"/>
      <c r="I40" s="663"/>
      <c r="J40" s="663"/>
      <c r="K40" s="663"/>
      <c r="L40" s="663"/>
      <c r="M40" s="663"/>
      <c r="N40" s="663"/>
      <c r="O40" s="663"/>
      <c r="P40" s="663"/>
      <c r="Q40" s="664"/>
      <c r="R40" s="665">
        <v>26521800</v>
      </c>
      <c r="S40" s="666"/>
      <c r="T40" s="666"/>
      <c r="U40" s="666"/>
      <c r="V40" s="666"/>
      <c r="W40" s="666"/>
      <c r="X40" s="666"/>
      <c r="Y40" s="667"/>
      <c r="Z40" s="692">
        <v>7.7</v>
      </c>
      <c r="AA40" s="692"/>
      <c r="AB40" s="692"/>
      <c r="AC40" s="692"/>
      <c r="AD40" s="693" t="s">
        <v>240</v>
      </c>
      <c r="AE40" s="693"/>
      <c r="AF40" s="693"/>
      <c r="AG40" s="693"/>
      <c r="AH40" s="693"/>
      <c r="AI40" s="693"/>
      <c r="AJ40" s="693"/>
      <c r="AK40" s="693"/>
      <c r="AL40" s="668" t="s">
        <v>240</v>
      </c>
      <c r="AM40" s="669"/>
      <c r="AN40" s="669"/>
      <c r="AO40" s="694"/>
      <c r="AQ40" s="700" t="s">
        <v>346</v>
      </c>
      <c r="AR40" s="701"/>
      <c r="AS40" s="701"/>
      <c r="AT40" s="701"/>
      <c r="AU40" s="701"/>
      <c r="AV40" s="701"/>
      <c r="AW40" s="701"/>
      <c r="AX40" s="701"/>
      <c r="AY40" s="702"/>
      <c r="AZ40" s="665" t="s">
        <v>234</v>
      </c>
      <c r="BA40" s="666"/>
      <c r="BB40" s="666"/>
      <c r="BC40" s="666"/>
      <c r="BD40" s="676"/>
      <c r="BE40" s="676"/>
      <c r="BF40" s="703"/>
      <c r="BG40" s="708" t="s">
        <v>347</v>
      </c>
      <c r="BH40" s="709"/>
      <c r="BI40" s="709"/>
      <c r="BJ40" s="709"/>
      <c r="BK40" s="709"/>
      <c r="BL40" s="222"/>
      <c r="BM40" s="704" t="s">
        <v>348</v>
      </c>
      <c r="BN40" s="704"/>
      <c r="BO40" s="704"/>
      <c r="BP40" s="704"/>
      <c r="BQ40" s="704"/>
      <c r="BR40" s="704"/>
      <c r="BS40" s="704"/>
      <c r="BT40" s="704"/>
      <c r="BU40" s="705"/>
      <c r="BV40" s="665">
        <v>101</v>
      </c>
      <c r="BW40" s="666"/>
      <c r="BX40" s="666"/>
      <c r="BY40" s="666"/>
      <c r="BZ40" s="666"/>
      <c r="CA40" s="666"/>
      <c r="CB40" s="706"/>
      <c r="CD40" s="707" t="s">
        <v>349</v>
      </c>
      <c r="CE40" s="704"/>
      <c r="CF40" s="704"/>
      <c r="CG40" s="704"/>
      <c r="CH40" s="704"/>
      <c r="CI40" s="704"/>
      <c r="CJ40" s="704"/>
      <c r="CK40" s="704"/>
      <c r="CL40" s="704"/>
      <c r="CM40" s="704"/>
      <c r="CN40" s="704"/>
      <c r="CO40" s="704"/>
      <c r="CP40" s="704"/>
      <c r="CQ40" s="705"/>
      <c r="CR40" s="665">
        <v>7095563</v>
      </c>
      <c r="CS40" s="666"/>
      <c r="CT40" s="666"/>
      <c r="CU40" s="666"/>
      <c r="CV40" s="666"/>
      <c r="CW40" s="666"/>
      <c r="CX40" s="666"/>
      <c r="CY40" s="667"/>
      <c r="CZ40" s="668">
        <v>2.2000000000000002</v>
      </c>
      <c r="DA40" s="678"/>
      <c r="DB40" s="678"/>
      <c r="DC40" s="679"/>
      <c r="DD40" s="671">
        <v>98370</v>
      </c>
      <c r="DE40" s="666"/>
      <c r="DF40" s="666"/>
      <c r="DG40" s="666"/>
      <c r="DH40" s="666"/>
      <c r="DI40" s="666"/>
      <c r="DJ40" s="666"/>
      <c r="DK40" s="667"/>
      <c r="DL40" s="671">
        <v>98370</v>
      </c>
      <c r="DM40" s="666"/>
      <c r="DN40" s="666"/>
      <c r="DO40" s="666"/>
      <c r="DP40" s="666"/>
      <c r="DQ40" s="666"/>
      <c r="DR40" s="666"/>
      <c r="DS40" s="666"/>
      <c r="DT40" s="666"/>
      <c r="DU40" s="666"/>
      <c r="DV40" s="667"/>
      <c r="DW40" s="668">
        <v>0.1</v>
      </c>
      <c r="DX40" s="678"/>
      <c r="DY40" s="678"/>
      <c r="DZ40" s="678"/>
      <c r="EA40" s="678"/>
      <c r="EB40" s="678"/>
      <c r="EC40" s="699"/>
    </row>
    <row r="41" spans="2:133" ht="11.25" customHeight="1" x14ac:dyDescent="0.2">
      <c r="B41" s="662" t="s">
        <v>350</v>
      </c>
      <c r="C41" s="663"/>
      <c r="D41" s="663"/>
      <c r="E41" s="663"/>
      <c r="F41" s="663"/>
      <c r="G41" s="663"/>
      <c r="H41" s="663"/>
      <c r="I41" s="663"/>
      <c r="J41" s="663"/>
      <c r="K41" s="663"/>
      <c r="L41" s="663"/>
      <c r="M41" s="663"/>
      <c r="N41" s="663"/>
      <c r="O41" s="663"/>
      <c r="P41" s="663"/>
      <c r="Q41" s="664"/>
      <c r="R41" s="665" t="s">
        <v>240</v>
      </c>
      <c r="S41" s="666"/>
      <c r="T41" s="666"/>
      <c r="U41" s="666"/>
      <c r="V41" s="666"/>
      <c r="W41" s="666"/>
      <c r="X41" s="666"/>
      <c r="Y41" s="667"/>
      <c r="Z41" s="692" t="s">
        <v>234</v>
      </c>
      <c r="AA41" s="692"/>
      <c r="AB41" s="692"/>
      <c r="AC41" s="692"/>
      <c r="AD41" s="693" t="s">
        <v>240</v>
      </c>
      <c r="AE41" s="693"/>
      <c r="AF41" s="693"/>
      <c r="AG41" s="693"/>
      <c r="AH41" s="693"/>
      <c r="AI41" s="693"/>
      <c r="AJ41" s="693"/>
      <c r="AK41" s="693"/>
      <c r="AL41" s="668" t="s">
        <v>234</v>
      </c>
      <c r="AM41" s="669"/>
      <c r="AN41" s="669"/>
      <c r="AO41" s="694"/>
      <c r="AQ41" s="700" t="s">
        <v>351</v>
      </c>
      <c r="AR41" s="701"/>
      <c r="AS41" s="701"/>
      <c r="AT41" s="701"/>
      <c r="AU41" s="701"/>
      <c r="AV41" s="701"/>
      <c r="AW41" s="701"/>
      <c r="AX41" s="701"/>
      <c r="AY41" s="702"/>
      <c r="AZ41" s="665">
        <v>5071783</v>
      </c>
      <c r="BA41" s="666"/>
      <c r="BB41" s="666"/>
      <c r="BC41" s="666"/>
      <c r="BD41" s="676"/>
      <c r="BE41" s="676"/>
      <c r="BF41" s="703"/>
      <c r="BG41" s="708"/>
      <c r="BH41" s="709"/>
      <c r="BI41" s="709"/>
      <c r="BJ41" s="709"/>
      <c r="BK41" s="709"/>
      <c r="BL41" s="222"/>
      <c r="BM41" s="704" t="s">
        <v>352</v>
      </c>
      <c r="BN41" s="704"/>
      <c r="BO41" s="704"/>
      <c r="BP41" s="704"/>
      <c r="BQ41" s="704"/>
      <c r="BR41" s="704"/>
      <c r="BS41" s="704"/>
      <c r="BT41" s="704"/>
      <c r="BU41" s="705"/>
      <c r="BV41" s="665" t="s">
        <v>234</v>
      </c>
      <c r="BW41" s="666"/>
      <c r="BX41" s="666"/>
      <c r="BY41" s="666"/>
      <c r="BZ41" s="666"/>
      <c r="CA41" s="666"/>
      <c r="CB41" s="706"/>
      <c r="CD41" s="707" t="s">
        <v>353</v>
      </c>
      <c r="CE41" s="704"/>
      <c r="CF41" s="704"/>
      <c r="CG41" s="704"/>
      <c r="CH41" s="704"/>
      <c r="CI41" s="704"/>
      <c r="CJ41" s="704"/>
      <c r="CK41" s="704"/>
      <c r="CL41" s="704"/>
      <c r="CM41" s="704"/>
      <c r="CN41" s="704"/>
      <c r="CO41" s="704"/>
      <c r="CP41" s="704"/>
      <c r="CQ41" s="705"/>
      <c r="CR41" s="665" t="s">
        <v>234</v>
      </c>
      <c r="CS41" s="676"/>
      <c r="CT41" s="676"/>
      <c r="CU41" s="676"/>
      <c r="CV41" s="676"/>
      <c r="CW41" s="676"/>
      <c r="CX41" s="676"/>
      <c r="CY41" s="677"/>
      <c r="CZ41" s="668" t="s">
        <v>240</v>
      </c>
      <c r="DA41" s="678"/>
      <c r="DB41" s="678"/>
      <c r="DC41" s="679"/>
      <c r="DD41" s="671" t="s">
        <v>234</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354</v>
      </c>
      <c r="C42" s="663"/>
      <c r="D42" s="663"/>
      <c r="E42" s="663"/>
      <c r="F42" s="663"/>
      <c r="G42" s="663"/>
      <c r="H42" s="663"/>
      <c r="I42" s="663"/>
      <c r="J42" s="663"/>
      <c r="K42" s="663"/>
      <c r="L42" s="663"/>
      <c r="M42" s="663"/>
      <c r="N42" s="663"/>
      <c r="O42" s="663"/>
      <c r="P42" s="663"/>
      <c r="Q42" s="664"/>
      <c r="R42" s="665" t="s">
        <v>234</v>
      </c>
      <c r="S42" s="666"/>
      <c r="T42" s="666"/>
      <c r="U42" s="666"/>
      <c r="V42" s="666"/>
      <c r="W42" s="666"/>
      <c r="X42" s="666"/>
      <c r="Y42" s="667"/>
      <c r="Z42" s="692" t="s">
        <v>240</v>
      </c>
      <c r="AA42" s="692"/>
      <c r="AB42" s="692"/>
      <c r="AC42" s="692"/>
      <c r="AD42" s="693" t="s">
        <v>234</v>
      </c>
      <c r="AE42" s="693"/>
      <c r="AF42" s="693"/>
      <c r="AG42" s="693"/>
      <c r="AH42" s="693"/>
      <c r="AI42" s="693"/>
      <c r="AJ42" s="693"/>
      <c r="AK42" s="693"/>
      <c r="AL42" s="668" t="s">
        <v>234</v>
      </c>
      <c r="AM42" s="669"/>
      <c r="AN42" s="669"/>
      <c r="AO42" s="694"/>
      <c r="AQ42" s="712" t="s">
        <v>355</v>
      </c>
      <c r="AR42" s="713"/>
      <c r="AS42" s="713"/>
      <c r="AT42" s="713"/>
      <c r="AU42" s="713"/>
      <c r="AV42" s="713"/>
      <c r="AW42" s="713"/>
      <c r="AX42" s="713"/>
      <c r="AY42" s="714"/>
      <c r="AZ42" s="645">
        <v>14759533</v>
      </c>
      <c r="BA42" s="680"/>
      <c r="BB42" s="680"/>
      <c r="BC42" s="680"/>
      <c r="BD42" s="646"/>
      <c r="BE42" s="646"/>
      <c r="BF42" s="695"/>
      <c r="BG42" s="710"/>
      <c r="BH42" s="711"/>
      <c r="BI42" s="711"/>
      <c r="BJ42" s="711"/>
      <c r="BK42" s="711"/>
      <c r="BL42" s="223"/>
      <c r="BM42" s="696" t="s">
        <v>356</v>
      </c>
      <c r="BN42" s="696"/>
      <c r="BO42" s="696"/>
      <c r="BP42" s="696"/>
      <c r="BQ42" s="696"/>
      <c r="BR42" s="696"/>
      <c r="BS42" s="696"/>
      <c r="BT42" s="696"/>
      <c r="BU42" s="697"/>
      <c r="BV42" s="645">
        <v>319</v>
      </c>
      <c r="BW42" s="680"/>
      <c r="BX42" s="680"/>
      <c r="BY42" s="680"/>
      <c r="BZ42" s="680"/>
      <c r="CA42" s="680"/>
      <c r="CB42" s="698"/>
      <c r="CD42" s="662" t="s">
        <v>357</v>
      </c>
      <c r="CE42" s="663"/>
      <c r="CF42" s="663"/>
      <c r="CG42" s="663"/>
      <c r="CH42" s="663"/>
      <c r="CI42" s="663"/>
      <c r="CJ42" s="663"/>
      <c r="CK42" s="663"/>
      <c r="CL42" s="663"/>
      <c r="CM42" s="663"/>
      <c r="CN42" s="663"/>
      <c r="CO42" s="663"/>
      <c r="CP42" s="663"/>
      <c r="CQ42" s="664"/>
      <c r="CR42" s="665">
        <v>18866737</v>
      </c>
      <c r="CS42" s="676"/>
      <c r="CT42" s="676"/>
      <c r="CU42" s="676"/>
      <c r="CV42" s="676"/>
      <c r="CW42" s="676"/>
      <c r="CX42" s="676"/>
      <c r="CY42" s="677"/>
      <c r="CZ42" s="668">
        <v>5.9</v>
      </c>
      <c r="DA42" s="678"/>
      <c r="DB42" s="678"/>
      <c r="DC42" s="679"/>
      <c r="DD42" s="671">
        <v>4009777</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358</v>
      </c>
      <c r="C43" s="663"/>
      <c r="D43" s="663"/>
      <c r="E43" s="663"/>
      <c r="F43" s="663"/>
      <c r="G43" s="663"/>
      <c r="H43" s="663"/>
      <c r="I43" s="663"/>
      <c r="J43" s="663"/>
      <c r="K43" s="663"/>
      <c r="L43" s="663"/>
      <c r="M43" s="663"/>
      <c r="N43" s="663"/>
      <c r="O43" s="663"/>
      <c r="P43" s="663"/>
      <c r="Q43" s="664"/>
      <c r="R43" s="665">
        <v>15535800</v>
      </c>
      <c r="S43" s="666"/>
      <c r="T43" s="666"/>
      <c r="U43" s="666"/>
      <c r="V43" s="666"/>
      <c r="W43" s="666"/>
      <c r="X43" s="666"/>
      <c r="Y43" s="667"/>
      <c r="Z43" s="692">
        <v>4.5</v>
      </c>
      <c r="AA43" s="692"/>
      <c r="AB43" s="692"/>
      <c r="AC43" s="692"/>
      <c r="AD43" s="693" t="s">
        <v>240</v>
      </c>
      <c r="AE43" s="693"/>
      <c r="AF43" s="693"/>
      <c r="AG43" s="693"/>
      <c r="AH43" s="693"/>
      <c r="AI43" s="693"/>
      <c r="AJ43" s="693"/>
      <c r="AK43" s="693"/>
      <c r="AL43" s="668" t="s">
        <v>234</v>
      </c>
      <c r="AM43" s="669"/>
      <c r="AN43" s="669"/>
      <c r="AO43" s="694"/>
      <c r="BV43" s="224"/>
      <c r="BW43" s="224"/>
      <c r="BX43" s="224"/>
      <c r="BY43" s="224"/>
      <c r="BZ43" s="224"/>
      <c r="CA43" s="224"/>
      <c r="CB43" s="224"/>
      <c r="CD43" s="662" t="s">
        <v>359</v>
      </c>
      <c r="CE43" s="663"/>
      <c r="CF43" s="663"/>
      <c r="CG43" s="663"/>
      <c r="CH43" s="663"/>
      <c r="CI43" s="663"/>
      <c r="CJ43" s="663"/>
      <c r="CK43" s="663"/>
      <c r="CL43" s="663"/>
      <c r="CM43" s="663"/>
      <c r="CN43" s="663"/>
      <c r="CO43" s="663"/>
      <c r="CP43" s="663"/>
      <c r="CQ43" s="664"/>
      <c r="CR43" s="665">
        <v>295708</v>
      </c>
      <c r="CS43" s="676"/>
      <c r="CT43" s="676"/>
      <c r="CU43" s="676"/>
      <c r="CV43" s="676"/>
      <c r="CW43" s="676"/>
      <c r="CX43" s="676"/>
      <c r="CY43" s="677"/>
      <c r="CZ43" s="668">
        <v>0.1</v>
      </c>
      <c r="DA43" s="678"/>
      <c r="DB43" s="678"/>
      <c r="DC43" s="679"/>
      <c r="DD43" s="671">
        <v>295708</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360</v>
      </c>
      <c r="C44" s="643"/>
      <c r="D44" s="643"/>
      <c r="E44" s="643"/>
      <c r="F44" s="643"/>
      <c r="G44" s="643"/>
      <c r="H44" s="643"/>
      <c r="I44" s="643"/>
      <c r="J44" s="643"/>
      <c r="K44" s="643"/>
      <c r="L44" s="643"/>
      <c r="M44" s="643"/>
      <c r="N44" s="643"/>
      <c r="O44" s="643"/>
      <c r="P44" s="643"/>
      <c r="Q44" s="644"/>
      <c r="R44" s="645">
        <v>343241444</v>
      </c>
      <c r="S44" s="680"/>
      <c r="T44" s="680"/>
      <c r="U44" s="680"/>
      <c r="V44" s="680"/>
      <c r="W44" s="680"/>
      <c r="X44" s="680"/>
      <c r="Y44" s="681"/>
      <c r="Z44" s="682">
        <v>100</v>
      </c>
      <c r="AA44" s="682"/>
      <c r="AB44" s="682"/>
      <c r="AC44" s="682"/>
      <c r="AD44" s="683">
        <v>172456722</v>
      </c>
      <c r="AE44" s="683"/>
      <c r="AF44" s="683"/>
      <c r="AG44" s="683"/>
      <c r="AH44" s="683"/>
      <c r="AI44" s="683"/>
      <c r="AJ44" s="683"/>
      <c r="AK44" s="683"/>
      <c r="AL44" s="648">
        <v>100</v>
      </c>
      <c r="AM44" s="684"/>
      <c r="AN44" s="684"/>
      <c r="AO44" s="685"/>
      <c r="CD44" s="686" t="s">
        <v>306</v>
      </c>
      <c r="CE44" s="687"/>
      <c r="CF44" s="662" t="s">
        <v>361</v>
      </c>
      <c r="CG44" s="663"/>
      <c r="CH44" s="663"/>
      <c r="CI44" s="663"/>
      <c r="CJ44" s="663"/>
      <c r="CK44" s="663"/>
      <c r="CL44" s="663"/>
      <c r="CM44" s="663"/>
      <c r="CN44" s="663"/>
      <c r="CO44" s="663"/>
      <c r="CP44" s="663"/>
      <c r="CQ44" s="664"/>
      <c r="CR44" s="665">
        <v>17497153</v>
      </c>
      <c r="CS44" s="666"/>
      <c r="CT44" s="666"/>
      <c r="CU44" s="666"/>
      <c r="CV44" s="666"/>
      <c r="CW44" s="666"/>
      <c r="CX44" s="666"/>
      <c r="CY44" s="667"/>
      <c r="CZ44" s="668">
        <v>5.5</v>
      </c>
      <c r="DA44" s="669"/>
      <c r="DB44" s="669"/>
      <c r="DC44" s="670"/>
      <c r="DD44" s="671">
        <v>3941226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362</v>
      </c>
      <c r="CG45" s="663"/>
      <c r="CH45" s="663"/>
      <c r="CI45" s="663"/>
      <c r="CJ45" s="663"/>
      <c r="CK45" s="663"/>
      <c r="CL45" s="663"/>
      <c r="CM45" s="663"/>
      <c r="CN45" s="663"/>
      <c r="CO45" s="663"/>
      <c r="CP45" s="663"/>
      <c r="CQ45" s="664"/>
      <c r="CR45" s="665">
        <v>5471986</v>
      </c>
      <c r="CS45" s="676"/>
      <c r="CT45" s="676"/>
      <c r="CU45" s="676"/>
      <c r="CV45" s="676"/>
      <c r="CW45" s="676"/>
      <c r="CX45" s="676"/>
      <c r="CY45" s="677"/>
      <c r="CZ45" s="668">
        <v>1.7</v>
      </c>
      <c r="DA45" s="678"/>
      <c r="DB45" s="678"/>
      <c r="DC45" s="679"/>
      <c r="DD45" s="671">
        <v>345825</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364</v>
      </c>
      <c r="CG46" s="663"/>
      <c r="CH46" s="663"/>
      <c r="CI46" s="663"/>
      <c r="CJ46" s="663"/>
      <c r="CK46" s="663"/>
      <c r="CL46" s="663"/>
      <c r="CM46" s="663"/>
      <c r="CN46" s="663"/>
      <c r="CO46" s="663"/>
      <c r="CP46" s="663"/>
      <c r="CQ46" s="664"/>
      <c r="CR46" s="665">
        <v>11214665</v>
      </c>
      <c r="CS46" s="666"/>
      <c r="CT46" s="666"/>
      <c r="CU46" s="666"/>
      <c r="CV46" s="666"/>
      <c r="CW46" s="666"/>
      <c r="CX46" s="666"/>
      <c r="CY46" s="667"/>
      <c r="CZ46" s="668">
        <v>3.5</v>
      </c>
      <c r="DA46" s="669"/>
      <c r="DB46" s="669"/>
      <c r="DC46" s="670"/>
      <c r="DD46" s="671">
        <v>2912599</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365</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366</v>
      </c>
      <c r="CG47" s="663"/>
      <c r="CH47" s="663"/>
      <c r="CI47" s="663"/>
      <c r="CJ47" s="663"/>
      <c r="CK47" s="663"/>
      <c r="CL47" s="663"/>
      <c r="CM47" s="663"/>
      <c r="CN47" s="663"/>
      <c r="CO47" s="663"/>
      <c r="CP47" s="663"/>
      <c r="CQ47" s="664"/>
      <c r="CR47" s="665">
        <v>1369584</v>
      </c>
      <c r="CS47" s="676"/>
      <c r="CT47" s="676"/>
      <c r="CU47" s="676"/>
      <c r="CV47" s="676"/>
      <c r="CW47" s="676"/>
      <c r="CX47" s="676"/>
      <c r="CY47" s="677"/>
      <c r="CZ47" s="668">
        <v>0.4</v>
      </c>
      <c r="DA47" s="678"/>
      <c r="DB47" s="678"/>
      <c r="DC47" s="679"/>
      <c r="DD47" s="671">
        <v>68551</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367</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368</v>
      </c>
      <c r="CG48" s="663"/>
      <c r="CH48" s="663"/>
      <c r="CI48" s="663"/>
      <c r="CJ48" s="663"/>
      <c r="CK48" s="663"/>
      <c r="CL48" s="663"/>
      <c r="CM48" s="663"/>
      <c r="CN48" s="663"/>
      <c r="CO48" s="663"/>
      <c r="CP48" s="663"/>
      <c r="CQ48" s="664"/>
      <c r="CR48" s="665" t="s">
        <v>240</v>
      </c>
      <c r="CS48" s="666"/>
      <c r="CT48" s="666"/>
      <c r="CU48" s="666"/>
      <c r="CV48" s="666"/>
      <c r="CW48" s="666"/>
      <c r="CX48" s="666"/>
      <c r="CY48" s="667"/>
      <c r="CZ48" s="668" t="s">
        <v>240</v>
      </c>
      <c r="DA48" s="669"/>
      <c r="DB48" s="669"/>
      <c r="DC48" s="670"/>
      <c r="DD48" s="671" t="s">
        <v>234</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369</v>
      </c>
      <c r="CE49" s="643"/>
      <c r="CF49" s="643"/>
      <c r="CG49" s="643"/>
      <c r="CH49" s="643"/>
      <c r="CI49" s="643"/>
      <c r="CJ49" s="643"/>
      <c r="CK49" s="643"/>
      <c r="CL49" s="643"/>
      <c r="CM49" s="643"/>
      <c r="CN49" s="643"/>
      <c r="CO49" s="643"/>
      <c r="CP49" s="643"/>
      <c r="CQ49" s="644"/>
      <c r="CR49" s="645">
        <v>317528162</v>
      </c>
      <c r="CS49" s="646"/>
      <c r="CT49" s="646"/>
      <c r="CU49" s="646"/>
      <c r="CV49" s="646"/>
      <c r="CW49" s="646"/>
      <c r="CX49" s="646"/>
      <c r="CY49" s="647"/>
      <c r="CZ49" s="648">
        <v>100</v>
      </c>
      <c r="DA49" s="649"/>
      <c r="DB49" s="649"/>
      <c r="DC49" s="650"/>
      <c r="DD49" s="651">
        <v>186718738</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customSheetViews>
    <customSheetView guid="{B5D8A632-8532-45D0-B1E8-4C81C7241214}" showGridLines="0" fitToPage="1" hiddenRows="1" hiddenColumns="1">
      <pageMargins left="0" right="0" top="0.39370078740157483" bottom="0.39370078740157483" header="0.19685039370078741" footer="0.19685039370078741"/>
      <printOptions horizontalCentered="1"/>
      <pageSetup paperSize="9" scale="70" orientation="landscape"/>
      <headerFooter alignWithMargins="0">
        <oddFooter>&amp;C&amp;P/&amp;N</oddFooter>
      </headerFooter>
    </customSheetView>
  </customSheetViews>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5" t="s">
        <v>370</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6" t="s">
        <v>371</v>
      </c>
      <c r="DK2" s="1157"/>
      <c r="DL2" s="1157"/>
      <c r="DM2" s="1157"/>
      <c r="DN2" s="1157"/>
      <c r="DO2" s="1158"/>
      <c r="DP2" s="231"/>
      <c r="DQ2" s="1156" t="s">
        <v>372</v>
      </c>
      <c r="DR2" s="1157"/>
      <c r="DS2" s="1157"/>
      <c r="DT2" s="1157"/>
      <c r="DU2" s="1157"/>
      <c r="DV2" s="1157"/>
      <c r="DW2" s="1157"/>
      <c r="DX2" s="1157"/>
      <c r="DY2" s="1157"/>
      <c r="DZ2" s="115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4" t="s">
        <v>373</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5"/>
      <c r="BA4" s="235"/>
      <c r="BB4" s="235"/>
      <c r="BC4" s="235"/>
      <c r="BD4" s="235"/>
      <c r="BE4" s="236"/>
      <c r="BF4" s="236"/>
      <c r="BG4" s="236"/>
      <c r="BH4" s="236"/>
      <c r="BI4" s="236"/>
      <c r="BJ4" s="236"/>
      <c r="BK4" s="236"/>
      <c r="BL4" s="236"/>
      <c r="BM4" s="236"/>
      <c r="BN4" s="236"/>
      <c r="BO4" s="236"/>
      <c r="BP4" s="236"/>
      <c r="BQ4" s="795" t="s">
        <v>374</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7"/>
    </row>
    <row r="5" spans="1:131" s="238" customFormat="1" ht="26.25" customHeight="1" x14ac:dyDescent="0.2">
      <c r="A5" s="1060" t="s">
        <v>375</v>
      </c>
      <c r="B5" s="1061"/>
      <c r="C5" s="1061"/>
      <c r="D5" s="1061"/>
      <c r="E5" s="1061"/>
      <c r="F5" s="1061"/>
      <c r="G5" s="1061"/>
      <c r="H5" s="1061"/>
      <c r="I5" s="1061"/>
      <c r="J5" s="1061"/>
      <c r="K5" s="1061"/>
      <c r="L5" s="1061"/>
      <c r="M5" s="1061"/>
      <c r="N5" s="1061"/>
      <c r="O5" s="1061"/>
      <c r="P5" s="1062"/>
      <c r="Q5" s="1066" t="s">
        <v>376</v>
      </c>
      <c r="R5" s="1067"/>
      <c r="S5" s="1067"/>
      <c r="T5" s="1067"/>
      <c r="U5" s="1068"/>
      <c r="V5" s="1066" t="s">
        <v>377</v>
      </c>
      <c r="W5" s="1067"/>
      <c r="X5" s="1067"/>
      <c r="Y5" s="1067"/>
      <c r="Z5" s="1068"/>
      <c r="AA5" s="1066" t="s">
        <v>378</v>
      </c>
      <c r="AB5" s="1067"/>
      <c r="AC5" s="1067"/>
      <c r="AD5" s="1067"/>
      <c r="AE5" s="1067"/>
      <c r="AF5" s="1159" t="s">
        <v>379</v>
      </c>
      <c r="AG5" s="1067"/>
      <c r="AH5" s="1067"/>
      <c r="AI5" s="1067"/>
      <c r="AJ5" s="1080"/>
      <c r="AK5" s="1067" t="s">
        <v>380</v>
      </c>
      <c r="AL5" s="1067"/>
      <c r="AM5" s="1067"/>
      <c r="AN5" s="1067"/>
      <c r="AO5" s="1068"/>
      <c r="AP5" s="1066" t="s">
        <v>381</v>
      </c>
      <c r="AQ5" s="1067"/>
      <c r="AR5" s="1067"/>
      <c r="AS5" s="1067"/>
      <c r="AT5" s="1068"/>
      <c r="AU5" s="1066" t="s">
        <v>382</v>
      </c>
      <c r="AV5" s="1067"/>
      <c r="AW5" s="1067"/>
      <c r="AX5" s="1067"/>
      <c r="AY5" s="1080"/>
      <c r="AZ5" s="235"/>
      <c r="BA5" s="235"/>
      <c r="BB5" s="235"/>
      <c r="BC5" s="235"/>
      <c r="BD5" s="235"/>
      <c r="BE5" s="236"/>
      <c r="BF5" s="236"/>
      <c r="BG5" s="236"/>
      <c r="BH5" s="236"/>
      <c r="BI5" s="236"/>
      <c r="BJ5" s="236"/>
      <c r="BK5" s="236"/>
      <c r="BL5" s="236"/>
      <c r="BM5" s="236"/>
      <c r="BN5" s="236"/>
      <c r="BO5" s="236"/>
      <c r="BP5" s="236"/>
      <c r="BQ5" s="1060" t="s">
        <v>383</v>
      </c>
      <c r="BR5" s="1061"/>
      <c r="BS5" s="1061"/>
      <c r="BT5" s="1061"/>
      <c r="BU5" s="1061"/>
      <c r="BV5" s="1061"/>
      <c r="BW5" s="1061"/>
      <c r="BX5" s="1061"/>
      <c r="BY5" s="1061"/>
      <c r="BZ5" s="1061"/>
      <c r="CA5" s="1061"/>
      <c r="CB5" s="1061"/>
      <c r="CC5" s="1061"/>
      <c r="CD5" s="1061"/>
      <c r="CE5" s="1061"/>
      <c r="CF5" s="1061"/>
      <c r="CG5" s="1062"/>
      <c r="CH5" s="1066" t="s">
        <v>384</v>
      </c>
      <c r="CI5" s="1067"/>
      <c r="CJ5" s="1067"/>
      <c r="CK5" s="1067"/>
      <c r="CL5" s="1068"/>
      <c r="CM5" s="1066" t="s">
        <v>385</v>
      </c>
      <c r="CN5" s="1067"/>
      <c r="CO5" s="1067"/>
      <c r="CP5" s="1067"/>
      <c r="CQ5" s="1068"/>
      <c r="CR5" s="1066" t="s">
        <v>386</v>
      </c>
      <c r="CS5" s="1067"/>
      <c r="CT5" s="1067"/>
      <c r="CU5" s="1067"/>
      <c r="CV5" s="1068"/>
      <c r="CW5" s="1066" t="s">
        <v>387</v>
      </c>
      <c r="CX5" s="1067"/>
      <c r="CY5" s="1067"/>
      <c r="CZ5" s="1067"/>
      <c r="DA5" s="1068"/>
      <c r="DB5" s="1066" t="s">
        <v>388</v>
      </c>
      <c r="DC5" s="1067"/>
      <c r="DD5" s="1067"/>
      <c r="DE5" s="1067"/>
      <c r="DF5" s="1068"/>
      <c r="DG5" s="1149" t="s">
        <v>389</v>
      </c>
      <c r="DH5" s="1150"/>
      <c r="DI5" s="1150"/>
      <c r="DJ5" s="1150"/>
      <c r="DK5" s="1151"/>
      <c r="DL5" s="1149" t="s">
        <v>390</v>
      </c>
      <c r="DM5" s="1150"/>
      <c r="DN5" s="1150"/>
      <c r="DO5" s="1150"/>
      <c r="DP5" s="1151"/>
      <c r="DQ5" s="1066" t="s">
        <v>391</v>
      </c>
      <c r="DR5" s="1067"/>
      <c r="DS5" s="1067"/>
      <c r="DT5" s="1067"/>
      <c r="DU5" s="1068"/>
      <c r="DV5" s="1066" t="s">
        <v>382</v>
      </c>
      <c r="DW5" s="1067"/>
      <c r="DX5" s="1067"/>
      <c r="DY5" s="1067"/>
      <c r="DZ5" s="1080"/>
      <c r="EA5" s="237"/>
    </row>
    <row r="6" spans="1:131" s="238"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5"/>
      <c r="BA6" s="235"/>
      <c r="BB6" s="235"/>
      <c r="BC6" s="235"/>
      <c r="BD6" s="235"/>
      <c r="BE6" s="236"/>
      <c r="BF6" s="236"/>
      <c r="BG6" s="236"/>
      <c r="BH6" s="236"/>
      <c r="BI6" s="236"/>
      <c r="BJ6" s="236"/>
      <c r="BK6" s="236"/>
      <c r="BL6" s="236"/>
      <c r="BM6" s="236"/>
      <c r="BN6" s="236"/>
      <c r="BO6" s="236"/>
      <c r="BP6" s="236"/>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7"/>
    </row>
    <row r="7" spans="1:131" s="238" customFormat="1" ht="26.25" customHeight="1" thickTop="1" x14ac:dyDescent="0.2">
      <c r="A7" s="239">
        <v>1</v>
      </c>
      <c r="B7" s="1112" t="s">
        <v>392</v>
      </c>
      <c r="C7" s="1113"/>
      <c r="D7" s="1113"/>
      <c r="E7" s="1113"/>
      <c r="F7" s="1113"/>
      <c r="G7" s="1113"/>
      <c r="H7" s="1113"/>
      <c r="I7" s="1113"/>
      <c r="J7" s="1113"/>
      <c r="K7" s="1113"/>
      <c r="L7" s="1113"/>
      <c r="M7" s="1113"/>
      <c r="N7" s="1113"/>
      <c r="O7" s="1113"/>
      <c r="P7" s="1114"/>
      <c r="Q7" s="1167">
        <v>342357</v>
      </c>
      <c r="R7" s="1168"/>
      <c r="S7" s="1168"/>
      <c r="T7" s="1168"/>
      <c r="U7" s="1168"/>
      <c r="V7" s="1168">
        <v>317048</v>
      </c>
      <c r="W7" s="1168"/>
      <c r="X7" s="1168"/>
      <c r="Y7" s="1168"/>
      <c r="Z7" s="1168"/>
      <c r="AA7" s="1168">
        <v>25309</v>
      </c>
      <c r="AB7" s="1168"/>
      <c r="AC7" s="1168"/>
      <c r="AD7" s="1168"/>
      <c r="AE7" s="1169"/>
      <c r="AF7" s="1170">
        <v>24729</v>
      </c>
      <c r="AG7" s="1171"/>
      <c r="AH7" s="1171"/>
      <c r="AI7" s="1171"/>
      <c r="AJ7" s="1172"/>
      <c r="AK7" s="1173"/>
      <c r="AL7" s="1174"/>
      <c r="AM7" s="1174"/>
      <c r="AN7" s="1174"/>
      <c r="AO7" s="1174"/>
      <c r="AP7" s="1174">
        <v>284641</v>
      </c>
      <c r="AQ7" s="1174"/>
      <c r="AR7" s="1174"/>
      <c r="AS7" s="1174"/>
      <c r="AT7" s="1174"/>
      <c r="AU7" s="1175"/>
      <c r="AV7" s="1175"/>
      <c r="AW7" s="1175"/>
      <c r="AX7" s="1175"/>
      <c r="AY7" s="1176"/>
      <c r="AZ7" s="235"/>
      <c r="BA7" s="235"/>
      <c r="BB7" s="235"/>
      <c r="BC7" s="235"/>
      <c r="BD7" s="235"/>
      <c r="BE7" s="236"/>
      <c r="BF7" s="236"/>
      <c r="BG7" s="236"/>
      <c r="BH7" s="236"/>
      <c r="BI7" s="236"/>
      <c r="BJ7" s="236"/>
      <c r="BK7" s="236"/>
      <c r="BL7" s="236"/>
      <c r="BM7" s="236"/>
      <c r="BN7" s="236"/>
      <c r="BO7" s="236"/>
      <c r="BP7" s="236"/>
      <c r="BQ7" s="239">
        <v>1</v>
      </c>
      <c r="BR7" s="240" t="s">
        <v>593</v>
      </c>
      <c r="BS7" s="1164" t="s">
        <v>604</v>
      </c>
      <c r="BT7" s="1165"/>
      <c r="BU7" s="1165"/>
      <c r="BV7" s="1165"/>
      <c r="BW7" s="1165"/>
      <c r="BX7" s="1165"/>
      <c r="BY7" s="1165"/>
      <c r="BZ7" s="1165"/>
      <c r="CA7" s="1165"/>
      <c r="CB7" s="1165"/>
      <c r="CC7" s="1165"/>
      <c r="CD7" s="1165"/>
      <c r="CE7" s="1165"/>
      <c r="CF7" s="1165"/>
      <c r="CG7" s="1177"/>
      <c r="CH7" s="1161">
        <v>-17</v>
      </c>
      <c r="CI7" s="1162"/>
      <c r="CJ7" s="1162"/>
      <c r="CK7" s="1162"/>
      <c r="CL7" s="1163"/>
      <c r="CM7" s="1161">
        <v>5068</v>
      </c>
      <c r="CN7" s="1162"/>
      <c r="CO7" s="1162"/>
      <c r="CP7" s="1162"/>
      <c r="CQ7" s="1163"/>
      <c r="CR7" s="1161">
        <v>202</v>
      </c>
      <c r="CS7" s="1162"/>
      <c r="CT7" s="1162"/>
      <c r="CU7" s="1162"/>
      <c r="CV7" s="1163"/>
      <c r="CW7" s="1161">
        <v>150</v>
      </c>
      <c r="CX7" s="1162"/>
      <c r="CY7" s="1162"/>
      <c r="CZ7" s="1162"/>
      <c r="DA7" s="1163"/>
      <c r="DB7" s="1161">
        <v>0</v>
      </c>
      <c r="DC7" s="1162"/>
      <c r="DD7" s="1162"/>
      <c r="DE7" s="1162"/>
      <c r="DF7" s="1163"/>
      <c r="DG7" s="1161">
        <v>0</v>
      </c>
      <c r="DH7" s="1162"/>
      <c r="DI7" s="1162"/>
      <c r="DJ7" s="1162"/>
      <c r="DK7" s="1163"/>
      <c r="DL7" s="1161">
        <v>190</v>
      </c>
      <c r="DM7" s="1162"/>
      <c r="DN7" s="1162"/>
      <c r="DO7" s="1162"/>
      <c r="DP7" s="1163"/>
      <c r="DQ7" s="1161">
        <v>190</v>
      </c>
      <c r="DR7" s="1162"/>
      <c r="DS7" s="1162"/>
      <c r="DT7" s="1162"/>
      <c r="DU7" s="1163"/>
      <c r="DV7" s="1164"/>
      <c r="DW7" s="1165"/>
      <c r="DX7" s="1165"/>
      <c r="DY7" s="1165"/>
      <c r="DZ7" s="1166"/>
      <c r="EA7" s="237"/>
    </row>
    <row r="8" spans="1:131" s="238" customFormat="1" ht="26.25" customHeight="1" x14ac:dyDescent="0.2">
      <c r="A8" s="241">
        <v>2</v>
      </c>
      <c r="B8" s="1095" t="s">
        <v>393</v>
      </c>
      <c r="C8" s="1096"/>
      <c r="D8" s="1096"/>
      <c r="E8" s="1096"/>
      <c r="F8" s="1096"/>
      <c r="G8" s="1096"/>
      <c r="H8" s="1096"/>
      <c r="I8" s="1096"/>
      <c r="J8" s="1096"/>
      <c r="K8" s="1096"/>
      <c r="L8" s="1096"/>
      <c r="M8" s="1096"/>
      <c r="N8" s="1096"/>
      <c r="O8" s="1096"/>
      <c r="P8" s="1097"/>
      <c r="Q8" s="1103">
        <v>506</v>
      </c>
      <c r="R8" s="1104"/>
      <c r="S8" s="1104"/>
      <c r="T8" s="1104"/>
      <c r="U8" s="1104"/>
      <c r="V8" s="1104">
        <v>156</v>
      </c>
      <c r="W8" s="1104"/>
      <c r="X8" s="1104"/>
      <c r="Y8" s="1104"/>
      <c r="Z8" s="1104"/>
      <c r="AA8" s="1104">
        <v>350</v>
      </c>
      <c r="AB8" s="1104"/>
      <c r="AC8" s="1104"/>
      <c r="AD8" s="1104"/>
      <c r="AE8" s="1105"/>
      <c r="AF8" s="1100" t="s">
        <v>394</v>
      </c>
      <c r="AG8" s="1101"/>
      <c r="AH8" s="1101"/>
      <c r="AI8" s="1101"/>
      <c r="AJ8" s="1102"/>
      <c r="AK8" s="1145"/>
      <c r="AL8" s="1146"/>
      <c r="AM8" s="1146"/>
      <c r="AN8" s="1146"/>
      <c r="AO8" s="1146"/>
      <c r="AP8" s="1146">
        <v>1074</v>
      </c>
      <c r="AQ8" s="1146"/>
      <c r="AR8" s="1146"/>
      <c r="AS8" s="1146"/>
      <c r="AT8" s="1146"/>
      <c r="AU8" s="1147"/>
      <c r="AV8" s="1147"/>
      <c r="AW8" s="1147"/>
      <c r="AX8" s="1147"/>
      <c r="AY8" s="1148"/>
      <c r="AZ8" s="235"/>
      <c r="BA8" s="235"/>
      <c r="BB8" s="235"/>
      <c r="BC8" s="235"/>
      <c r="BD8" s="235"/>
      <c r="BE8" s="236"/>
      <c r="BF8" s="236"/>
      <c r="BG8" s="236"/>
      <c r="BH8" s="236"/>
      <c r="BI8" s="236"/>
      <c r="BJ8" s="236"/>
      <c r="BK8" s="236"/>
      <c r="BL8" s="236"/>
      <c r="BM8" s="236"/>
      <c r="BN8" s="236"/>
      <c r="BO8" s="236"/>
      <c r="BP8" s="236"/>
      <c r="BQ8" s="241">
        <v>2</v>
      </c>
      <c r="BR8" s="242" t="s">
        <v>593</v>
      </c>
      <c r="BS8" s="1057" t="s">
        <v>594</v>
      </c>
      <c r="BT8" s="1058"/>
      <c r="BU8" s="1058"/>
      <c r="BV8" s="1058"/>
      <c r="BW8" s="1058"/>
      <c r="BX8" s="1058"/>
      <c r="BY8" s="1058"/>
      <c r="BZ8" s="1058"/>
      <c r="CA8" s="1058"/>
      <c r="CB8" s="1058"/>
      <c r="CC8" s="1058"/>
      <c r="CD8" s="1058"/>
      <c r="CE8" s="1058"/>
      <c r="CF8" s="1058"/>
      <c r="CG8" s="1079"/>
      <c r="CH8" s="1054">
        <v>32</v>
      </c>
      <c r="CI8" s="1055"/>
      <c r="CJ8" s="1055"/>
      <c r="CK8" s="1055"/>
      <c r="CL8" s="1056"/>
      <c r="CM8" s="1054">
        <v>1231</v>
      </c>
      <c r="CN8" s="1055"/>
      <c r="CO8" s="1055"/>
      <c r="CP8" s="1055"/>
      <c r="CQ8" s="1056"/>
      <c r="CR8" s="1054">
        <v>0</v>
      </c>
      <c r="CS8" s="1055"/>
      <c r="CT8" s="1055"/>
      <c r="CU8" s="1055"/>
      <c r="CV8" s="1056"/>
      <c r="CW8" s="1054">
        <v>552</v>
      </c>
      <c r="CX8" s="1055"/>
      <c r="CY8" s="1055"/>
      <c r="CZ8" s="1055"/>
      <c r="DA8" s="1056"/>
      <c r="DB8" s="1054">
        <v>0</v>
      </c>
      <c r="DC8" s="1055"/>
      <c r="DD8" s="1055"/>
      <c r="DE8" s="1055"/>
      <c r="DF8" s="1056"/>
      <c r="DG8" s="1054">
        <v>0</v>
      </c>
      <c r="DH8" s="1055"/>
      <c r="DI8" s="1055"/>
      <c r="DJ8" s="1055"/>
      <c r="DK8" s="1056"/>
      <c r="DL8" s="1054">
        <v>429</v>
      </c>
      <c r="DM8" s="1055"/>
      <c r="DN8" s="1055"/>
      <c r="DO8" s="1055"/>
      <c r="DP8" s="1056"/>
      <c r="DQ8" s="1054">
        <v>429</v>
      </c>
      <c r="DR8" s="1055"/>
      <c r="DS8" s="1055"/>
      <c r="DT8" s="1055"/>
      <c r="DU8" s="1056"/>
      <c r="DV8" s="1057"/>
      <c r="DW8" s="1058"/>
      <c r="DX8" s="1058"/>
      <c r="DY8" s="1058"/>
      <c r="DZ8" s="1059"/>
      <c r="EA8" s="237"/>
    </row>
    <row r="9" spans="1:131" s="238" customFormat="1" ht="26.25" customHeight="1" x14ac:dyDescent="0.2">
      <c r="A9" s="241">
        <v>3</v>
      </c>
      <c r="B9" s="1095" t="s">
        <v>395</v>
      </c>
      <c r="C9" s="1096"/>
      <c r="D9" s="1096"/>
      <c r="E9" s="1096"/>
      <c r="F9" s="1096"/>
      <c r="G9" s="1096"/>
      <c r="H9" s="1096"/>
      <c r="I9" s="1096"/>
      <c r="J9" s="1096"/>
      <c r="K9" s="1096"/>
      <c r="L9" s="1096"/>
      <c r="M9" s="1096"/>
      <c r="N9" s="1096"/>
      <c r="O9" s="1096"/>
      <c r="P9" s="1097"/>
      <c r="Q9" s="1103">
        <v>51610</v>
      </c>
      <c r="R9" s="1104"/>
      <c r="S9" s="1104"/>
      <c r="T9" s="1104"/>
      <c r="U9" s="1104"/>
      <c r="V9" s="1104">
        <v>51610</v>
      </c>
      <c r="W9" s="1104"/>
      <c r="X9" s="1104"/>
      <c r="Y9" s="1104"/>
      <c r="Z9" s="1104"/>
      <c r="AA9" s="1104">
        <v>0</v>
      </c>
      <c r="AB9" s="1104"/>
      <c r="AC9" s="1104"/>
      <c r="AD9" s="1104"/>
      <c r="AE9" s="1105"/>
      <c r="AF9" s="1100" t="s">
        <v>396</v>
      </c>
      <c r="AG9" s="1101"/>
      <c r="AH9" s="1101"/>
      <c r="AI9" s="1101"/>
      <c r="AJ9" s="1102"/>
      <c r="AK9" s="1145"/>
      <c r="AL9" s="1146"/>
      <c r="AM9" s="1146"/>
      <c r="AN9" s="1146"/>
      <c r="AO9" s="1146"/>
      <c r="AP9" s="1146">
        <v>0</v>
      </c>
      <c r="AQ9" s="1146"/>
      <c r="AR9" s="1146"/>
      <c r="AS9" s="1146"/>
      <c r="AT9" s="1146"/>
      <c r="AU9" s="1147"/>
      <c r="AV9" s="1147"/>
      <c r="AW9" s="1147"/>
      <c r="AX9" s="1147"/>
      <c r="AY9" s="1148"/>
      <c r="AZ9" s="235"/>
      <c r="BA9" s="235"/>
      <c r="BB9" s="235"/>
      <c r="BC9" s="235"/>
      <c r="BD9" s="235"/>
      <c r="BE9" s="236"/>
      <c r="BF9" s="236"/>
      <c r="BG9" s="236"/>
      <c r="BH9" s="236"/>
      <c r="BI9" s="236"/>
      <c r="BJ9" s="236"/>
      <c r="BK9" s="236"/>
      <c r="BL9" s="236"/>
      <c r="BM9" s="236"/>
      <c r="BN9" s="236"/>
      <c r="BO9" s="236"/>
      <c r="BP9" s="236"/>
      <c r="BQ9" s="241">
        <v>3</v>
      </c>
      <c r="BR9" s="242"/>
      <c r="BS9" s="1057" t="s">
        <v>595</v>
      </c>
      <c r="BT9" s="1058"/>
      <c r="BU9" s="1058"/>
      <c r="BV9" s="1058"/>
      <c r="BW9" s="1058"/>
      <c r="BX9" s="1058"/>
      <c r="BY9" s="1058"/>
      <c r="BZ9" s="1058"/>
      <c r="CA9" s="1058"/>
      <c r="CB9" s="1058"/>
      <c r="CC9" s="1058"/>
      <c r="CD9" s="1058"/>
      <c r="CE9" s="1058"/>
      <c r="CF9" s="1058"/>
      <c r="CG9" s="1079"/>
      <c r="CH9" s="1054">
        <v>38</v>
      </c>
      <c r="CI9" s="1055"/>
      <c r="CJ9" s="1055"/>
      <c r="CK9" s="1055"/>
      <c r="CL9" s="1056"/>
      <c r="CM9" s="1054">
        <v>612</v>
      </c>
      <c r="CN9" s="1055"/>
      <c r="CO9" s="1055"/>
      <c r="CP9" s="1055"/>
      <c r="CQ9" s="1056"/>
      <c r="CR9" s="1054">
        <v>100</v>
      </c>
      <c r="CS9" s="1055"/>
      <c r="CT9" s="1055"/>
      <c r="CU9" s="1055"/>
      <c r="CV9" s="1056"/>
      <c r="CW9" s="1054">
        <v>147</v>
      </c>
      <c r="CX9" s="1055"/>
      <c r="CY9" s="1055"/>
      <c r="CZ9" s="1055"/>
      <c r="DA9" s="1056"/>
      <c r="DB9" s="1054">
        <v>0</v>
      </c>
      <c r="DC9" s="1055"/>
      <c r="DD9" s="1055"/>
      <c r="DE9" s="1055"/>
      <c r="DF9" s="1056"/>
      <c r="DG9" s="1054">
        <v>0</v>
      </c>
      <c r="DH9" s="1055"/>
      <c r="DI9" s="1055"/>
      <c r="DJ9" s="1055"/>
      <c r="DK9" s="1056"/>
      <c r="DL9" s="1054">
        <v>0</v>
      </c>
      <c r="DM9" s="1055"/>
      <c r="DN9" s="1055"/>
      <c r="DO9" s="1055"/>
      <c r="DP9" s="1056"/>
      <c r="DQ9" s="1054">
        <v>0</v>
      </c>
      <c r="DR9" s="1055"/>
      <c r="DS9" s="1055"/>
      <c r="DT9" s="1055"/>
      <c r="DU9" s="1056"/>
      <c r="DV9" s="1057"/>
      <c r="DW9" s="1058"/>
      <c r="DX9" s="1058"/>
      <c r="DY9" s="1058"/>
      <c r="DZ9" s="1059"/>
      <c r="EA9" s="237"/>
    </row>
    <row r="10" spans="1:131" s="238" customFormat="1" ht="26.25" customHeight="1" x14ac:dyDescent="0.2">
      <c r="A10" s="241">
        <v>4</v>
      </c>
      <c r="B10" s="1095" t="s">
        <v>397</v>
      </c>
      <c r="C10" s="1096"/>
      <c r="D10" s="1096"/>
      <c r="E10" s="1096"/>
      <c r="F10" s="1096"/>
      <c r="G10" s="1096"/>
      <c r="H10" s="1096"/>
      <c r="I10" s="1096"/>
      <c r="J10" s="1096"/>
      <c r="K10" s="1096"/>
      <c r="L10" s="1096"/>
      <c r="M10" s="1096"/>
      <c r="N10" s="1096"/>
      <c r="O10" s="1096"/>
      <c r="P10" s="1097"/>
      <c r="Q10" s="1103">
        <v>1411</v>
      </c>
      <c r="R10" s="1104"/>
      <c r="S10" s="1104"/>
      <c r="T10" s="1104"/>
      <c r="U10" s="1104"/>
      <c r="V10" s="1104">
        <v>1410</v>
      </c>
      <c r="W10" s="1104"/>
      <c r="X10" s="1104"/>
      <c r="Y10" s="1104"/>
      <c r="Z10" s="1104"/>
      <c r="AA10" s="1104">
        <v>0</v>
      </c>
      <c r="AB10" s="1104"/>
      <c r="AC10" s="1104"/>
      <c r="AD10" s="1104"/>
      <c r="AE10" s="1105"/>
      <c r="AF10" s="1100" t="s">
        <v>394</v>
      </c>
      <c r="AG10" s="1101"/>
      <c r="AH10" s="1101"/>
      <c r="AI10" s="1101"/>
      <c r="AJ10" s="1102"/>
      <c r="AK10" s="1145"/>
      <c r="AL10" s="1146"/>
      <c r="AM10" s="1146"/>
      <c r="AN10" s="1146"/>
      <c r="AO10" s="1146"/>
      <c r="AP10" s="1146">
        <v>4233</v>
      </c>
      <c r="AQ10" s="1146"/>
      <c r="AR10" s="1146"/>
      <c r="AS10" s="1146"/>
      <c r="AT10" s="1146"/>
      <c r="AU10" s="1147"/>
      <c r="AV10" s="1147"/>
      <c r="AW10" s="1147"/>
      <c r="AX10" s="1147"/>
      <c r="AY10" s="1148"/>
      <c r="AZ10" s="235"/>
      <c r="BA10" s="235"/>
      <c r="BB10" s="235"/>
      <c r="BC10" s="235"/>
      <c r="BD10" s="235"/>
      <c r="BE10" s="236"/>
      <c r="BF10" s="236"/>
      <c r="BG10" s="236"/>
      <c r="BH10" s="236"/>
      <c r="BI10" s="236"/>
      <c r="BJ10" s="236"/>
      <c r="BK10" s="236"/>
      <c r="BL10" s="236"/>
      <c r="BM10" s="236"/>
      <c r="BN10" s="236"/>
      <c r="BO10" s="236"/>
      <c r="BP10" s="236"/>
      <c r="BQ10" s="241">
        <v>4</v>
      </c>
      <c r="BR10" s="242"/>
      <c r="BS10" s="1057" t="s">
        <v>596</v>
      </c>
      <c r="BT10" s="1058"/>
      <c r="BU10" s="1058"/>
      <c r="BV10" s="1058"/>
      <c r="BW10" s="1058"/>
      <c r="BX10" s="1058"/>
      <c r="BY10" s="1058"/>
      <c r="BZ10" s="1058"/>
      <c r="CA10" s="1058"/>
      <c r="CB10" s="1058"/>
      <c r="CC10" s="1058"/>
      <c r="CD10" s="1058"/>
      <c r="CE10" s="1058"/>
      <c r="CF10" s="1058"/>
      <c r="CG10" s="1079"/>
      <c r="CH10" s="1054">
        <v>-2</v>
      </c>
      <c r="CI10" s="1055"/>
      <c r="CJ10" s="1055"/>
      <c r="CK10" s="1055"/>
      <c r="CL10" s="1056"/>
      <c r="CM10" s="1054">
        <v>255</v>
      </c>
      <c r="CN10" s="1055"/>
      <c r="CO10" s="1055"/>
      <c r="CP10" s="1055"/>
      <c r="CQ10" s="1056"/>
      <c r="CR10" s="1054">
        <v>49</v>
      </c>
      <c r="CS10" s="1055"/>
      <c r="CT10" s="1055"/>
      <c r="CU10" s="1055"/>
      <c r="CV10" s="1056"/>
      <c r="CW10" s="1054">
        <v>72</v>
      </c>
      <c r="CX10" s="1055"/>
      <c r="CY10" s="1055"/>
      <c r="CZ10" s="1055"/>
      <c r="DA10" s="1056"/>
      <c r="DB10" s="1054">
        <v>0</v>
      </c>
      <c r="DC10" s="1055"/>
      <c r="DD10" s="1055"/>
      <c r="DE10" s="1055"/>
      <c r="DF10" s="1056"/>
      <c r="DG10" s="1054">
        <v>0</v>
      </c>
      <c r="DH10" s="1055"/>
      <c r="DI10" s="1055"/>
      <c r="DJ10" s="1055"/>
      <c r="DK10" s="1056"/>
      <c r="DL10" s="1054">
        <v>0</v>
      </c>
      <c r="DM10" s="1055"/>
      <c r="DN10" s="1055"/>
      <c r="DO10" s="1055"/>
      <c r="DP10" s="1056"/>
      <c r="DQ10" s="1054">
        <v>0</v>
      </c>
      <c r="DR10" s="1055"/>
      <c r="DS10" s="1055"/>
      <c r="DT10" s="1055"/>
      <c r="DU10" s="1056"/>
      <c r="DV10" s="1057"/>
      <c r="DW10" s="1058"/>
      <c r="DX10" s="1058"/>
      <c r="DY10" s="1058"/>
      <c r="DZ10" s="1059"/>
      <c r="EA10" s="237"/>
    </row>
    <row r="11" spans="1:131" s="238" customFormat="1" ht="26.25" customHeight="1" x14ac:dyDescent="0.2">
      <c r="A11" s="241">
        <v>5</v>
      </c>
      <c r="B11" s="1095" t="s">
        <v>398</v>
      </c>
      <c r="C11" s="1096"/>
      <c r="D11" s="1096"/>
      <c r="E11" s="1096"/>
      <c r="F11" s="1096"/>
      <c r="G11" s="1096"/>
      <c r="H11" s="1096"/>
      <c r="I11" s="1096"/>
      <c r="J11" s="1096"/>
      <c r="K11" s="1096"/>
      <c r="L11" s="1096"/>
      <c r="M11" s="1096"/>
      <c r="N11" s="1096"/>
      <c r="O11" s="1096"/>
      <c r="P11" s="1097"/>
      <c r="Q11" s="1103">
        <v>1045</v>
      </c>
      <c r="R11" s="1104"/>
      <c r="S11" s="1104"/>
      <c r="T11" s="1104"/>
      <c r="U11" s="1104"/>
      <c r="V11" s="1104">
        <v>995</v>
      </c>
      <c r="W11" s="1104"/>
      <c r="X11" s="1104"/>
      <c r="Y11" s="1104"/>
      <c r="Z11" s="1104"/>
      <c r="AA11" s="1104">
        <v>49</v>
      </c>
      <c r="AB11" s="1104"/>
      <c r="AC11" s="1104"/>
      <c r="AD11" s="1104"/>
      <c r="AE11" s="1105"/>
      <c r="AF11" s="1100">
        <v>0</v>
      </c>
      <c r="AG11" s="1101"/>
      <c r="AH11" s="1101"/>
      <c r="AI11" s="1101"/>
      <c r="AJ11" s="1102"/>
      <c r="AK11" s="1145"/>
      <c r="AL11" s="1146"/>
      <c r="AM11" s="1146"/>
      <c r="AN11" s="1146"/>
      <c r="AO11" s="1146"/>
      <c r="AP11" s="1146">
        <v>1683</v>
      </c>
      <c r="AQ11" s="1146"/>
      <c r="AR11" s="1146"/>
      <c r="AS11" s="1146"/>
      <c r="AT11" s="1146"/>
      <c r="AU11" s="1147"/>
      <c r="AV11" s="1147"/>
      <c r="AW11" s="1147"/>
      <c r="AX11" s="1147"/>
      <c r="AY11" s="1148"/>
      <c r="AZ11" s="235"/>
      <c r="BA11" s="235"/>
      <c r="BB11" s="235"/>
      <c r="BC11" s="235"/>
      <c r="BD11" s="235"/>
      <c r="BE11" s="236"/>
      <c r="BF11" s="236"/>
      <c r="BG11" s="236"/>
      <c r="BH11" s="236"/>
      <c r="BI11" s="236"/>
      <c r="BJ11" s="236"/>
      <c r="BK11" s="236"/>
      <c r="BL11" s="236"/>
      <c r="BM11" s="236"/>
      <c r="BN11" s="236"/>
      <c r="BO11" s="236"/>
      <c r="BP11" s="236"/>
      <c r="BQ11" s="241">
        <v>5</v>
      </c>
      <c r="BR11" s="242"/>
      <c r="BS11" s="1057" t="s">
        <v>597</v>
      </c>
      <c r="BT11" s="1058"/>
      <c r="BU11" s="1058"/>
      <c r="BV11" s="1058"/>
      <c r="BW11" s="1058"/>
      <c r="BX11" s="1058"/>
      <c r="BY11" s="1058"/>
      <c r="BZ11" s="1058"/>
      <c r="CA11" s="1058"/>
      <c r="CB11" s="1058"/>
      <c r="CC11" s="1058"/>
      <c r="CD11" s="1058"/>
      <c r="CE11" s="1058"/>
      <c r="CF11" s="1058"/>
      <c r="CG11" s="1079"/>
      <c r="CH11" s="1054">
        <v>-9</v>
      </c>
      <c r="CI11" s="1055"/>
      <c r="CJ11" s="1055"/>
      <c r="CK11" s="1055"/>
      <c r="CL11" s="1056"/>
      <c r="CM11" s="1054">
        <v>542</v>
      </c>
      <c r="CN11" s="1055"/>
      <c r="CO11" s="1055"/>
      <c r="CP11" s="1055"/>
      <c r="CQ11" s="1056"/>
      <c r="CR11" s="1054">
        <v>80</v>
      </c>
      <c r="CS11" s="1055"/>
      <c r="CT11" s="1055"/>
      <c r="CU11" s="1055"/>
      <c r="CV11" s="1056"/>
      <c r="CW11" s="1054">
        <v>33</v>
      </c>
      <c r="CX11" s="1055"/>
      <c r="CY11" s="1055"/>
      <c r="CZ11" s="1055"/>
      <c r="DA11" s="1056"/>
      <c r="DB11" s="1054">
        <v>0</v>
      </c>
      <c r="DC11" s="1055"/>
      <c r="DD11" s="1055"/>
      <c r="DE11" s="1055"/>
      <c r="DF11" s="1056"/>
      <c r="DG11" s="1054">
        <v>0</v>
      </c>
      <c r="DH11" s="1055"/>
      <c r="DI11" s="1055"/>
      <c r="DJ11" s="1055"/>
      <c r="DK11" s="1056"/>
      <c r="DL11" s="1054">
        <v>0</v>
      </c>
      <c r="DM11" s="1055"/>
      <c r="DN11" s="1055"/>
      <c r="DO11" s="1055"/>
      <c r="DP11" s="1056"/>
      <c r="DQ11" s="1054">
        <v>0</v>
      </c>
      <c r="DR11" s="1055"/>
      <c r="DS11" s="1055"/>
      <c r="DT11" s="1055"/>
      <c r="DU11" s="1056"/>
      <c r="DV11" s="1057"/>
      <c r="DW11" s="1058"/>
      <c r="DX11" s="1058"/>
      <c r="DY11" s="1058"/>
      <c r="DZ11" s="1059"/>
      <c r="EA11" s="237"/>
    </row>
    <row r="12" spans="1:131" s="238" customFormat="1" ht="26.25" customHeight="1" x14ac:dyDescent="0.2">
      <c r="A12" s="241">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35"/>
      <c r="BA12" s="235"/>
      <c r="BB12" s="235"/>
      <c r="BC12" s="235"/>
      <c r="BD12" s="235"/>
      <c r="BE12" s="236"/>
      <c r="BF12" s="236"/>
      <c r="BG12" s="236"/>
      <c r="BH12" s="236"/>
      <c r="BI12" s="236"/>
      <c r="BJ12" s="236"/>
      <c r="BK12" s="236"/>
      <c r="BL12" s="236"/>
      <c r="BM12" s="236"/>
      <c r="BN12" s="236"/>
      <c r="BO12" s="236"/>
      <c r="BP12" s="236"/>
      <c r="BQ12" s="241">
        <v>6</v>
      </c>
      <c r="BR12" s="242"/>
      <c r="BS12" s="1057" t="s">
        <v>598</v>
      </c>
      <c r="BT12" s="1058"/>
      <c r="BU12" s="1058"/>
      <c r="BV12" s="1058"/>
      <c r="BW12" s="1058"/>
      <c r="BX12" s="1058"/>
      <c r="BY12" s="1058"/>
      <c r="BZ12" s="1058"/>
      <c r="CA12" s="1058"/>
      <c r="CB12" s="1058"/>
      <c r="CC12" s="1058"/>
      <c r="CD12" s="1058"/>
      <c r="CE12" s="1058"/>
      <c r="CF12" s="1058"/>
      <c r="CG12" s="1079"/>
      <c r="CH12" s="1054">
        <v>8</v>
      </c>
      <c r="CI12" s="1055"/>
      <c r="CJ12" s="1055"/>
      <c r="CK12" s="1055"/>
      <c r="CL12" s="1056"/>
      <c r="CM12" s="1054">
        <v>259</v>
      </c>
      <c r="CN12" s="1055"/>
      <c r="CO12" s="1055"/>
      <c r="CP12" s="1055"/>
      <c r="CQ12" s="1056"/>
      <c r="CR12" s="1054">
        <v>80</v>
      </c>
      <c r="CS12" s="1055"/>
      <c r="CT12" s="1055"/>
      <c r="CU12" s="1055"/>
      <c r="CV12" s="1056"/>
      <c r="CW12" s="1054">
        <v>73</v>
      </c>
      <c r="CX12" s="1055"/>
      <c r="CY12" s="1055"/>
      <c r="CZ12" s="1055"/>
      <c r="DA12" s="1056"/>
      <c r="DB12" s="1054">
        <v>0</v>
      </c>
      <c r="DC12" s="1055"/>
      <c r="DD12" s="1055"/>
      <c r="DE12" s="1055"/>
      <c r="DF12" s="1056"/>
      <c r="DG12" s="1054">
        <v>0</v>
      </c>
      <c r="DH12" s="1055"/>
      <c r="DI12" s="1055"/>
      <c r="DJ12" s="1055"/>
      <c r="DK12" s="1056"/>
      <c r="DL12" s="1054">
        <v>0</v>
      </c>
      <c r="DM12" s="1055"/>
      <c r="DN12" s="1055"/>
      <c r="DO12" s="1055"/>
      <c r="DP12" s="1056"/>
      <c r="DQ12" s="1054">
        <v>0</v>
      </c>
      <c r="DR12" s="1055"/>
      <c r="DS12" s="1055"/>
      <c r="DT12" s="1055"/>
      <c r="DU12" s="1056"/>
      <c r="DV12" s="1057"/>
      <c r="DW12" s="1058"/>
      <c r="DX12" s="1058"/>
      <c r="DY12" s="1058"/>
      <c r="DZ12" s="1059"/>
      <c r="EA12" s="237"/>
    </row>
    <row r="13" spans="1:131" s="238" customFormat="1" ht="26.25" customHeight="1" x14ac:dyDescent="0.2">
      <c r="A13" s="241">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35"/>
      <c r="BA13" s="235"/>
      <c r="BB13" s="235"/>
      <c r="BC13" s="235"/>
      <c r="BD13" s="235"/>
      <c r="BE13" s="236"/>
      <c r="BF13" s="236"/>
      <c r="BG13" s="236"/>
      <c r="BH13" s="236"/>
      <c r="BI13" s="236"/>
      <c r="BJ13" s="236"/>
      <c r="BK13" s="236"/>
      <c r="BL13" s="236"/>
      <c r="BM13" s="236"/>
      <c r="BN13" s="236"/>
      <c r="BO13" s="236"/>
      <c r="BP13" s="236"/>
      <c r="BQ13" s="241">
        <v>7</v>
      </c>
      <c r="BR13" s="242"/>
      <c r="BS13" s="1057" t="s">
        <v>599</v>
      </c>
      <c r="BT13" s="1058"/>
      <c r="BU13" s="1058"/>
      <c r="BV13" s="1058"/>
      <c r="BW13" s="1058"/>
      <c r="BX13" s="1058"/>
      <c r="BY13" s="1058"/>
      <c r="BZ13" s="1058"/>
      <c r="CA13" s="1058"/>
      <c r="CB13" s="1058"/>
      <c r="CC13" s="1058"/>
      <c r="CD13" s="1058"/>
      <c r="CE13" s="1058"/>
      <c r="CF13" s="1058"/>
      <c r="CG13" s="1079"/>
      <c r="CH13" s="1054">
        <v>6</v>
      </c>
      <c r="CI13" s="1055"/>
      <c r="CJ13" s="1055"/>
      <c r="CK13" s="1055"/>
      <c r="CL13" s="1056"/>
      <c r="CM13" s="1054">
        <v>86</v>
      </c>
      <c r="CN13" s="1055"/>
      <c r="CO13" s="1055"/>
      <c r="CP13" s="1055"/>
      <c r="CQ13" s="1056"/>
      <c r="CR13" s="1054">
        <v>0</v>
      </c>
      <c r="CS13" s="1055"/>
      <c r="CT13" s="1055"/>
      <c r="CU13" s="1055"/>
      <c r="CV13" s="1056"/>
      <c r="CW13" s="1054">
        <v>60</v>
      </c>
      <c r="CX13" s="1055"/>
      <c r="CY13" s="1055"/>
      <c r="CZ13" s="1055"/>
      <c r="DA13" s="1056"/>
      <c r="DB13" s="1054">
        <v>3</v>
      </c>
      <c r="DC13" s="1055"/>
      <c r="DD13" s="1055"/>
      <c r="DE13" s="1055"/>
      <c r="DF13" s="1056"/>
      <c r="DG13" s="1054">
        <v>0</v>
      </c>
      <c r="DH13" s="1055"/>
      <c r="DI13" s="1055"/>
      <c r="DJ13" s="1055"/>
      <c r="DK13" s="1056"/>
      <c r="DL13" s="1054">
        <v>0</v>
      </c>
      <c r="DM13" s="1055"/>
      <c r="DN13" s="1055"/>
      <c r="DO13" s="1055"/>
      <c r="DP13" s="1056"/>
      <c r="DQ13" s="1054">
        <v>0</v>
      </c>
      <c r="DR13" s="1055"/>
      <c r="DS13" s="1055"/>
      <c r="DT13" s="1055"/>
      <c r="DU13" s="1056"/>
      <c r="DV13" s="1057"/>
      <c r="DW13" s="1058"/>
      <c r="DX13" s="1058"/>
      <c r="DY13" s="1058"/>
      <c r="DZ13" s="1059"/>
      <c r="EA13" s="237"/>
    </row>
    <row r="14" spans="1:131" s="238" customFormat="1" ht="26.25" customHeight="1" x14ac:dyDescent="0.2">
      <c r="A14" s="241">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5"/>
      <c r="BA14" s="235"/>
      <c r="BB14" s="235"/>
      <c r="BC14" s="235"/>
      <c r="BD14" s="235"/>
      <c r="BE14" s="236"/>
      <c r="BF14" s="236"/>
      <c r="BG14" s="236"/>
      <c r="BH14" s="236"/>
      <c r="BI14" s="236"/>
      <c r="BJ14" s="236"/>
      <c r="BK14" s="236"/>
      <c r="BL14" s="236"/>
      <c r="BM14" s="236"/>
      <c r="BN14" s="236"/>
      <c r="BO14" s="236"/>
      <c r="BP14" s="236"/>
      <c r="BQ14" s="241">
        <v>8</v>
      </c>
      <c r="BR14" s="242"/>
      <c r="BS14" s="1057" t="s">
        <v>600</v>
      </c>
      <c r="BT14" s="1058"/>
      <c r="BU14" s="1058"/>
      <c r="BV14" s="1058"/>
      <c r="BW14" s="1058"/>
      <c r="BX14" s="1058"/>
      <c r="BY14" s="1058"/>
      <c r="BZ14" s="1058"/>
      <c r="CA14" s="1058"/>
      <c r="CB14" s="1058"/>
      <c r="CC14" s="1058"/>
      <c r="CD14" s="1058"/>
      <c r="CE14" s="1058"/>
      <c r="CF14" s="1058"/>
      <c r="CG14" s="1079"/>
      <c r="CH14" s="1054">
        <v>10</v>
      </c>
      <c r="CI14" s="1055"/>
      <c r="CJ14" s="1055"/>
      <c r="CK14" s="1055"/>
      <c r="CL14" s="1056"/>
      <c r="CM14" s="1054">
        <v>24</v>
      </c>
      <c r="CN14" s="1055"/>
      <c r="CO14" s="1055"/>
      <c r="CP14" s="1055"/>
      <c r="CQ14" s="1056"/>
      <c r="CR14" s="1054">
        <v>0</v>
      </c>
      <c r="CS14" s="1055"/>
      <c r="CT14" s="1055"/>
      <c r="CU14" s="1055"/>
      <c r="CV14" s="1056"/>
      <c r="CW14" s="1054">
        <v>15</v>
      </c>
      <c r="CX14" s="1055"/>
      <c r="CY14" s="1055"/>
      <c r="CZ14" s="1055"/>
      <c r="DA14" s="1056"/>
      <c r="DB14" s="1054">
        <v>0</v>
      </c>
      <c r="DC14" s="1055"/>
      <c r="DD14" s="1055"/>
      <c r="DE14" s="1055"/>
      <c r="DF14" s="1056"/>
      <c r="DG14" s="1054">
        <v>0</v>
      </c>
      <c r="DH14" s="1055"/>
      <c r="DI14" s="1055"/>
      <c r="DJ14" s="1055"/>
      <c r="DK14" s="1056"/>
      <c r="DL14" s="1054">
        <v>0</v>
      </c>
      <c r="DM14" s="1055"/>
      <c r="DN14" s="1055"/>
      <c r="DO14" s="1055"/>
      <c r="DP14" s="1056"/>
      <c r="DQ14" s="1054">
        <v>0</v>
      </c>
      <c r="DR14" s="1055"/>
      <c r="DS14" s="1055"/>
      <c r="DT14" s="1055"/>
      <c r="DU14" s="1056"/>
      <c r="DV14" s="1057"/>
      <c r="DW14" s="1058"/>
      <c r="DX14" s="1058"/>
      <c r="DY14" s="1058"/>
      <c r="DZ14" s="1059"/>
      <c r="EA14" s="237"/>
    </row>
    <row r="15" spans="1:131" s="238" customFormat="1" ht="26.25" customHeight="1" x14ac:dyDescent="0.2">
      <c r="A15" s="241">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5"/>
      <c r="BA15" s="235"/>
      <c r="BB15" s="235"/>
      <c r="BC15" s="235"/>
      <c r="BD15" s="235"/>
      <c r="BE15" s="236"/>
      <c r="BF15" s="236"/>
      <c r="BG15" s="236"/>
      <c r="BH15" s="236"/>
      <c r="BI15" s="236"/>
      <c r="BJ15" s="236"/>
      <c r="BK15" s="236"/>
      <c r="BL15" s="236"/>
      <c r="BM15" s="236"/>
      <c r="BN15" s="236"/>
      <c r="BO15" s="236"/>
      <c r="BP15" s="236"/>
      <c r="BQ15" s="241">
        <v>9</v>
      </c>
      <c r="BR15" s="242"/>
      <c r="BS15" s="1057" t="s">
        <v>601</v>
      </c>
      <c r="BT15" s="1058"/>
      <c r="BU15" s="1058"/>
      <c r="BV15" s="1058"/>
      <c r="BW15" s="1058"/>
      <c r="BX15" s="1058"/>
      <c r="BY15" s="1058"/>
      <c r="BZ15" s="1058"/>
      <c r="CA15" s="1058"/>
      <c r="CB15" s="1058"/>
      <c r="CC15" s="1058"/>
      <c r="CD15" s="1058"/>
      <c r="CE15" s="1058"/>
      <c r="CF15" s="1058"/>
      <c r="CG15" s="1079"/>
      <c r="CH15" s="1054">
        <v>32</v>
      </c>
      <c r="CI15" s="1055"/>
      <c r="CJ15" s="1055"/>
      <c r="CK15" s="1055"/>
      <c r="CL15" s="1056"/>
      <c r="CM15" s="1054">
        <v>2845</v>
      </c>
      <c r="CN15" s="1055"/>
      <c r="CO15" s="1055"/>
      <c r="CP15" s="1055"/>
      <c r="CQ15" s="1056"/>
      <c r="CR15" s="1054">
        <v>1135</v>
      </c>
      <c r="CS15" s="1055"/>
      <c r="CT15" s="1055"/>
      <c r="CU15" s="1055"/>
      <c r="CV15" s="1056"/>
      <c r="CW15" s="1054">
        <v>0</v>
      </c>
      <c r="CX15" s="1055"/>
      <c r="CY15" s="1055"/>
      <c r="CZ15" s="1055"/>
      <c r="DA15" s="1056"/>
      <c r="DB15" s="1054">
        <v>0</v>
      </c>
      <c r="DC15" s="1055"/>
      <c r="DD15" s="1055"/>
      <c r="DE15" s="1055"/>
      <c r="DF15" s="1056"/>
      <c r="DG15" s="1054">
        <v>0</v>
      </c>
      <c r="DH15" s="1055"/>
      <c r="DI15" s="1055"/>
      <c r="DJ15" s="1055"/>
      <c r="DK15" s="1056"/>
      <c r="DL15" s="1054">
        <v>0</v>
      </c>
      <c r="DM15" s="1055"/>
      <c r="DN15" s="1055"/>
      <c r="DO15" s="1055"/>
      <c r="DP15" s="1056"/>
      <c r="DQ15" s="1054">
        <v>0</v>
      </c>
      <c r="DR15" s="1055"/>
      <c r="DS15" s="1055"/>
      <c r="DT15" s="1055"/>
      <c r="DU15" s="1056"/>
      <c r="DV15" s="1057"/>
      <c r="DW15" s="1058"/>
      <c r="DX15" s="1058"/>
      <c r="DY15" s="1058"/>
      <c r="DZ15" s="1059"/>
      <c r="EA15" s="237"/>
    </row>
    <row r="16" spans="1:131" s="238" customFormat="1" ht="26.25" customHeight="1" x14ac:dyDescent="0.2">
      <c r="A16" s="241">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5"/>
      <c r="BA16" s="235"/>
      <c r="BB16" s="235"/>
      <c r="BC16" s="235"/>
      <c r="BD16" s="235"/>
      <c r="BE16" s="236"/>
      <c r="BF16" s="236"/>
      <c r="BG16" s="236"/>
      <c r="BH16" s="236"/>
      <c r="BI16" s="236"/>
      <c r="BJ16" s="236"/>
      <c r="BK16" s="236"/>
      <c r="BL16" s="236"/>
      <c r="BM16" s="236"/>
      <c r="BN16" s="236"/>
      <c r="BO16" s="236"/>
      <c r="BP16" s="236"/>
      <c r="BQ16" s="241">
        <v>10</v>
      </c>
      <c r="BR16" s="242"/>
      <c r="BS16" s="1057" t="s">
        <v>602</v>
      </c>
      <c r="BT16" s="1058"/>
      <c r="BU16" s="1058"/>
      <c r="BV16" s="1058"/>
      <c r="BW16" s="1058"/>
      <c r="BX16" s="1058"/>
      <c r="BY16" s="1058"/>
      <c r="BZ16" s="1058"/>
      <c r="CA16" s="1058"/>
      <c r="CB16" s="1058"/>
      <c r="CC16" s="1058"/>
      <c r="CD16" s="1058"/>
      <c r="CE16" s="1058"/>
      <c r="CF16" s="1058"/>
      <c r="CG16" s="1079"/>
      <c r="CH16" s="1054">
        <v>4</v>
      </c>
      <c r="CI16" s="1055"/>
      <c r="CJ16" s="1055"/>
      <c r="CK16" s="1055"/>
      <c r="CL16" s="1056"/>
      <c r="CM16" s="1054">
        <v>1036</v>
      </c>
      <c r="CN16" s="1055"/>
      <c r="CO16" s="1055"/>
      <c r="CP16" s="1055"/>
      <c r="CQ16" s="1056"/>
      <c r="CR16" s="1054">
        <v>3</v>
      </c>
      <c r="CS16" s="1055"/>
      <c r="CT16" s="1055"/>
      <c r="CU16" s="1055"/>
      <c r="CV16" s="1056"/>
      <c r="CW16" s="1054">
        <v>47</v>
      </c>
      <c r="CX16" s="1055"/>
      <c r="CY16" s="1055"/>
      <c r="CZ16" s="1055"/>
      <c r="DA16" s="1056"/>
      <c r="DB16" s="1054">
        <v>0</v>
      </c>
      <c r="DC16" s="1055"/>
      <c r="DD16" s="1055"/>
      <c r="DE16" s="1055"/>
      <c r="DF16" s="1056"/>
      <c r="DG16" s="1054">
        <v>0</v>
      </c>
      <c r="DH16" s="1055"/>
      <c r="DI16" s="1055"/>
      <c r="DJ16" s="1055"/>
      <c r="DK16" s="1056"/>
      <c r="DL16" s="1054">
        <v>0</v>
      </c>
      <c r="DM16" s="1055"/>
      <c r="DN16" s="1055"/>
      <c r="DO16" s="1055"/>
      <c r="DP16" s="1056"/>
      <c r="DQ16" s="1054">
        <v>0</v>
      </c>
      <c r="DR16" s="1055"/>
      <c r="DS16" s="1055"/>
      <c r="DT16" s="1055"/>
      <c r="DU16" s="1056"/>
      <c r="DV16" s="1057"/>
      <c r="DW16" s="1058"/>
      <c r="DX16" s="1058"/>
      <c r="DY16" s="1058"/>
      <c r="DZ16" s="1059"/>
      <c r="EA16" s="237"/>
    </row>
    <row r="17" spans="1:131" s="238" customFormat="1" ht="26.25" customHeight="1" x14ac:dyDescent="0.2">
      <c r="A17" s="241">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5"/>
      <c r="BA17" s="235"/>
      <c r="BB17" s="235"/>
      <c r="BC17" s="235"/>
      <c r="BD17" s="235"/>
      <c r="BE17" s="236"/>
      <c r="BF17" s="236"/>
      <c r="BG17" s="236"/>
      <c r="BH17" s="236"/>
      <c r="BI17" s="236"/>
      <c r="BJ17" s="236"/>
      <c r="BK17" s="236"/>
      <c r="BL17" s="236"/>
      <c r="BM17" s="236"/>
      <c r="BN17" s="236"/>
      <c r="BO17" s="236"/>
      <c r="BP17" s="236"/>
      <c r="BQ17" s="241">
        <v>11</v>
      </c>
      <c r="BR17" s="242"/>
      <c r="BS17" s="1057" t="s">
        <v>603</v>
      </c>
      <c r="BT17" s="1058"/>
      <c r="BU17" s="1058"/>
      <c r="BV17" s="1058"/>
      <c r="BW17" s="1058"/>
      <c r="BX17" s="1058"/>
      <c r="BY17" s="1058"/>
      <c r="BZ17" s="1058"/>
      <c r="CA17" s="1058"/>
      <c r="CB17" s="1058"/>
      <c r="CC17" s="1058"/>
      <c r="CD17" s="1058"/>
      <c r="CE17" s="1058"/>
      <c r="CF17" s="1058"/>
      <c r="CG17" s="1079"/>
      <c r="CH17" s="1054">
        <v>1</v>
      </c>
      <c r="CI17" s="1055"/>
      <c r="CJ17" s="1055"/>
      <c r="CK17" s="1055"/>
      <c r="CL17" s="1056"/>
      <c r="CM17" s="1054">
        <v>304</v>
      </c>
      <c r="CN17" s="1055"/>
      <c r="CO17" s="1055"/>
      <c r="CP17" s="1055"/>
      <c r="CQ17" s="1056"/>
      <c r="CR17" s="1054">
        <v>1</v>
      </c>
      <c r="CS17" s="1055"/>
      <c r="CT17" s="1055"/>
      <c r="CU17" s="1055"/>
      <c r="CV17" s="1056"/>
      <c r="CW17" s="1054">
        <v>122</v>
      </c>
      <c r="CX17" s="1055"/>
      <c r="CY17" s="1055"/>
      <c r="CZ17" s="1055"/>
      <c r="DA17" s="1056"/>
      <c r="DB17" s="1054">
        <v>0</v>
      </c>
      <c r="DC17" s="1055"/>
      <c r="DD17" s="1055"/>
      <c r="DE17" s="1055"/>
      <c r="DF17" s="1056"/>
      <c r="DG17" s="1054">
        <v>0</v>
      </c>
      <c r="DH17" s="1055"/>
      <c r="DI17" s="1055"/>
      <c r="DJ17" s="1055"/>
      <c r="DK17" s="1056"/>
      <c r="DL17" s="1054">
        <v>0</v>
      </c>
      <c r="DM17" s="1055"/>
      <c r="DN17" s="1055"/>
      <c r="DO17" s="1055"/>
      <c r="DP17" s="1056"/>
      <c r="DQ17" s="1054">
        <v>0</v>
      </c>
      <c r="DR17" s="1055"/>
      <c r="DS17" s="1055"/>
      <c r="DT17" s="1055"/>
      <c r="DU17" s="1056"/>
      <c r="DV17" s="1057"/>
      <c r="DW17" s="1058"/>
      <c r="DX17" s="1058"/>
      <c r="DY17" s="1058"/>
      <c r="DZ17" s="1059"/>
      <c r="EA17" s="237"/>
    </row>
    <row r="18" spans="1:131" s="238" customFormat="1" ht="26.25" customHeight="1" x14ac:dyDescent="0.2">
      <c r="A18" s="241">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5"/>
      <c r="BA18" s="235"/>
      <c r="BB18" s="235"/>
      <c r="BC18" s="235"/>
      <c r="BD18" s="235"/>
      <c r="BE18" s="236"/>
      <c r="BF18" s="236"/>
      <c r="BG18" s="236"/>
      <c r="BH18" s="236"/>
      <c r="BI18" s="236"/>
      <c r="BJ18" s="236"/>
      <c r="BK18" s="236"/>
      <c r="BL18" s="236"/>
      <c r="BM18" s="236"/>
      <c r="BN18" s="236"/>
      <c r="BO18" s="236"/>
      <c r="BP18" s="236"/>
      <c r="BQ18" s="241">
        <v>12</v>
      </c>
      <c r="BR18" s="242"/>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7"/>
    </row>
    <row r="19" spans="1:131" s="238" customFormat="1" ht="26.25" customHeight="1" x14ac:dyDescent="0.2">
      <c r="A19" s="241">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5"/>
      <c r="BA19" s="235"/>
      <c r="BB19" s="235"/>
      <c r="BC19" s="235"/>
      <c r="BD19" s="235"/>
      <c r="BE19" s="236"/>
      <c r="BF19" s="236"/>
      <c r="BG19" s="236"/>
      <c r="BH19" s="236"/>
      <c r="BI19" s="236"/>
      <c r="BJ19" s="236"/>
      <c r="BK19" s="236"/>
      <c r="BL19" s="236"/>
      <c r="BM19" s="236"/>
      <c r="BN19" s="236"/>
      <c r="BO19" s="236"/>
      <c r="BP19" s="236"/>
      <c r="BQ19" s="241">
        <v>13</v>
      </c>
      <c r="BR19" s="242"/>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7"/>
    </row>
    <row r="20" spans="1:131" s="238" customFormat="1" ht="26.25" customHeight="1" x14ac:dyDescent="0.2">
      <c r="A20" s="241">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5"/>
      <c r="BA20" s="235"/>
      <c r="BB20" s="235"/>
      <c r="BC20" s="235"/>
      <c r="BD20" s="235"/>
      <c r="BE20" s="236"/>
      <c r="BF20" s="236"/>
      <c r="BG20" s="236"/>
      <c r="BH20" s="236"/>
      <c r="BI20" s="236"/>
      <c r="BJ20" s="236"/>
      <c r="BK20" s="236"/>
      <c r="BL20" s="236"/>
      <c r="BM20" s="236"/>
      <c r="BN20" s="236"/>
      <c r="BO20" s="236"/>
      <c r="BP20" s="236"/>
      <c r="BQ20" s="241">
        <v>14</v>
      </c>
      <c r="BR20" s="242"/>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7"/>
    </row>
    <row r="21" spans="1:131" s="238" customFormat="1" ht="26.25" customHeight="1" thickBot="1" x14ac:dyDescent="0.25">
      <c r="A21" s="241">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5"/>
      <c r="BA21" s="235"/>
      <c r="BB21" s="235"/>
      <c r="BC21" s="235"/>
      <c r="BD21" s="235"/>
      <c r="BE21" s="236"/>
      <c r="BF21" s="236"/>
      <c r="BG21" s="236"/>
      <c r="BH21" s="236"/>
      <c r="BI21" s="236"/>
      <c r="BJ21" s="236"/>
      <c r="BK21" s="236"/>
      <c r="BL21" s="236"/>
      <c r="BM21" s="236"/>
      <c r="BN21" s="236"/>
      <c r="BO21" s="236"/>
      <c r="BP21" s="236"/>
      <c r="BQ21" s="241">
        <v>15</v>
      </c>
      <c r="BR21" s="242"/>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7"/>
    </row>
    <row r="22" spans="1:131" s="238" customFormat="1" ht="26.25" customHeight="1" x14ac:dyDescent="0.2">
      <c r="A22" s="241">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399</v>
      </c>
      <c r="BA22" s="1093"/>
      <c r="BB22" s="1093"/>
      <c r="BC22" s="1093"/>
      <c r="BD22" s="1094"/>
      <c r="BE22" s="236"/>
      <c r="BF22" s="236"/>
      <c r="BG22" s="236"/>
      <c r="BH22" s="236"/>
      <c r="BI22" s="236"/>
      <c r="BJ22" s="236"/>
      <c r="BK22" s="236"/>
      <c r="BL22" s="236"/>
      <c r="BM22" s="236"/>
      <c r="BN22" s="236"/>
      <c r="BO22" s="236"/>
      <c r="BP22" s="236"/>
      <c r="BQ22" s="241">
        <v>16</v>
      </c>
      <c r="BR22" s="242"/>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7"/>
    </row>
    <row r="23" spans="1:131" s="238" customFormat="1" ht="26.25" customHeight="1" thickBot="1" x14ac:dyDescent="0.25">
      <c r="A23" s="243" t="s">
        <v>400</v>
      </c>
      <c r="B23" s="1002" t="s">
        <v>401</v>
      </c>
      <c r="C23" s="1003"/>
      <c r="D23" s="1003"/>
      <c r="E23" s="1003"/>
      <c r="F23" s="1003"/>
      <c r="G23" s="1003"/>
      <c r="H23" s="1003"/>
      <c r="I23" s="1003"/>
      <c r="J23" s="1003"/>
      <c r="K23" s="1003"/>
      <c r="L23" s="1003"/>
      <c r="M23" s="1003"/>
      <c r="N23" s="1003"/>
      <c r="O23" s="1003"/>
      <c r="P23" s="1013"/>
      <c r="Q23" s="1132"/>
      <c r="R23" s="1126"/>
      <c r="S23" s="1126"/>
      <c r="T23" s="1126"/>
      <c r="U23" s="1126"/>
      <c r="V23" s="1126"/>
      <c r="W23" s="1126"/>
      <c r="X23" s="1126"/>
      <c r="Y23" s="1126"/>
      <c r="Z23" s="1126"/>
      <c r="AA23" s="1126"/>
      <c r="AB23" s="1126"/>
      <c r="AC23" s="1126"/>
      <c r="AD23" s="1126"/>
      <c r="AE23" s="1133"/>
      <c r="AF23" s="1134">
        <v>24729</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402</v>
      </c>
      <c r="BA23" s="1130"/>
      <c r="BB23" s="1130"/>
      <c r="BC23" s="1130"/>
      <c r="BD23" s="1131"/>
      <c r="BE23" s="236"/>
      <c r="BF23" s="236"/>
      <c r="BG23" s="236"/>
      <c r="BH23" s="236"/>
      <c r="BI23" s="236"/>
      <c r="BJ23" s="236"/>
      <c r="BK23" s="236"/>
      <c r="BL23" s="236"/>
      <c r="BM23" s="236"/>
      <c r="BN23" s="236"/>
      <c r="BO23" s="236"/>
      <c r="BP23" s="236"/>
      <c r="BQ23" s="241">
        <v>17</v>
      </c>
      <c r="BR23" s="242"/>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7"/>
    </row>
    <row r="24" spans="1:131" s="238" customFormat="1" ht="26.25" customHeight="1" x14ac:dyDescent="0.2">
      <c r="A24" s="1125" t="s">
        <v>403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5"/>
      <c r="BA24" s="235"/>
      <c r="BB24" s="235"/>
      <c r="BC24" s="235"/>
      <c r="BD24" s="235"/>
      <c r="BE24" s="236"/>
      <c r="BF24" s="236"/>
      <c r="BG24" s="236"/>
      <c r="BH24" s="236"/>
      <c r="BI24" s="236"/>
      <c r="BJ24" s="236"/>
      <c r="BK24" s="236"/>
      <c r="BL24" s="236"/>
      <c r="BM24" s="236"/>
      <c r="BN24" s="236"/>
      <c r="BO24" s="236"/>
      <c r="BP24" s="236"/>
      <c r="BQ24" s="241">
        <v>18</v>
      </c>
      <c r="BR24" s="242"/>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7"/>
    </row>
    <row r="25" spans="1:131" ht="26.25" customHeight="1" thickBot="1" x14ac:dyDescent="0.25">
      <c r="A25" s="1124" t="s">
        <v>404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5"/>
      <c r="BK25" s="235"/>
      <c r="BL25" s="235"/>
      <c r="BM25" s="235"/>
      <c r="BN25" s="235"/>
      <c r="BO25" s="244"/>
      <c r="BP25" s="244"/>
      <c r="BQ25" s="241">
        <v>19</v>
      </c>
      <c r="BR25" s="242"/>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33"/>
    </row>
    <row r="26" spans="1:131" ht="26.25" customHeight="1" x14ac:dyDescent="0.2">
      <c r="A26" s="1060" t="s">
        <v>375</v>
      </c>
      <c r="B26" s="1061"/>
      <c r="C26" s="1061"/>
      <c r="D26" s="1061"/>
      <c r="E26" s="1061"/>
      <c r="F26" s="1061"/>
      <c r="G26" s="1061"/>
      <c r="H26" s="1061"/>
      <c r="I26" s="1061"/>
      <c r="J26" s="1061"/>
      <c r="K26" s="1061"/>
      <c r="L26" s="1061"/>
      <c r="M26" s="1061"/>
      <c r="N26" s="1061"/>
      <c r="O26" s="1061"/>
      <c r="P26" s="1062"/>
      <c r="Q26" s="1066" t="s">
        <v>405</v>
      </c>
      <c r="R26" s="1067"/>
      <c r="S26" s="1067"/>
      <c r="T26" s="1067"/>
      <c r="U26" s="1068"/>
      <c r="V26" s="1066" t="s">
        <v>406</v>
      </c>
      <c r="W26" s="1067"/>
      <c r="X26" s="1067"/>
      <c r="Y26" s="1067"/>
      <c r="Z26" s="1068"/>
      <c r="AA26" s="1066" t="s">
        <v>407</v>
      </c>
      <c r="AB26" s="1067"/>
      <c r="AC26" s="1067"/>
      <c r="AD26" s="1067"/>
      <c r="AE26" s="1067"/>
      <c r="AF26" s="1120" t="s">
        <v>408</v>
      </c>
      <c r="AG26" s="1073"/>
      <c r="AH26" s="1073"/>
      <c r="AI26" s="1073"/>
      <c r="AJ26" s="1121"/>
      <c r="AK26" s="1067" t="s">
        <v>409</v>
      </c>
      <c r="AL26" s="1067"/>
      <c r="AM26" s="1067"/>
      <c r="AN26" s="1067"/>
      <c r="AO26" s="1068"/>
      <c r="AP26" s="1066" t="s">
        <v>410</v>
      </c>
      <c r="AQ26" s="1067"/>
      <c r="AR26" s="1067"/>
      <c r="AS26" s="1067"/>
      <c r="AT26" s="1068"/>
      <c r="AU26" s="1066" t="s">
        <v>411</v>
      </c>
      <c r="AV26" s="1067"/>
      <c r="AW26" s="1067"/>
      <c r="AX26" s="1067"/>
      <c r="AY26" s="1068"/>
      <c r="AZ26" s="1066" t="s">
        <v>412</v>
      </c>
      <c r="BA26" s="1067"/>
      <c r="BB26" s="1067"/>
      <c r="BC26" s="1067"/>
      <c r="BD26" s="1068"/>
      <c r="BE26" s="1066" t="s">
        <v>382</v>
      </c>
      <c r="BF26" s="1067"/>
      <c r="BG26" s="1067"/>
      <c r="BH26" s="1067"/>
      <c r="BI26" s="1080"/>
      <c r="BJ26" s="235"/>
      <c r="BK26" s="235"/>
      <c r="BL26" s="235"/>
      <c r="BM26" s="235"/>
      <c r="BN26" s="235"/>
      <c r="BO26" s="244"/>
      <c r="BP26" s="244"/>
      <c r="BQ26" s="241">
        <v>20</v>
      </c>
      <c r="BR26" s="242"/>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33"/>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5"/>
      <c r="BK27" s="235"/>
      <c r="BL27" s="235"/>
      <c r="BM27" s="235"/>
      <c r="BN27" s="235"/>
      <c r="BO27" s="244"/>
      <c r="BP27" s="244"/>
      <c r="BQ27" s="241">
        <v>21</v>
      </c>
      <c r="BR27" s="242"/>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33"/>
    </row>
    <row r="28" spans="1:131" ht="26.25" customHeight="1" thickTop="1" x14ac:dyDescent="0.2">
      <c r="A28" s="245">
        <v>1</v>
      </c>
      <c r="B28" s="1112" t="s">
        <v>413</v>
      </c>
      <c r="C28" s="1113"/>
      <c r="D28" s="1113"/>
      <c r="E28" s="1113"/>
      <c r="F28" s="1113"/>
      <c r="G28" s="1113"/>
      <c r="H28" s="1113"/>
      <c r="I28" s="1113"/>
      <c r="J28" s="1113"/>
      <c r="K28" s="1113"/>
      <c r="L28" s="1113"/>
      <c r="M28" s="1113"/>
      <c r="N28" s="1113"/>
      <c r="O28" s="1113"/>
      <c r="P28" s="1114"/>
      <c r="Q28" s="1115">
        <v>68741</v>
      </c>
      <c r="R28" s="1116"/>
      <c r="S28" s="1116"/>
      <c r="T28" s="1116"/>
      <c r="U28" s="1116"/>
      <c r="V28" s="1116">
        <v>68375</v>
      </c>
      <c r="W28" s="1116"/>
      <c r="X28" s="1116"/>
      <c r="Y28" s="1116"/>
      <c r="Z28" s="1116"/>
      <c r="AA28" s="1116">
        <v>366</v>
      </c>
      <c r="AB28" s="1116"/>
      <c r="AC28" s="1116"/>
      <c r="AD28" s="1116"/>
      <c r="AE28" s="1117"/>
      <c r="AF28" s="1118">
        <v>366</v>
      </c>
      <c r="AG28" s="1116"/>
      <c r="AH28" s="1116"/>
      <c r="AI28" s="1116"/>
      <c r="AJ28" s="1119"/>
      <c r="AK28" s="1107"/>
      <c r="AL28" s="1108"/>
      <c r="AM28" s="1108"/>
      <c r="AN28" s="1108"/>
      <c r="AO28" s="1108"/>
      <c r="AP28" s="1108">
        <v>0</v>
      </c>
      <c r="AQ28" s="1108"/>
      <c r="AR28" s="1108"/>
      <c r="AS28" s="1108"/>
      <c r="AT28" s="1108"/>
      <c r="AU28" s="1108"/>
      <c r="AV28" s="1108"/>
      <c r="AW28" s="1108"/>
      <c r="AX28" s="1108"/>
      <c r="AY28" s="1108"/>
      <c r="AZ28" s="1109"/>
      <c r="BA28" s="1109"/>
      <c r="BB28" s="1109"/>
      <c r="BC28" s="1109"/>
      <c r="BD28" s="1109"/>
      <c r="BE28" s="1110"/>
      <c r="BF28" s="1110"/>
      <c r="BG28" s="1110"/>
      <c r="BH28" s="1110"/>
      <c r="BI28" s="1111"/>
      <c r="BJ28" s="235"/>
      <c r="BK28" s="235"/>
      <c r="BL28" s="235"/>
      <c r="BM28" s="235"/>
      <c r="BN28" s="235"/>
      <c r="BO28" s="244"/>
      <c r="BP28" s="244"/>
      <c r="BQ28" s="241">
        <v>22</v>
      </c>
      <c r="BR28" s="242"/>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33"/>
    </row>
    <row r="29" spans="1:131" ht="26.25" customHeight="1" x14ac:dyDescent="0.2">
      <c r="A29" s="245">
        <v>2</v>
      </c>
      <c r="B29" s="1095" t="s">
        <v>414</v>
      </c>
      <c r="C29" s="1096"/>
      <c r="D29" s="1096"/>
      <c r="E29" s="1096"/>
      <c r="F29" s="1096"/>
      <c r="G29" s="1096"/>
      <c r="H29" s="1096"/>
      <c r="I29" s="1096"/>
      <c r="J29" s="1096"/>
      <c r="K29" s="1096"/>
      <c r="L29" s="1096"/>
      <c r="M29" s="1096"/>
      <c r="N29" s="1096"/>
      <c r="O29" s="1096"/>
      <c r="P29" s="1097"/>
      <c r="Q29" s="1103">
        <v>206</v>
      </c>
      <c r="R29" s="1104"/>
      <c r="S29" s="1104"/>
      <c r="T29" s="1104"/>
      <c r="U29" s="1104"/>
      <c r="V29" s="1104">
        <v>200</v>
      </c>
      <c r="W29" s="1104"/>
      <c r="X29" s="1104"/>
      <c r="Y29" s="1104"/>
      <c r="Z29" s="1104"/>
      <c r="AA29" s="1104">
        <v>6</v>
      </c>
      <c r="AB29" s="1104"/>
      <c r="AC29" s="1104"/>
      <c r="AD29" s="1104"/>
      <c r="AE29" s="1105"/>
      <c r="AF29" s="1100">
        <v>6</v>
      </c>
      <c r="AG29" s="1101"/>
      <c r="AH29" s="1101"/>
      <c r="AI29" s="1101"/>
      <c r="AJ29" s="1102"/>
      <c r="AK29" s="1045"/>
      <c r="AL29" s="1036"/>
      <c r="AM29" s="1036"/>
      <c r="AN29" s="1036"/>
      <c r="AO29" s="1036"/>
      <c r="AP29" s="1036">
        <v>24</v>
      </c>
      <c r="AQ29" s="1036"/>
      <c r="AR29" s="1036"/>
      <c r="AS29" s="1036"/>
      <c r="AT29" s="1036"/>
      <c r="AU29" s="1036"/>
      <c r="AV29" s="1036"/>
      <c r="AW29" s="1036"/>
      <c r="AX29" s="1036"/>
      <c r="AY29" s="1036"/>
      <c r="AZ29" s="1106"/>
      <c r="BA29" s="1106"/>
      <c r="BB29" s="1106"/>
      <c r="BC29" s="1106"/>
      <c r="BD29" s="1106"/>
      <c r="BE29" s="1037"/>
      <c r="BF29" s="1037"/>
      <c r="BG29" s="1037"/>
      <c r="BH29" s="1037"/>
      <c r="BI29" s="1038"/>
      <c r="BJ29" s="235"/>
      <c r="BK29" s="235"/>
      <c r="BL29" s="235"/>
      <c r="BM29" s="235"/>
      <c r="BN29" s="235"/>
      <c r="BO29" s="244"/>
      <c r="BP29" s="244"/>
      <c r="BQ29" s="241">
        <v>23</v>
      </c>
      <c r="BR29" s="242"/>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33"/>
    </row>
    <row r="30" spans="1:131" ht="26.25" customHeight="1" x14ac:dyDescent="0.2">
      <c r="A30" s="245">
        <v>3</v>
      </c>
      <c r="B30" s="1095" t="s">
        <v>415</v>
      </c>
      <c r="C30" s="1096"/>
      <c r="D30" s="1096"/>
      <c r="E30" s="1096"/>
      <c r="F30" s="1096"/>
      <c r="G30" s="1096"/>
      <c r="H30" s="1096"/>
      <c r="I30" s="1096"/>
      <c r="J30" s="1096"/>
      <c r="K30" s="1096"/>
      <c r="L30" s="1096"/>
      <c r="M30" s="1096"/>
      <c r="N30" s="1096"/>
      <c r="O30" s="1096"/>
      <c r="P30" s="1097"/>
      <c r="Q30" s="1103">
        <v>1346</v>
      </c>
      <c r="R30" s="1104"/>
      <c r="S30" s="1104"/>
      <c r="T30" s="1104"/>
      <c r="U30" s="1104"/>
      <c r="V30" s="1104">
        <v>1306</v>
      </c>
      <c r="W30" s="1104"/>
      <c r="X30" s="1104"/>
      <c r="Y30" s="1104"/>
      <c r="Z30" s="1104"/>
      <c r="AA30" s="1104">
        <v>39</v>
      </c>
      <c r="AB30" s="1104"/>
      <c r="AC30" s="1104"/>
      <c r="AD30" s="1104"/>
      <c r="AE30" s="1105"/>
      <c r="AF30" s="1100">
        <v>39</v>
      </c>
      <c r="AG30" s="1101"/>
      <c r="AH30" s="1101"/>
      <c r="AI30" s="1101"/>
      <c r="AJ30" s="1102"/>
      <c r="AK30" s="1045"/>
      <c r="AL30" s="1036"/>
      <c r="AM30" s="1036"/>
      <c r="AN30" s="1036"/>
      <c r="AO30" s="1036"/>
      <c r="AP30" s="1036">
        <v>4612</v>
      </c>
      <c r="AQ30" s="1036"/>
      <c r="AR30" s="1036"/>
      <c r="AS30" s="1036"/>
      <c r="AT30" s="1036"/>
      <c r="AU30" s="1036"/>
      <c r="AV30" s="1036"/>
      <c r="AW30" s="1036"/>
      <c r="AX30" s="1036"/>
      <c r="AY30" s="1036"/>
      <c r="AZ30" s="1106"/>
      <c r="BA30" s="1106"/>
      <c r="BB30" s="1106"/>
      <c r="BC30" s="1106"/>
      <c r="BD30" s="1106"/>
      <c r="BE30" s="1037"/>
      <c r="BF30" s="1037"/>
      <c r="BG30" s="1037"/>
      <c r="BH30" s="1037"/>
      <c r="BI30" s="1038"/>
      <c r="BJ30" s="235"/>
      <c r="BK30" s="235"/>
      <c r="BL30" s="235"/>
      <c r="BM30" s="235"/>
      <c r="BN30" s="235"/>
      <c r="BO30" s="244"/>
      <c r="BP30" s="244"/>
      <c r="BQ30" s="241">
        <v>24</v>
      </c>
      <c r="BR30" s="242"/>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33"/>
    </row>
    <row r="31" spans="1:131" ht="26.25" customHeight="1" x14ac:dyDescent="0.2">
      <c r="A31" s="245">
        <v>4</v>
      </c>
      <c r="B31" s="1095" t="s">
        <v>416</v>
      </c>
      <c r="C31" s="1096"/>
      <c r="D31" s="1096"/>
      <c r="E31" s="1096"/>
      <c r="F31" s="1096"/>
      <c r="G31" s="1096"/>
      <c r="H31" s="1096"/>
      <c r="I31" s="1096"/>
      <c r="J31" s="1096"/>
      <c r="K31" s="1096"/>
      <c r="L31" s="1096"/>
      <c r="M31" s="1096"/>
      <c r="N31" s="1096"/>
      <c r="O31" s="1096"/>
      <c r="P31" s="1097"/>
      <c r="Q31" s="1103">
        <v>55070</v>
      </c>
      <c r="R31" s="1104"/>
      <c r="S31" s="1104"/>
      <c r="T31" s="1104"/>
      <c r="U31" s="1104"/>
      <c r="V31" s="1104">
        <v>53490</v>
      </c>
      <c r="W31" s="1104"/>
      <c r="X31" s="1104"/>
      <c r="Y31" s="1104"/>
      <c r="Z31" s="1104"/>
      <c r="AA31" s="1104">
        <v>1580</v>
      </c>
      <c r="AB31" s="1104"/>
      <c r="AC31" s="1104"/>
      <c r="AD31" s="1104"/>
      <c r="AE31" s="1105"/>
      <c r="AF31" s="1100">
        <v>1580</v>
      </c>
      <c r="AG31" s="1101"/>
      <c r="AH31" s="1101"/>
      <c r="AI31" s="1101"/>
      <c r="AJ31" s="1102"/>
      <c r="AK31" s="1045"/>
      <c r="AL31" s="1036"/>
      <c r="AM31" s="1036"/>
      <c r="AN31" s="1036"/>
      <c r="AO31" s="1036"/>
      <c r="AP31" s="1036">
        <v>0</v>
      </c>
      <c r="AQ31" s="1036"/>
      <c r="AR31" s="1036"/>
      <c r="AS31" s="1036"/>
      <c r="AT31" s="1036"/>
      <c r="AU31" s="1036"/>
      <c r="AV31" s="1036"/>
      <c r="AW31" s="1036"/>
      <c r="AX31" s="1036"/>
      <c r="AY31" s="1036"/>
      <c r="AZ31" s="1106"/>
      <c r="BA31" s="1106"/>
      <c r="BB31" s="1106"/>
      <c r="BC31" s="1106"/>
      <c r="BD31" s="1106"/>
      <c r="BE31" s="1037"/>
      <c r="BF31" s="1037"/>
      <c r="BG31" s="1037"/>
      <c r="BH31" s="1037"/>
      <c r="BI31" s="1038"/>
      <c r="BJ31" s="235"/>
      <c r="BK31" s="235"/>
      <c r="BL31" s="235"/>
      <c r="BM31" s="235"/>
      <c r="BN31" s="235"/>
      <c r="BO31" s="244"/>
      <c r="BP31" s="244"/>
      <c r="BQ31" s="241">
        <v>25</v>
      </c>
      <c r="BR31" s="242"/>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33"/>
    </row>
    <row r="32" spans="1:131" ht="26.25" customHeight="1" x14ac:dyDescent="0.2">
      <c r="A32" s="245">
        <v>5</v>
      </c>
      <c r="B32" s="1095" t="s">
        <v>417</v>
      </c>
      <c r="C32" s="1096"/>
      <c r="D32" s="1096"/>
      <c r="E32" s="1096"/>
      <c r="F32" s="1096"/>
      <c r="G32" s="1096"/>
      <c r="H32" s="1096"/>
      <c r="I32" s="1096"/>
      <c r="J32" s="1096"/>
      <c r="K32" s="1096"/>
      <c r="L32" s="1096"/>
      <c r="M32" s="1096"/>
      <c r="N32" s="1096"/>
      <c r="O32" s="1096"/>
      <c r="P32" s="1097"/>
      <c r="Q32" s="1103">
        <v>9760</v>
      </c>
      <c r="R32" s="1104"/>
      <c r="S32" s="1104"/>
      <c r="T32" s="1104"/>
      <c r="U32" s="1104"/>
      <c r="V32" s="1104">
        <v>9513</v>
      </c>
      <c r="W32" s="1104"/>
      <c r="X32" s="1104"/>
      <c r="Y32" s="1104"/>
      <c r="Z32" s="1104"/>
      <c r="AA32" s="1104">
        <v>247</v>
      </c>
      <c r="AB32" s="1104"/>
      <c r="AC32" s="1104"/>
      <c r="AD32" s="1104"/>
      <c r="AE32" s="1105"/>
      <c r="AF32" s="1100">
        <v>247</v>
      </c>
      <c r="AG32" s="1101"/>
      <c r="AH32" s="1101"/>
      <c r="AI32" s="1101"/>
      <c r="AJ32" s="1102"/>
      <c r="AK32" s="1045"/>
      <c r="AL32" s="1036"/>
      <c r="AM32" s="1036"/>
      <c r="AN32" s="1036"/>
      <c r="AO32" s="1036"/>
      <c r="AP32" s="1036">
        <v>0</v>
      </c>
      <c r="AQ32" s="1036"/>
      <c r="AR32" s="1036"/>
      <c r="AS32" s="1036"/>
      <c r="AT32" s="1036"/>
      <c r="AU32" s="1036"/>
      <c r="AV32" s="1036"/>
      <c r="AW32" s="1036"/>
      <c r="AX32" s="1036"/>
      <c r="AY32" s="1036"/>
      <c r="AZ32" s="1106"/>
      <c r="BA32" s="1106"/>
      <c r="BB32" s="1106"/>
      <c r="BC32" s="1106"/>
      <c r="BD32" s="1106"/>
      <c r="BE32" s="1037"/>
      <c r="BF32" s="1037"/>
      <c r="BG32" s="1037"/>
      <c r="BH32" s="1037"/>
      <c r="BI32" s="1038"/>
      <c r="BJ32" s="235"/>
      <c r="BK32" s="235"/>
      <c r="BL32" s="235"/>
      <c r="BM32" s="235"/>
      <c r="BN32" s="235"/>
      <c r="BO32" s="244"/>
      <c r="BP32" s="244"/>
      <c r="BQ32" s="241">
        <v>26</v>
      </c>
      <c r="BR32" s="242"/>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33"/>
    </row>
    <row r="33" spans="1:131" ht="26.25" customHeight="1" x14ac:dyDescent="0.2">
      <c r="A33" s="245">
        <v>6</v>
      </c>
      <c r="B33" s="1095" t="s">
        <v>418</v>
      </c>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v>5145</v>
      </c>
      <c r="AG33" s="1101"/>
      <c r="AH33" s="1101"/>
      <c r="AI33" s="1101"/>
      <c r="AJ33" s="1102"/>
      <c r="AK33" s="1045"/>
      <c r="AL33" s="1036"/>
      <c r="AM33" s="1036"/>
      <c r="AN33" s="1036"/>
      <c r="AO33" s="1036"/>
      <c r="AP33" s="1036">
        <v>77470</v>
      </c>
      <c r="AQ33" s="1036"/>
      <c r="AR33" s="1036"/>
      <c r="AS33" s="1036"/>
      <c r="AT33" s="1036"/>
      <c r="AU33" s="1036"/>
      <c r="AV33" s="1036"/>
      <c r="AW33" s="1036"/>
      <c r="AX33" s="1036"/>
      <c r="AY33" s="1036"/>
      <c r="AZ33" s="1106"/>
      <c r="BA33" s="1106"/>
      <c r="BB33" s="1106"/>
      <c r="BC33" s="1106"/>
      <c r="BD33" s="1106"/>
      <c r="BE33" s="1037" t="s">
        <v>419</v>
      </c>
      <c r="BF33" s="1037"/>
      <c r="BG33" s="1037"/>
      <c r="BH33" s="1037"/>
      <c r="BI33" s="1038"/>
      <c r="BJ33" s="235"/>
      <c r="BK33" s="235"/>
      <c r="BL33" s="235"/>
      <c r="BM33" s="235"/>
      <c r="BN33" s="235"/>
      <c r="BO33" s="244"/>
      <c r="BP33" s="244"/>
      <c r="BQ33" s="241">
        <v>27</v>
      </c>
      <c r="BR33" s="242"/>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33"/>
    </row>
    <row r="34" spans="1:131" ht="26.25" customHeight="1" x14ac:dyDescent="0.2">
      <c r="A34" s="245">
        <v>7</v>
      </c>
      <c r="B34" s="1095" t="s">
        <v>420</v>
      </c>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v>151</v>
      </c>
      <c r="AG34" s="1101"/>
      <c r="AH34" s="1101"/>
      <c r="AI34" s="1101"/>
      <c r="AJ34" s="1102"/>
      <c r="AK34" s="1045"/>
      <c r="AL34" s="1036"/>
      <c r="AM34" s="1036"/>
      <c r="AN34" s="1036"/>
      <c r="AO34" s="1036"/>
      <c r="AP34" s="1036">
        <v>1497</v>
      </c>
      <c r="AQ34" s="1036"/>
      <c r="AR34" s="1036"/>
      <c r="AS34" s="1036"/>
      <c r="AT34" s="1036"/>
      <c r="AU34" s="1036"/>
      <c r="AV34" s="1036"/>
      <c r="AW34" s="1036"/>
      <c r="AX34" s="1036"/>
      <c r="AY34" s="1036"/>
      <c r="AZ34" s="1106"/>
      <c r="BA34" s="1106"/>
      <c r="BB34" s="1106"/>
      <c r="BC34" s="1106"/>
      <c r="BD34" s="1106"/>
      <c r="BE34" s="1037" t="s">
        <v>419</v>
      </c>
      <c r="BF34" s="1037"/>
      <c r="BG34" s="1037"/>
      <c r="BH34" s="1037"/>
      <c r="BI34" s="1038"/>
      <c r="BJ34" s="235"/>
      <c r="BK34" s="235"/>
      <c r="BL34" s="235"/>
      <c r="BM34" s="235"/>
      <c r="BN34" s="235"/>
      <c r="BO34" s="244"/>
      <c r="BP34" s="244"/>
      <c r="BQ34" s="241">
        <v>28</v>
      </c>
      <c r="BR34" s="242"/>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33"/>
    </row>
    <row r="35" spans="1:131" ht="26.25" customHeight="1" x14ac:dyDescent="0.2">
      <c r="A35" s="245">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35"/>
      <c r="BK35" s="235"/>
      <c r="BL35" s="235"/>
      <c r="BM35" s="235"/>
      <c r="BN35" s="235"/>
      <c r="BO35" s="244"/>
      <c r="BP35" s="244"/>
      <c r="BQ35" s="241">
        <v>29</v>
      </c>
      <c r="BR35" s="242"/>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33"/>
    </row>
    <row r="36" spans="1:131" ht="26.25" customHeight="1" x14ac:dyDescent="0.2">
      <c r="A36" s="245">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35"/>
      <c r="BK36" s="235"/>
      <c r="BL36" s="235"/>
      <c r="BM36" s="235"/>
      <c r="BN36" s="235"/>
      <c r="BO36" s="244"/>
      <c r="BP36" s="244"/>
      <c r="BQ36" s="241">
        <v>30</v>
      </c>
      <c r="BR36" s="242"/>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33"/>
    </row>
    <row r="37" spans="1:131" ht="26.25" customHeight="1" x14ac:dyDescent="0.2">
      <c r="A37" s="245">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35"/>
      <c r="BK37" s="235"/>
      <c r="BL37" s="235"/>
      <c r="BM37" s="235"/>
      <c r="BN37" s="235"/>
      <c r="BO37" s="244"/>
      <c r="BP37" s="244"/>
      <c r="BQ37" s="241">
        <v>31</v>
      </c>
      <c r="BR37" s="242"/>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33"/>
    </row>
    <row r="38" spans="1:131" ht="26.25" customHeight="1" x14ac:dyDescent="0.2">
      <c r="A38" s="245">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35"/>
      <c r="BK38" s="235"/>
      <c r="BL38" s="235"/>
      <c r="BM38" s="235"/>
      <c r="BN38" s="235"/>
      <c r="BO38" s="244"/>
      <c r="BP38" s="244"/>
      <c r="BQ38" s="241">
        <v>32</v>
      </c>
      <c r="BR38" s="242"/>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33"/>
    </row>
    <row r="39" spans="1:131" ht="26.25" customHeight="1" x14ac:dyDescent="0.2">
      <c r="A39" s="245">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35"/>
      <c r="BK39" s="235"/>
      <c r="BL39" s="235"/>
      <c r="BM39" s="235"/>
      <c r="BN39" s="235"/>
      <c r="BO39" s="244"/>
      <c r="BP39" s="244"/>
      <c r="BQ39" s="241">
        <v>33</v>
      </c>
      <c r="BR39" s="242"/>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33"/>
    </row>
    <row r="40" spans="1:131" ht="26.25" customHeight="1" x14ac:dyDescent="0.2">
      <c r="A40" s="241">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5"/>
      <c r="BK40" s="235"/>
      <c r="BL40" s="235"/>
      <c r="BM40" s="235"/>
      <c r="BN40" s="235"/>
      <c r="BO40" s="244"/>
      <c r="BP40" s="244"/>
      <c r="BQ40" s="241">
        <v>34</v>
      </c>
      <c r="BR40" s="242"/>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33"/>
    </row>
    <row r="41" spans="1:131" ht="26.25" customHeight="1" x14ac:dyDescent="0.2">
      <c r="A41" s="241">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5"/>
      <c r="BK41" s="235"/>
      <c r="BL41" s="235"/>
      <c r="BM41" s="235"/>
      <c r="BN41" s="235"/>
      <c r="BO41" s="244"/>
      <c r="BP41" s="244"/>
      <c r="BQ41" s="241">
        <v>35</v>
      </c>
      <c r="BR41" s="242"/>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33"/>
    </row>
    <row r="42" spans="1:131" ht="26.25" customHeight="1" x14ac:dyDescent="0.2">
      <c r="A42" s="241">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5"/>
      <c r="BK42" s="235"/>
      <c r="BL42" s="235"/>
      <c r="BM42" s="235"/>
      <c r="BN42" s="235"/>
      <c r="BO42" s="244"/>
      <c r="BP42" s="244"/>
      <c r="BQ42" s="241">
        <v>36</v>
      </c>
      <c r="BR42" s="242"/>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33"/>
    </row>
    <row r="43" spans="1:131" ht="26.25" customHeight="1" x14ac:dyDescent="0.2">
      <c r="A43" s="241">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5"/>
      <c r="BK43" s="235"/>
      <c r="BL43" s="235"/>
      <c r="BM43" s="235"/>
      <c r="BN43" s="235"/>
      <c r="BO43" s="244"/>
      <c r="BP43" s="244"/>
      <c r="BQ43" s="241">
        <v>37</v>
      </c>
      <c r="BR43" s="242"/>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33"/>
    </row>
    <row r="44" spans="1:131" ht="26.25" customHeight="1" x14ac:dyDescent="0.2">
      <c r="A44" s="241">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5"/>
      <c r="BK44" s="235"/>
      <c r="BL44" s="235"/>
      <c r="BM44" s="235"/>
      <c r="BN44" s="235"/>
      <c r="BO44" s="244"/>
      <c r="BP44" s="244"/>
      <c r="BQ44" s="241">
        <v>38</v>
      </c>
      <c r="BR44" s="242"/>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33"/>
    </row>
    <row r="45" spans="1:131" ht="26.25" customHeight="1" x14ac:dyDescent="0.2">
      <c r="A45" s="241">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5"/>
      <c r="BK45" s="235"/>
      <c r="BL45" s="235"/>
      <c r="BM45" s="235"/>
      <c r="BN45" s="235"/>
      <c r="BO45" s="244"/>
      <c r="BP45" s="244"/>
      <c r="BQ45" s="241">
        <v>39</v>
      </c>
      <c r="BR45" s="242"/>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33"/>
    </row>
    <row r="46" spans="1:131" ht="26.25" customHeight="1" x14ac:dyDescent="0.2">
      <c r="A46" s="241">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5"/>
      <c r="BK46" s="235"/>
      <c r="BL46" s="235"/>
      <c r="BM46" s="235"/>
      <c r="BN46" s="235"/>
      <c r="BO46" s="244"/>
      <c r="BP46" s="244"/>
      <c r="BQ46" s="241">
        <v>40</v>
      </c>
      <c r="BR46" s="242"/>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33"/>
    </row>
    <row r="47" spans="1:131" ht="26.25" customHeight="1" x14ac:dyDescent="0.2">
      <c r="A47" s="241">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5"/>
      <c r="BK47" s="235"/>
      <c r="BL47" s="235"/>
      <c r="BM47" s="235"/>
      <c r="BN47" s="235"/>
      <c r="BO47" s="244"/>
      <c r="BP47" s="244"/>
      <c r="BQ47" s="241">
        <v>41</v>
      </c>
      <c r="BR47" s="242"/>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33"/>
    </row>
    <row r="48" spans="1:131" ht="26.25" customHeight="1" x14ac:dyDescent="0.2">
      <c r="A48" s="241">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5"/>
      <c r="BK48" s="235"/>
      <c r="BL48" s="235"/>
      <c r="BM48" s="235"/>
      <c r="BN48" s="235"/>
      <c r="BO48" s="244"/>
      <c r="BP48" s="244"/>
      <c r="BQ48" s="241">
        <v>42</v>
      </c>
      <c r="BR48" s="242"/>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33"/>
    </row>
    <row r="49" spans="1:131" ht="26.25" customHeight="1" x14ac:dyDescent="0.2">
      <c r="A49" s="241">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5"/>
      <c r="BK49" s="235"/>
      <c r="BL49" s="235"/>
      <c r="BM49" s="235"/>
      <c r="BN49" s="235"/>
      <c r="BO49" s="244"/>
      <c r="BP49" s="244"/>
      <c r="BQ49" s="241">
        <v>43</v>
      </c>
      <c r="BR49" s="242"/>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33"/>
    </row>
    <row r="50" spans="1:131" ht="26.25" customHeight="1" x14ac:dyDescent="0.2">
      <c r="A50" s="241">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5"/>
      <c r="BK50" s="235"/>
      <c r="BL50" s="235"/>
      <c r="BM50" s="235"/>
      <c r="BN50" s="235"/>
      <c r="BO50" s="244"/>
      <c r="BP50" s="244"/>
      <c r="BQ50" s="241">
        <v>44</v>
      </c>
      <c r="BR50" s="242"/>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33"/>
    </row>
    <row r="51" spans="1:131" ht="26.25" customHeight="1" x14ac:dyDescent="0.2">
      <c r="A51" s="241">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5"/>
      <c r="BK51" s="235"/>
      <c r="BL51" s="235"/>
      <c r="BM51" s="235"/>
      <c r="BN51" s="235"/>
      <c r="BO51" s="244"/>
      <c r="BP51" s="244"/>
      <c r="BQ51" s="241">
        <v>45</v>
      </c>
      <c r="BR51" s="242"/>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33"/>
    </row>
    <row r="52" spans="1:131" ht="26.25" customHeight="1" x14ac:dyDescent="0.2">
      <c r="A52" s="241">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5"/>
      <c r="BK52" s="235"/>
      <c r="BL52" s="235"/>
      <c r="BM52" s="235"/>
      <c r="BN52" s="235"/>
      <c r="BO52" s="244"/>
      <c r="BP52" s="244"/>
      <c r="BQ52" s="241">
        <v>46</v>
      </c>
      <c r="BR52" s="242"/>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33"/>
    </row>
    <row r="53" spans="1:131" ht="26.25" customHeight="1" x14ac:dyDescent="0.2">
      <c r="A53" s="241">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5"/>
      <c r="BK53" s="235"/>
      <c r="BL53" s="235"/>
      <c r="BM53" s="235"/>
      <c r="BN53" s="235"/>
      <c r="BO53" s="244"/>
      <c r="BP53" s="244"/>
      <c r="BQ53" s="241">
        <v>47</v>
      </c>
      <c r="BR53" s="242"/>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33"/>
    </row>
    <row r="54" spans="1:131" ht="26.25" customHeight="1" x14ac:dyDescent="0.2">
      <c r="A54" s="241">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5"/>
      <c r="BK54" s="235"/>
      <c r="BL54" s="235"/>
      <c r="BM54" s="235"/>
      <c r="BN54" s="235"/>
      <c r="BO54" s="244"/>
      <c r="BP54" s="244"/>
      <c r="BQ54" s="241">
        <v>48</v>
      </c>
      <c r="BR54" s="242"/>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33"/>
    </row>
    <row r="55" spans="1:131" ht="26.25" customHeight="1" x14ac:dyDescent="0.2">
      <c r="A55" s="241">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5"/>
      <c r="BK55" s="235"/>
      <c r="BL55" s="235"/>
      <c r="BM55" s="235"/>
      <c r="BN55" s="235"/>
      <c r="BO55" s="244"/>
      <c r="BP55" s="244"/>
      <c r="BQ55" s="241">
        <v>49</v>
      </c>
      <c r="BR55" s="242"/>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33"/>
    </row>
    <row r="56" spans="1:131" ht="26.25" customHeight="1" x14ac:dyDescent="0.2">
      <c r="A56" s="241">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5"/>
      <c r="BK56" s="235"/>
      <c r="BL56" s="235"/>
      <c r="BM56" s="235"/>
      <c r="BN56" s="235"/>
      <c r="BO56" s="244"/>
      <c r="BP56" s="244"/>
      <c r="BQ56" s="241">
        <v>50</v>
      </c>
      <c r="BR56" s="242"/>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33"/>
    </row>
    <row r="57" spans="1:131" ht="26.25" customHeight="1" x14ac:dyDescent="0.2">
      <c r="A57" s="241">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5"/>
      <c r="BK57" s="235"/>
      <c r="BL57" s="235"/>
      <c r="BM57" s="235"/>
      <c r="BN57" s="235"/>
      <c r="BO57" s="244"/>
      <c r="BP57" s="244"/>
      <c r="BQ57" s="241">
        <v>51</v>
      </c>
      <c r="BR57" s="242"/>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33"/>
    </row>
    <row r="58" spans="1:131" ht="26.25" customHeight="1" x14ac:dyDescent="0.2">
      <c r="A58" s="241">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5"/>
      <c r="BK58" s="235"/>
      <c r="BL58" s="235"/>
      <c r="BM58" s="235"/>
      <c r="BN58" s="235"/>
      <c r="BO58" s="244"/>
      <c r="BP58" s="244"/>
      <c r="BQ58" s="241">
        <v>52</v>
      </c>
      <c r="BR58" s="242"/>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33"/>
    </row>
    <row r="59" spans="1:131" ht="26.25" customHeight="1" x14ac:dyDescent="0.2">
      <c r="A59" s="241">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5"/>
      <c r="BK59" s="235"/>
      <c r="BL59" s="235"/>
      <c r="BM59" s="235"/>
      <c r="BN59" s="235"/>
      <c r="BO59" s="244"/>
      <c r="BP59" s="244"/>
      <c r="BQ59" s="241">
        <v>53</v>
      </c>
      <c r="BR59" s="242"/>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33"/>
    </row>
    <row r="60" spans="1:131" ht="26.25" customHeight="1" x14ac:dyDescent="0.2">
      <c r="A60" s="241">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5"/>
      <c r="BK60" s="235"/>
      <c r="BL60" s="235"/>
      <c r="BM60" s="235"/>
      <c r="BN60" s="235"/>
      <c r="BO60" s="244"/>
      <c r="BP60" s="244"/>
      <c r="BQ60" s="241">
        <v>54</v>
      </c>
      <c r="BR60" s="242"/>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33"/>
    </row>
    <row r="61" spans="1:131" ht="26.25" customHeight="1" thickBot="1" x14ac:dyDescent="0.25">
      <c r="A61" s="241">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5"/>
      <c r="BK61" s="235"/>
      <c r="BL61" s="235"/>
      <c r="BM61" s="235"/>
      <c r="BN61" s="235"/>
      <c r="BO61" s="244"/>
      <c r="BP61" s="244"/>
      <c r="BQ61" s="241">
        <v>55</v>
      </c>
      <c r="BR61" s="242"/>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33"/>
    </row>
    <row r="62" spans="1:131" ht="26.25" customHeight="1" x14ac:dyDescent="0.2">
      <c r="A62" s="241">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421</v>
      </c>
      <c r="BK62" s="1093"/>
      <c r="BL62" s="1093"/>
      <c r="BM62" s="1093"/>
      <c r="BN62" s="1094"/>
      <c r="BO62" s="244"/>
      <c r="BP62" s="244"/>
      <c r="BQ62" s="241">
        <v>56</v>
      </c>
      <c r="BR62" s="242"/>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33"/>
    </row>
    <row r="63" spans="1:131" ht="26.25" customHeight="1" thickBot="1" x14ac:dyDescent="0.25">
      <c r="A63" s="243" t="s">
        <v>400</v>
      </c>
      <c r="B63" s="1002" t="s">
        <v>422</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7535</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423</v>
      </c>
      <c r="BK63" s="1018"/>
      <c r="BL63" s="1018"/>
      <c r="BM63" s="1018"/>
      <c r="BN63" s="1084"/>
      <c r="BO63" s="244"/>
      <c r="BP63" s="244"/>
      <c r="BQ63" s="241">
        <v>57</v>
      </c>
      <c r="BR63" s="242"/>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33"/>
    </row>
    <row r="65" spans="1:131" ht="26.25" customHeight="1" thickBot="1" x14ac:dyDescent="0.25">
      <c r="A65" s="235" t="s">
        <v>424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33"/>
    </row>
    <row r="66" spans="1:131" ht="26.25" customHeight="1" x14ac:dyDescent="0.2">
      <c r="A66" s="1060" t="s">
        <v>425</v>
      </c>
      <c r="B66" s="1061"/>
      <c r="C66" s="1061"/>
      <c r="D66" s="1061"/>
      <c r="E66" s="1061"/>
      <c r="F66" s="1061"/>
      <c r="G66" s="1061"/>
      <c r="H66" s="1061"/>
      <c r="I66" s="1061"/>
      <c r="J66" s="1061"/>
      <c r="K66" s="1061"/>
      <c r="L66" s="1061"/>
      <c r="M66" s="1061"/>
      <c r="N66" s="1061"/>
      <c r="O66" s="1061"/>
      <c r="P66" s="1062"/>
      <c r="Q66" s="1066" t="s">
        <v>426</v>
      </c>
      <c r="R66" s="1067"/>
      <c r="S66" s="1067"/>
      <c r="T66" s="1067"/>
      <c r="U66" s="1068"/>
      <c r="V66" s="1066" t="s">
        <v>427</v>
      </c>
      <c r="W66" s="1067"/>
      <c r="X66" s="1067"/>
      <c r="Y66" s="1067"/>
      <c r="Z66" s="1068"/>
      <c r="AA66" s="1066" t="s">
        <v>407</v>
      </c>
      <c r="AB66" s="1067"/>
      <c r="AC66" s="1067"/>
      <c r="AD66" s="1067"/>
      <c r="AE66" s="1068"/>
      <c r="AF66" s="1072" t="s">
        <v>408</v>
      </c>
      <c r="AG66" s="1073"/>
      <c r="AH66" s="1073"/>
      <c r="AI66" s="1073"/>
      <c r="AJ66" s="1074"/>
      <c r="AK66" s="1066" t="s">
        <v>409</v>
      </c>
      <c r="AL66" s="1061"/>
      <c r="AM66" s="1061"/>
      <c r="AN66" s="1061"/>
      <c r="AO66" s="1062"/>
      <c r="AP66" s="1066" t="s">
        <v>428</v>
      </c>
      <c r="AQ66" s="1067"/>
      <c r="AR66" s="1067"/>
      <c r="AS66" s="1067"/>
      <c r="AT66" s="1068"/>
      <c r="AU66" s="1066" t="s">
        <v>429</v>
      </c>
      <c r="AV66" s="1067"/>
      <c r="AW66" s="1067"/>
      <c r="AX66" s="1067"/>
      <c r="AY66" s="1068"/>
      <c r="AZ66" s="1066" t="s">
        <v>382</v>
      </c>
      <c r="BA66" s="1067"/>
      <c r="BB66" s="1067"/>
      <c r="BC66" s="1067"/>
      <c r="BD66" s="1080"/>
      <c r="BE66" s="244"/>
      <c r="BF66" s="244"/>
      <c r="BG66" s="244"/>
      <c r="BH66" s="244"/>
      <c r="BI66" s="244"/>
      <c r="BJ66" s="244"/>
      <c r="BK66" s="244"/>
      <c r="BL66" s="244"/>
      <c r="BM66" s="244"/>
      <c r="BN66" s="244"/>
      <c r="BO66" s="244"/>
      <c r="BP66" s="244"/>
      <c r="BQ66" s="241">
        <v>60</v>
      </c>
      <c r="BR66" s="246"/>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33"/>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44"/>
      <c r="BF67" s="244"/>
      <c r="BG67" s="244"/>
      <c r="BH67" s="244"/>
      <c r="BI67" s="244"/>
      <c r="BJ67" s="244"/>
      <c r="BK67" s="244"/>
      <c r="BL67" s="244"/>
      <c r="BM67" s="244"/>
      <c r="BN67" s="244"/>
      <c r="BO67" s="244"/>
      <c r="BP67" s="244"/>
      <c r="BQ67" s="241">
        <v>61</v>
      </c>
      <c r="BR67" s="246"/>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33"/>
    </row>
    <row r="68" spans="1:131" ht="26.25" customHeight="1" thickTop="1" x14ac:dyDescent="0.2">
      <c r="A68" s="239">
        <v>1</v>
      </c>
      <c r="B68" s="1050"/>
      <c r="C68" s="1051"/>
      <c r="D68" s="1051"/>
      <c r="E68" s="1051"/>
      <c r="F68" s="1051"/>
      <c r="G68" s="1051"/>
      <c r="H68" s="1051"/>
      <c r="I68" s="1051"/>
      <c r="J68" s="1051"/>
      <c r="K68" s="1051"/>
      <c r="L68" s="1051"/>
      <c r="M68" s="1051"/>
      <c r="N68" s="1051"/>
      <c r="O68" s="1051"/>
      <c r="P68" s="1052"/>
      <c r="Q68" s="1053"/>
      <c r="R68" s="1047"/>
      <c r="S68" s="1047"/>
      <c r="T68" s="1047"/>
      <c r="U68" s="1047"/>
      <c r="V68" s="1047"/>
      <c r="W68" s="1047"/>
      <c r="X68" s="1047"/>
      <c r="Y68" s="1047"/>
      <c r="Z68" s="1047"/>
      <c r="AA68" s="1047"/>
      <c r="AB68" s="1047"/>
      <c r="AC68" s="1047"/>
      <c r="AD68" s="1047"/>
      <c r="AE68" s="1047"/>
      <c r="AF68" s="1047"/>
      <c r="AG68" s="1047"/>
      <c r="AH68" s="1047"/>
      <c r="AI68" s="1047"/>
      <c r="AJ68" s="1047"/>
      <c r="AK68" s="1047"/>
      <c r="AL68" s="1047"/>
      <c r="AM68" s="1047"/>
      <c r="AN68" s="1047"/>
      <c r="AO68" s="1047"/>
      <c r="AP68" s="1047"/>
      <c r="AQ68" s="1047"/>
      <c r="AR68" s="1047"/>
      <c r="AS68" s="1047"/>
      <c r="AT68" s="1047"/>
      <c r="AU68" s="1047"/>
      <c r="AV68" s="1047"/>
      <c r="AW68" s="1047"/>
      <c r="AX68" s="1047"/>
      <c r="AY68" s="1047"/>
      <c r="AZ68" s="1048"/>
      <c r="BA68" s="1048"/>
      <c r="BB68" s="1048"/>
      <c r="BC68" s="1048"/>
      <c r="BD68" s="1049"/>
      <c r="BE68" s="244"/>
      <c r="BF68" s="244"/>
      <c r="BG68" s="244"/>
      <c r="BH68" s="244"/>
      <c r="BI68" s="244"/>
      <c r="BJ68" s="244"/>
      <c r="BK68" s="244"/>
      <c r="BL68" s="244"/>
      <c r="BM68" s="244"/>
      <c r="BN68" s="244"/>
      <c r="BO68" s="244"/>
      <c r="BP68" s="244"/>
      <c r="BQ68" s="241">
        <v>62</v>
      </c>
      <c r="BR68" s="246"/>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33"/>
    </row>
    <row r="69" spans="1:131" ht="26.25" customHeight="1" x14ac:dyDescent="0.2">
      <c r="A69" s="241">
        <v>2</v>
      </c>
      <c r="B69" s="1039"/>
      <c r="C69" s="1040"/>
      <c r="D69" s="1040"/>
      <c r="E69" s="1040"/>
      <c r="F69" s="1040"/>
      <c r="G69" s="1040"/>
      <c r="H69" s="1040"/>
      <c r="I69" s="1040"/>
      <c r="J69" s="1040"/>
      <c r="K69" s="1040"/>
      <c r="L69" s="1040"/>
      <c r="M69" s="1040"/>
      <c r="N69" s="1040"/>
      <c r="O69" s="1040"/>
      <c r="P69" s="1041"/>
      <c r="Q69" s="1042"/>
      <c r="R69" s="1036"/>
      <c r="S69" s="1036"/>
      <c r="T69" s="1036"/>
      <c r="U69" s="1036"/>
      <c r="V69" s="1036"/>
      <c r="W69" s="1036"/>
      <c r="X69" s="1036"/>
      <c r="Y69" s="1036"/>
      <c r="Z69" s="1036"/>
      <c r="AA69" s="1036"/>
      <c r="AB69" s="1036"/>
      <c r="AC69" s="1036"/>
      <c r="AD69" s="1036"/>
      <c r="AE69" s="1036"/>
      <c r="AF69" s="1036"/>
      <c r="AG69" s="1036"/>
      <c r="AH69" s="1036"/>
      <c r="AI69" s="1036"/>
      <c r="AJ69" s="1036"/>
      <c r="AK69" s="1036"/>
      <c r="AL69" s="1036"/>
      <c r="AM69" s="1036"/>
      <c r="AN69" s="1036"/>
      <c r="AO69" s="1036"/>
      <c r="AP69" s="1036"/>
      <c r="AQ69" s="1036"/>
      <c r="AR69" s="1036"/>
      <c r="AS69" s="1036"/>
      <c r="AT69" s="1036"/>
      <c r="AU69" s="1036"/>
      <c r="AV69" s="1036"/>
      <c r="AW69" s="1036"/>
      <c r="AX69" s="1036"/>
      <c r="AY69" s="1036"/>
      <c r="AZ69" s="1037"/>
      <c r="BA69" s="1037"/>
      <c r="BB69" s="1037"/>
      <c r="BC69" s="1037"/>
      <c r="BD69" s="1038"/>
      <c r="BE69" s="244"/>
      <c r="BF69" s="244"/>
      <c r="BG69" s="244"/>
      <c r="BH69" s="244"/>
      <c r="BI69" s="244"/>
      <c r="BJ69" s="244"/>
      <c r="BK69" s="244"/>
      <c r="BL69" s="244"/>
      <c r="BM69" s="244"/>
      <c r="BN69" s="244"/>
      <c r="BO69" s="244"/>
      <c r="BP69" s="244"/>
      <c r="BQ69" s="241">
        <v>63</v>
      </c>
      <c r="BR69" s="246"/>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33"/>
    </row>
    <row r="70" spans="1:131" ht="26.25" customHeight="1" x14ac:dyDescent="0.2">
      <c r="A70" s="241">
        <v>3</v>
      </c>
      <c r="B70" s="1039"/>
      <c r="C70" s="1040"/>
      <c r="D70" s="1040"/>
      <c r="E70" s="1040"/>
      <c r="F70" s="1040"/>
      <c r="G70" s="1040"/>
      <c r="H70" s="1040"/>
      <c r="I70" s="1040"/>
      <c r="J70" s="1040"/>
      <c r="K70" s="1040"/>
      <c r="L70" s="1040"/>
      <c r="M70" s="1040"/>
      <c r="N70" s="1040"/>
      <c r="O70" s="1040"/>
      <c r="P70" s="1041"/>
      <c r="Q70" s="1042"/>
      <c r="R70" s="1036"/>
      <c r="S70" s="1036"/>
      <c r="T70" s="1036"/>
      <c r="U70" s="1036"/>
      <c r="V70" s="1036"/>
      <c r="W70" s="1036"/>
      <c r="X70" s="1036"/>
      <c r="Y70" s="1036"/>
      <c r="Z70" s="1036"/>
      <c r="AA70" s="1036"/>
      <c r="AB70" s="1036"/>
      <c r="AC70" s="1036"/>
      <c r="AD70" s="1036"/>
      <c r="AE70" s="1036"/>
      <c r="AF70" s="1036"/>
      <c r="AG70" s="1036"/>
      <c r="AH70" s="1036"/>
      <c r="AI70" s="1036"/>
      <c r="AJ70" s="1036"/>
      <c r="AK70" s="1036"/>
      <c r="AL70" s="1036"/>
      <c r="AM70" s="1036"/>
      <c r="AN70" s="1036"/>
      <c r="AO70" s="1036"/>
      <c r="AP70" s="1036"/>
      <c r="AQ70" s="1036"/>
      <c r="AR70" s="1036"/>
      <c r="AS70" s="1036"/>
      <c r="AT70" s="1036"/>
      <c r="AU70" s="1036"/>
      <c r="AV70" s="1036"/>
      <c r="AW70" s="1036"/>
      <c r="AX70" s="1036"/>
      <c r="AY70" s="1036"/>
      <c r="AZ70" s="1037"/>
      <c r="BA70" s="1037"/>
      <c r="BB70" s="1037"/>
      <c r="BC70" s="1037"/>
      <c r="BD70" s="1038"/>
      <c r="BE70" s="244"/>
      <c r="BF70" s="244"/>
      <c r="BG70" s="244"/>
      <c r="BH70" s="244"/>
      <c r="BI70" s="244"/>
      <c r="BJ70" s="244"/>
      <c r="BK70" s="244"/>
      <c r="BL70" s="244"/>
      <c r="BM70" s="244"/>
      <c r="BN70" s="244"/>
      <c r="BO70" s="244"/>
      <c r="BP70" s="244"/>
      <c r="BQ70" s="241">
        <v>64</v>
      </c>
      <c r="BR70" s="246"/>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33"/>
    </row>
    <row r="71" spans="1:131" ht="26.25" customHeight="1" x14ac:dyDescent="0.2">
      <c r="A71" s="241">
        <v>4</v>
      </c>
      <c r="B71" s="1039"/>
      <c r="C71" s="1040"/>
      <c r="D71" s="1040"/>
      <c r="E71" s="1040"/>
      <c r="F71" s="1040"/>
      <c r="G71" s="1040"/>
      <c r="H71" s="1040"/>
      <c r="I71" s="1040"/>
      <c r="J71" s="1040"/>
      <c r="K71" s="1040"/>
      <c r="L71" s="1040"/>
      <c r="M71" s="1040"/>
      <c r="N71" s="1040"/>
      <c r="O71" s="1040"/>
      <c r="P71" s="1041"/>
      <c r="Q71" s="1042"/>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6"/>
      <c r="AY71" s="1036"/>
      <c r="AZ71" s="1037"/>
      <c r="BA71" s="1037"/>
      <c r="BB71" s="1037"/>
      <c r="BC71" s="1037"/>
      <c r="BD71" s="1038"/>
      <c r="BE71" s="244"/>
      <c r="BF71" s="244"/>
      <c r="BG71" s="244"/>
      <c r="BH71" s="244"/>
      <c r="BI71" s="244"/>
      <c r="BJ71" s="244"/>
      <c r="BK71" s="244"/>
      <c r="BL71" s="244"/>
      <c r="BM71" s="244"/>
      <c r="BN71" s="244"/>
      <c r="BO71" s="244"/>
      <c r="BP71" s="244"/>
      <c r="BQ71" s="241">
        <v>65</v>
      </c>
      <c r="BR71" s="246"/>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33"/>
    </row>
    <row r="72" spans="1:131" ht="26.25" customHeight="1" x14ac:dyDescent="0.2">
      <c r="A72" s="241">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44"/>
      <c r="BF72" s="244"/>
      <c r="BG72" s="244"/>
      <c r="BH72" s="244"/>
      <c r="BI72" s="244"/>
      <c r="BJ72" s="244"/>
      <c r="BK72" s="244"/>
      <c r="BL72" s="244"/>
      <c r="BM72" s="244"/>
      <c r="BN72" s="244"/>
      <c r="BO72" s="244"/>
      <c r="BP72" s="244"/>
      <c r="BQ72" s="241">
        <v>66</v>
      </c>
      <c r="BR72" s="246"/>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33"/>
    </row>
    <row r="73" spans="1:131" ht="26.25" customHeight="1" x14ac:dyDescent="0.2">
      <c r="A73" s="241">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44"/>
      <c r="BF73" s="244"/>
      <c r="BG73" s="244"/>
      <c r="BH73" s="244"/>
      <c r="BI73" s="244"/>
      <c r="BJ73" s="244"/>
      <c r="BK73" s="244"/>
      <c r="BL73" s="244"/>
      <c r="BM73" s="244"/>
      <c r="BN73" s="244"/>
      <c r="BO73" s="244"/>
      <c r="BP73" s="244"/>
      <c r="BQ73" s="241">
        <v>67</v>
      </c>
      <c r="BR73" s="246"/>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33"/>
    </row>
    <row r="74" spans="1:131" ht="26.25" customHeight="1" x14ac:dyDescent="0.2">
      <c r="A74" s="241">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44"/>
      <c r="BF74" s="244"/>
      <c r="BG74" s="244"/>
      <c r="BH74" s="244"/>
      <c r="BI74" s="244"/>
      <c r="BJ74" s="244"/>
      <c r="BK74" s="244"/>
      <c r="BL74" s="244"/>
      <c r="BM74" s="244"/>
      <c r="BN74" s="244"/>
      <c r="BO74" s="244"/>
      <c r="BP74" s="244"/>
      <c r="BQ74" s="241">
        <v>68</v>
      </c>
      <c r="BR74" s="246"/>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33"/>
    </row>
    <row r="75" spans="1:131" ht="26.25" customHeight="1" x14ac:dyDescent="0.2">
      <c r="A75" s="241">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44"/>
      <c r="BF75" s="244"/>
      <c r="BG75" s="244"/>
      <c r="BH75" s="244"/>
      <c r="BI75" s="244"/>
      <c r="BJ75" s="244"/>
      <c r="BK75" s="244"/>
      <c r="BL75" s="244"/>
      <c r="BM75" s="244"/>
      <c r="BN75" s="244"/>
      <c r="BO75" s="244"/>
      <c r="BP75" s="244"/>
      <c r="BQ75" s="241">
        <v>69</v>
      </c>
      <c r="BR75" s="246"/>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33"/>
    </row>
    <row r="76" spans="1:131" ht="26.25" customHeight="1" x14ac:dyDescent="0.2">
      <c r="A76" s="241">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44"/>
      <c r="BF76" s="244"/>
      <c r="BG76" s="244"/>
      <c r="BH76" s="244"/>
      <c r="BI76" s="244"/>
      <c r="BJ76" s="244"/>
      <c r="BK76" s="244"/>
      <c r="BL76" s="244"/>
      <c r="BM76" s="244"/>
      <c r="BN76" s="244"/>
      <c r="BO76" s="244"/>
      <c r="BP76" s="244"/>
      <c r="BQ76" s="241">
        <v>70</v>
      </c>
      <c r="BR76" s="246"/>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33"/>
    </row>
    <row r="77" spans="1:131" ht="26.25" customHeight="1" x14ac:dyDescent="0.2">
      <c r="A77" s="241">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44"/>
      <c r="BF77" s="244"/>
      <c r="BG77" s="244"/>
      <c r="BH77" s="244"/>
      <c r="BI77" s="244"/>
      <c r="BJ77" s="244"/>
      <c r="BK77" s="244"/>
      <c r="BL77" s="244"/>
      <c r="BM77" s="244"/>
      <c r="BN77" s="244"/>
      <c r="BO77" s="244"/>
      <c r="BP77" s="244"/>
      <c r="BQ77" s="241">
        <v>71</v>
      </c>
      <c r="BR77" s="246"/>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33"/>
    </row>
    <row r="78" spans="1:131" ht="26.25" customHeight="1" x14ac:dyDescent="0.2">
      <c r="A78" s="241">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44"/>
      <c r="BF78" s="244"/>
      <c r="BG78" s="244"/>
      <c r="BH78" s="244"/>
      <c r="BI78" s="244"/>
      <c r="BJ78" s="233"/>
      <c r="BK78" s="233"/>
      <c r="BL78" s="233"/>
      <c r="BM78" s="233"/>
      <c r="BN78" s="233"/>
      <c r="BO78" s="244"/>
      <c r="BP78" s="244"/>
      <c r="BQ78" s="241">
        <v>72</v>
      </c>
      <c r="BR78" s="246"/>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33"/>
    </row>
    <row r="79" spans="1:131" ht="26.25" customHeight="1" x14ac:dyDescent="0.2">
      <c r="A79" s="241">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44"/>
      <c r="BF79" s="244"/>
      <c r="BG79" s="244"/>
      <c r="BH79" s="244"/>
      <c r="BI79" s="244"/>
      <c r="BJ79" s="233"/>
      <c r="BK79" s="233"/>
      <c r="BL79" s="233"/>
      <c r="BM79" s="233"/>
      <c r="BN79" s="233"/>
      <c r="BO79" s="244"/>
      <c r="BP79" s="244"/>
      <c r="BQ79" s="241">
        <v>73</v>
      </c>
      <c r="BR79" s="246"/>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33"/>
    </row>
    <row r="80" spans="1:131" ht="26.25" customHeight="1" x14ac:dyDescent="0.2">
      <c r="A80" s="241">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44"/>
      <c r="BF80" s="244"/>
      <c r="BG80" s="244"/>
      <c r="BH80" s="244"/>
      <c r="BI80" s="244"/>
      <c r="BJ80" s="244"/>
      <c r="BK80" s="244"/>
      <c r="BL80" s="244"/>
      <c r="BM80" s="244"/>
      <c r="BN80" s="244"/>
      <c r="BO80" s="244"/>
      <c r="BP80" s="244"/>
      <c r="BQ80" s="241">
        <v>74</v>
      </c>
      <c r="BR80" s="246"/>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33"/>
    </row>
    <row r="81" spans="1:131" ht="26.25" customHeight="1" x14ac:dyDescent="0.2">
      <c r="A81" s="241">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44"/>
      <c r="BF81" s="244"/>
      <c r="BG81" s="244"/>
      <c r="BH81" s="244"/>
      <c r="BI81" s="244"/>
      <c r="BJ81" s="244"/>
      <c r="BK81" s="244"/>
      <c r="BL81" s="244"/>
      <c r="BM81" s="244"/>
      <c r="BN81" s="244"/>
      <c r="BO81" s="244"/>
      <c r="BP81" s="244"/>
      <c r="BQ81" s="241">
        <v>75</v>
      </c>
      <c r="BR81" s="246"/>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33"/>
    </row>
    <row r="82" spans="1:131" ht="26.25" customHeight="1" x14ac:dyDescent="0.2">
      <c r="A82" s="241">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44"/>
      <c r="BF82" s="244"/>
      <c r="BG82" s="244"/>
      <c r="BH82" s="244"/>
      <c r="BI82" s="244"/>
      <c r="BJ82" s="244"/>
      <c r="BK82" s="244"/>
      <c r="BL82" s="244"/>
      <c r="BM82" s="244"/>
      <c r="BN82" s="244"/>
      <c r="BO82" s="244"/>
      <c r="BP82" s="244"/>
      <c r="BQ82" s="241">
        <v>76</v>
      </c>
      <c r="BR82" s="246"/>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33"/>
    </row>
    <row r="83" spans="1:131" ht="26.25" customHeight="1" x14ac:dyDescent="0.2">
      <c r="A83" s="241">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44"/>
      <c r="BF83" s="244"/>
      <c r="BG83" s="244"/>
      <c r="BH83" s="244"/>
      <c r="BI83" s="244"/>
      <c r="BJ83" s="244"/>
      <c r="BK83" s="244"/>
      <c r="BL83" s="244"/>
      <c r="BM83" s="244"/>
      <c r="BN83" s="244"/>
      <c r="BO83" s="244"/>
      <c r="BP83" s="244"/>
      <c r="BQ83" s="241">
        <v>77</v>
      </c>
      <c r="BR83" s="246"/>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33"/>
    </row>
    <row r="84" spans="1:131" ht="26.25" customHeight="1" x14ac:dyDescent="0.2">
      <c r="A84" s="241">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44"/>
      <c r="BF84" s="244"/>
      <c r="BG84" s="244"/>
      <c r="BH84" s="244"/>
      <c r="BI84" s="244"/>
      <c r="BJ84" s="244"/>
      <c r="BK84" s="244"/>
      <c r="BL84" s="244"/>
      <c r="BM84" s="244"/>
      <c r="BN84" s="244"/>
      <c r="BO84" s="244"/>
      <c r="BP84" s="244"/>
      <c r="BQ84" s="241">
        <v>78</v>
      </c>
      <c r="BR84" s="246"/>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33"/>
    </row>
    <row r="85" spans="1:131" ht="26.25" customHeight="1" x14ac:dyDescent="0.2">
      <c r="A85" s="241">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44"/>
      <c r="BF85" s="244"/>
      <c r="BG85" s="244"/>
      <c r="BH85" s="244"/>
      <c r="BI85" s="244"/>
      <c r="BJ85" s="244"/>
      <c r="BK85" s="244"/>
      <c r="BL85" s="244"/>
      <c r="BM85" s="244"/>
      <c r="BN85" s="244"/>
      <c r="BO85" s="244"/>
      <c r="BP85" s="244"/>
      <c r="BQ85" s="241">
        <v>79</v>
      </c>
      <c r="BR85" s="246"/>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33"/>
    </row>
    <row r="86" spans="1:131" ht="26.25" customHeight="1" x14ac:dyDescent="0.2">
      <c r="A86" s="241">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44"/>
      <c r="BF86" s="244"/>
      <c r="BG86" s="244"/>
      <c r="BH86" s="244"/>
      <c r="BI86" s="244"/>
      <c r="BJ86" s="244"/>
      <c r="BK86" s="244"/>
      <c r="BL86" s="244"/>
      <c r="BM86" s="244"/>
      <c r="BN86" s="244"/>
      <c r="BO86" s="244"/>
      <c r="BP86" s="244"/>
      <c r="BQ86" s="241">
        <v>80</v>
      </c>
      <c r="BR86" s="246"/>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33"/>
    </row>
    <row r="87" spans="1:131" ht="26.25" customHeight="1" x14ac:dyDescent="0.2">
      <c r="A87" s="247">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44"/>
      <c r="BF87" s="244"/>
      <c r="BG87" s="244"/>
      <c r="BH87" s="244"/>
      <c r="BI87" s="244"/>
      <c r="BJ87" s="244"/>
      <c r="BK87" s="244"/>
      <c r="BL87" s="244"/>
      <c r="BM87" s="244"/>
      <c r="BN87" s="244"/>
      <c r="BO87" s="244"/>
      <c r="BP87" s="244"/>
      <c r="BQ87" s="241">
        <v>81</v>
      </c>
      <c r="BR87" s="246"/>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33"/>
    </row>
    <row r="88" spans="1:131" ht="26.25" customHeight="1" thickBot="1" x14ac:dyDescent="0.25">
      <c r="A88" s="243" t="s">
        <v>400</v>
      </c>
      <c r="B88" s="1002" t="s">
        <v>430</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44"/>
      <c r="BF88" s="244"/>
      <c r="BG88" s="244"/>
      <c r="BH88" s="244"/>
      <c r="BI88" s="244"/>
      <c r="BJ88" s="244"/>
      <c r="BK88" s="244"/>
      <c r="BL88" s="244"/>
      <c r="BM88" s="244"/>
      <c r="BN88" s="244"/>
      <c r="BO88" s="244"/>
      <c r="BP88" s="244"/>
      <c r="BQ88" s="241">
        <v>82</v>
      </c>
      <c r="BR88" s="246"/>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400</v>
      </c>
      <c r="BR102" s="1002" t="s">
        <v>431</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33" customFormat="1" ht="26.25" customHeight="1" x14ac:dyDescent="0.2">
      <c r="A109" s="960" t="s">
        <v>438</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439</v>
      </c>
      <c r="AB109" s="961"/>
      <c r="AC109" s="961"/>
      <c r="AD109" s="961"/>
      <c r="AE109" s="962"/>
      <c r="AF109" s="963" t="s">
        <v>440</v>
      </c>
      <c r="AG109" s="961"/>
      <c r="AH109" s="961"/>
      <c r="AI109" s="961"/>
      <c r="AJ109" s="962"/>
      <c r="AK109" s="963" t="s">
        <v>309</v>
      </c>
      <c r="AL109" s="961"/>
      <c r="AM109" s="961"/>
      <c r="AN109" s="961"/>
      <c r="AO109" s="962"/>
      <c r="AP109" s="963" t="s">
        <v>441</v>
      </c>
      <c r="AQ109" s="961"/>
      <c r="AR109" s="961"/>
      <c r="AS109" s="961"/>
      <c r="AT109" s="994"/>
      <c r="AU109" s="960" t="s">
        <v>438</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439</v>
      </c>
      <c r="BR109" s="961"/>
      <c r="BS109" s="961"/>
      <c r="BT109" s="961"/>
      <c r="BU109" s="962"/>
      <c r="BV109" s="963" t="s">
        <v>440</v>
      </c>
      <c r="BW109" s="961"/>
      <c r="BX109" s="961"/>
      <c r="BY109" s="961"/>
      <c r="BZ109" s="962"/>
      <c r="CA109" s="963" t="s">
        <v>309</v>
      </c>
      <c r="CB109" s="961"/>
      <c r="CC109" s="961"/>
      <c r="CD109" s="961"/>
      <c r="CE109" s="962"/>
      <c r="CF109" s="1001" t="s">
        <v>441</v>
      </c>
      <c r="CG109" s="1001"/>
      <c r="CH109" s="1001"/>
      <c r="CI109" s="1001"/>
      <c r="CJ109" s="1001"/>
      <c r="CK109" s="963" t="s">
        <v>442</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439</v>
      </c>
      <c r="DH109" s="961"/>
      <c r="DI109" s="961"/>
      <c r="DJ109" s="961"/>
      <c r="DK109" s="962"/>
      <c r="DL109" s="963" t="s">
        <v>440</v>
      </c>
      <c r="DM109" s="961"/>
      <c r="DN109" s="961"/>
      <c r="DO109" s="961"/>
      <c r="DP109" s="962"/>
      <c r="DQ109" s="963" t="s">
        <v>309</v>
      </c>
      <c r="DR109" s="961"/>
      <c r="DS109" s="961"/>
      <c r="DT109" s="961"/>
      <c r="DU109" s="962"/>
      <c r="DV109" s="963" t="s">
        <v>441</v>
      </c>
      <c r="DW109" s="961"/>
      <c r="DX109" s="961"/>
      <c r="DY109" s="961"/>
      <c r="DZ109" s="994"/>
    </row>
    <row r="110" spans="1:131" s="233" customFormat="1" ht="26.25" customHeight="1" x14ac:dyDescent="0.2">
      <c r="A110" s="872" t="s">
        <v>443</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22602977</v>
      </c>
      <c r="AB110" s="954"/>
      <c r="AC110" s="954"/>
      <c r="AD110" s="954"/>
      <c r="AE110" s="955"/>
      <c r="AF110" s="956">
        <v>22905794</v>
      </c>
      <c r="AG110" s="954"/>
      <c r="AH110" s="954"/>
      <c r="AI110" s="954"/>
      <c r="AJ110" s="955"/>
      <c r="AK110" s="956">
        <v>22802339</v>
      </c>
      <c r="AL110" s="954"/>
      <c r="AM110" s="954"/>
      <c r="AN110" s="954"/>
      <c r="AO110" s="955"/>
      <c r="AP110" s="957">
        <v>13.6</v>
      </c>
      <c r="AQ110" s="958"/>
      <c r="AR110" s="958"/>
      <c r="AS110" s="958"/>
      <c r="AT110" s="959"/>
      <c r="AU110" s="995" t="s">
        <v>72</v>
      </c>
      <c r="AV110" s="996"/>
      <c r="AW110" s="996"/>
      <c r="AX110" s="996"/>
      <c r="AY110" s="996"/>
      <c r="AZ110" s="925" t="s">
        <v>444</v>
      </c>
      <c r="BA110" s="873"/>
      <c r="BB110" s="873"/>
      <c r="BC110" s="873"/>
      <c r="BD110" s="873"/>
      <c r="BE110" s="873"/>
      <c r="BF110" s="873"/>
      <c r="BG110" s="873"/>
      <c r="BH110" s="873"/>
      <c r="BI110" s="873"/>
      <c r="BJ110" s="873"/>
      <c r="BK110" s="873"/>
      <c r="BL110" s="873"/>
      <c r="BM110" s="873"/>
      <c r="BN110" s="873"/>
      <c r="BO110" s="873"/>
      <c r="BP110" s="874"/>
      <c r="BQ110" s="926">
        <v>290250179</v>
      </c>
      <c r="BR110" s="907"/>
      <c r="BS110" s="907"/>
      <c r="BT110" s="907"/>
      <c r="BU110" s="907"/>
      <c r="BV110" s="907">
        <v>290403942</v>
      </c>
      <c r="BW110" s="907"/>
      <c r="BX110" s="907"/>
      <c r="BY110" s="907"/>
      <c r="BZ110" s="907"/>
      <c r="CA110" s="907">
        <v>291630511</v>
      </c>
      <c r="CB110" s="907"/>
      <c r="CC110" s="907"/>
      <c r="CD110" s="907"/>
      <c r="CE110" s="907"/>
      <c r="CF110" s="931">
        <v>173.5</v>
      </c>
      <c r="CG110" s="932"/>
      <c r="CH110" s="932"/>
      <c r="CI110" s="932"/>
      <c r="CJ110" s="932"/>
      <c r="CK110" s="991" t="s">
        <v>445</v>
      </c>
      <c r="CL110" s="884"/>
      <c r="CM110" s="925" t="s">
        <v>446</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423</v>
      </c>
      <c r="DH110" s="907"/>
      <c r="DI110" s="907"/>
      <c r="DJ110" s="907"/>
      <c r="DK110" s="907"/>
      <c r="DL110" s="907" t="s">
        <v>447</v>
      </c>
      <c r="DM110" s="907"/>
      <c r="DN110" s="907"/>
      <c r="DO110" s="907"/>
      <c r="DP110" s="907"/>
      <c r="DQ110" s="907" t="s">
        <v>448</v>
      </c>
      <c r="DR110" s="907"/>
      <c r="DS110" s="907"/>
      <c r="DT110" s="907"/>
      <c r="DU110" s="907"/>
      <c r="DV110" s="908" t="s">
        <v>423</v>
      </c>
      <c r="DW110" s="908"/>
      <c r="DX110" s="908"/>
      <c r="DY110" s="908"/>
      <c r="DZ110" s="909"/>
    </row>
    <row r="111" spans="1:131" s="233" customFormat="1" ht="26.25" customHeight="1" x14ac:dyDescent="0.2">
      <c r="A111" s="839" t="s">
        <v>449</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234</v>
      </c>
      <c r="AB111" s="984"/>
      <c r="AC111" s="984"/>
      <c r="AD111" s="984"/>
      <c r="AE111" s="985"/>
      <c r="AF111" s="986" t="s">
        <v>423</v>
      </c>
      <c r="AG111" s="984"/>
      <c r="AH111" s="984"/>
      <c r="AI111" s="984"/>
      <c r="AJ111" s="985"/>
      <c r="AK111" s="986" t="s">
        <v>448</v>
      </c>
      <c r="AL111" s="984"/>
      <c r="AM111" s="984"/>
      <c r="AN111" s="984"/>
      <c r="AO111" s="985"/>
      <c r="AP111" s="987" t="s">
        <v>423</v>
      </c>
      <c r="AQ111" s="988"/>
      <c r="AR111" s="988"/>
      <c r="AS111" s="988"/>
      <c r="AT111" s="989"/>
      <c r="AU111" s="997"/>
      <c r="AV111" s="998"/>
      <c r="AW111" s="998"/>
      <c r="AX111" s="998"/>
      <c r="AY111" s="998"/>
      <c r="AZ111" s="880" t="s">
        <v>450</v>
      </c>
      <c r="BA111" s="817"/>
      <c r="BB111" s="817"/>
      <c r="BC111" s="817"/>
      <c r="BD111" s="817"/>
      <c r="BE111" s="817"/>
      <c r="BF111" s="817"/>
      <c r="BG111" s="817"/>
      <c r="BH111" s="817"/>
      <c r="BI111" s="817"/>
      <c r="BJ111" s="817"/>
      <c r="BK111" s="817"/>
      <c r="BL111" s="817"/>
      <c r="BM111" s="817"/>
      <c r="BN111" s="817"/>
      <c r="BO111" s="817"/>
      <c r="BP111" s="818"/>
      <c r="BQ111" s="881">
        <v>18769141</v>
      </c>
      <c r="BR111" s="882"/>
      <c r="BS111" s="882"/>
      <c r="BT111" s="882"/>
      <c r="BU111" s="882"/>
      <c r="BV111" s="882">
        <v>17190636</v>
      </c>
      <c r="BW111" s="882"/>
      <c r="BX111" s="882"/>
      <c r="BY111" s="882"/>
      <c r="BZ111" s="882"/>
      <c r="CA111" s="882">
        <v>15080551</v>
      </c>
      <c r="CB111" s="882"/>
      <c r="CC111" s="882"/>
      <c r="CD111" s="882"/>
      <c r="CE111" s="882"/>
      <c r="CF111" s="940">
        <v>9</v>
      </c>
      <c r="CG111" s="941"/>
      <c r="CH111" s="941"/>
      <c r="CI111" s="941"/>
      <c r="CJ111" s="941"/>
      <c r="CK111" s="992"/>
      <c r="CL111" s="886"/>
      <c r="CM111" s="880" t="s">
        <v>451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234</v>
      </c>
      <c r="DH111" s="882"/>
      <c r="DI111" s="882"/>
      <c r="DJ111" s="882"/>
      <c r="DK111" s="882"/>
      <c r="DL111" s="882" t="s">
        <v>423</v>
      </c>
      <c r="DM111" s="882"/>
      <c r="DN111" s="882"/>
      <c r="DO111" s="882"/>
      <c r="DP111" s="882"/>
      <c r="DQ111" s="882" t="s">
        <v>396</v>
      </c>
      <c r="DR111" s="882"/>
      <c r="DS111" s="882"/>
      <c r="DT111" s="882"/>
      <c r="DU111" s="882"/>
      <c r="DV111" s="859" t="s">
        <v>423</v>
      </c>
      <c r="DW111" s="859"/>
      <c r="DX111" s="859"/>
      <c r="DY111" s="859"/>
      <c r="DZ111" s="860"/>
    </row>
    <row r="112" spans="1:131" s="233" customFormat="1" ht="26.25" customHeight="1" x14ac:dyDescent="0.2">
      <c r="A112" s="977" t="s">
        <v>452</v>
      </c>
      <c r="B112" s="978"/>
      <c r="C112" s="817" t="s">
        <v>453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v>3060000</v>
      </c>
      <c r="AB112" s="845"/>
      <c r="AC112" s="845"/>
      <c r="AD112" s="845"/>
      <c r="AE112" s="846"/>
      <c r="AF112" s="847">
        <v>3393333</v>
      </c>
      <c r="AG112" s="845"/>
      <c r="AH112" s="845"/>
      <c r="AI112" s="845"/>
      <c r="AJ112" s="846"/>
      <c r="AK112" s="847">
        <v>3611110</v>
      </c>
      <c r="AL112" s="845"/>
      <c r="AM112" s="845"/>
      <c r="AN112" s="845"/>
      <c r="AO112" s="846"/>
      <c r="AP112" s="889">
        <v>2.1</v>
      </c>
      <c r="AQ112" s="890"/>
      <c r="AR112" s="890"/>
      <c r="AS112" s="890"/>
      <c r="AT112" s="891"/>
      <c r="AU112" s="997"/>
      <c r="AV112" s="998"/>
      <c r="AW112" s="998"/>
      <c r="AX112" s="998"/>
      <c r="AY112" s="998"/>
      <c r="AZ112" s="880" t="s">
        <v>454</v>
      </c>
      <c r="BA112" s="817"/>
      <c r="BB112" s="817"/>
      <c r="BC112" s="817"/>
      <c r="BD112" s="817"/>
      <c r="BE112" s="817"/>
      <c r="BF112" s="817"/>
      <c r="BG112" s="817"/>
      <c r="BH112" s="817"/>
      <c r="BI112" s="817"/>
      <c r="BJ112" s="817"/>
      <c r="BK112" s="817"/>
      <c r="BL112" s="817"/>
      <c r="BM112" s="817"/>
      <c r="BN112" s="817"/>
      <c r="BO112" s="817"/>
      <c r="BP112" s="818"/>
      <c r="BQ112" s="881">
        <v>39506036</v>
      </c>
      <c r="BR112" s="882"/>
      <c r="BS112" s="882"/>
      <c r="BT112" s="882"/>
      <c r="BU112" s="882"/>
      <c r="BV112" s="882">
        <v>38251112</v>
      </c>
      <c r="BW112" s="882"/>
      <c r="BX112" s="882"/>
      <c r="BY112" s="882"/>
      <c r="BZ112" s="882"/>
      <c r="CA112" s="882">
        <v>37279883</v>
      </c>
      <c r="CB112" s="882"/>
      <c r="CC112" s="882"/>
      <c r="CD112" s="882"/>
      <c r="CE112" s="882"/>
      <c r="CF112" s="940">
        <v>22.2</v>
      </c>
      <c r="CG112" s="941"/>
      <c r="CH112" s="941"/>
      <c r="CI112" s="941"/>
      <c r="CJ112" s="941"/>
      <c r="CK112" s="992"/>
      <c r="CL112" s="886"/>
      <c r="CM112" s="880" t="s">
        <v>455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234</v>
      </c>
      <c r="DH112" s="882"/>
      <c r="DI112" s="882"/>
      <c r="DJ112" s="882"/>
      <c r="DK112" s="882"/>
      <c r="DL112" s="882" t="s">
        <v>448</v>
      </c>
      <c r="DM112" s="882"/>
      <c r="DN112" s="882"/>
      <c r="DO112" s="882"/>
      <c r="DP112" s="882"/>
      <c r="DQ112" s="882" t="s">
        <v>448</v>
      </c>
      <c r="DR112" s="882"/>
      <c r="DS112" s="882"/>
      <c r="DT112" s="882"/>
      <c r="DU112" s="882"/>
      <c r="DV112" s="859" t="s">
        <v>423</v>
      </c>
      <c r="DW112" s="859"/>
      <c r="DX112" s="859"/>
      <c r="DY112" s="859"/>
      <c r="DZ112" s="860"/>
    </row>
    <row r="113" spans="1:130" s="233" customFormat="1" ht="26.25" customHeight="1" x14ac:dyDescent="0.2">
      <c r="A113" s="979"/>
      <c r="B113" s="980"/>
      <c r="C113" s="817" t="s">
        <v>456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4205808</v>
      </c>
      <c r="AB113" s="984"/>
      <c r="AC113" s="984"/>
      <c r="AD113" s="984"/>
      <c r="AE113" s="985"/>
      <c r="AF113" s="986">
        <v>4082724</v>
      </c>
      <c r="AG113" s="984"/>
      <c r="AH113" s="984"/>
      <c r="AI113" s="984"/>
      <c r="AJ113" s="985"/>
      <c r="AK113" s="986">
        <v>3826275</v>
      </c>
      <c r="AL113" s="984"/>
      <c r="AM113" s="984"/>
      <c r="AN113" s="984"/>
      <c r="AO113" s="985"/>
      <c r="AP113" s="987">
        <v>2.2999999999999998</v>
      </c>
      <c r="AQ113" s="988"/>
      <c r="AR113" s="988"/>
      <c r="AS113" s="988"/>
      <c r="AT113" s="989"/>
      <c r="AU113" s="997"/>
      <c r="AV113" s="998"/>
      <c r="AW113" s="998"/>
      <c r="AX113" s="998"/>
      <c r="AY113" s="998"/>
      <c r="AZ113" s="880" t="s">
        <v>457</v>
      </c>
      <c r="BA113" s="817"/>
      <c r="BB113" s="817"/>
      <c r="BC113" s="817"/>
      <c r="BD113" s="817"/>
      <c r="BE113" s="817"/>
      <c r="BF113" s="817"/>
      <c r="BG113" s="817"/>
      <c r="BH113" s="817"/>
      <c r="BI113" s="817"/>
      <c r="BJ113" s="817"/>
      <c r="BK113" s="817"/>
      <c r="BL113" s="817"/>
      <c r="BM113" s="817"/>
      <c r="BN113" s="817"/>
      <c r="BO113" s="817"/>
      <c r="BP113" s="818"/>
      <c r="BQ113" s="881" t="s">
        <v>448</v>
      </c>
      <c r="BR113" s="882"/>
      <c r="BS113" s="882"/>
      <c r="BT113" s="882"/>
      <c r="BU113" s="882"/>
      <c r="BV113" s="882" t="s">
        <v>234</v>
      </c>
      <c r="BW113" s="882"/>
      <c r="BX113" s="882"/>
      <c r="BY113" s="882"/>
      <c r="BZ113" s="882"/>
      <c r="CA113" s="882" t="s">
        <v>423</v>
      </c>
      <c r="CB113" s="882"/>
      <c r="CC113" s="882"/>
      <c r="CD113" s="882"/>
      <c r="CE113" s="882"/>
      <c r="CF113" s="940" t="s">
        <v>448</v>
      </c>
      <c r="CG113" s="941"/>
      <c r="CH113" s="941"/>
      <c r="CI113" s="941"/>
      <c r="CJ113" s="941"/>
      <c r="CK113" s="992"/>
      <c r="CL113" s="886"/>
      <c r="CM113" s="880" t="s">
        <v>458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423</v>
      </c>
      <c r="DH113" s="845"/>
      <c r="DI113" s="845"/>
      <c r="DJ113" s="845"/>
      <c r="DK113" s="846"/>
      <c r="DL113" s="847" t="s">
        <v>234</v>
      </c>
      <c r="DM113" s="845"/>
      <c r="DN113" s="845"/>
      <c r="DO113" s="845"/>
      <c r="DP113" s="846"/>
      <c r="DQ113" s="847" t="s">
        <v>423</v>
      </c>
      <c r="DR113" s="845"/>
      <c r="DS113" s="845"/>
      <c r="DT113" s="845"/>
      <c r="DU113" s="846"/>
      <c r="DV113" s="889" t="s">
        <v>234</v>
      </c>
      <c r="DW113" s="890"/>
      <c r="DX113" s="890"/>
      <c r="DY113" s="890"/>
      <c r="DZ113" s="891"/>
    </row>
    <row r="114" spans="1:130" s="233" customFormat="1" ht="26.25" customHeight="1" x14ac:dyDescent="0.2">
      <c r="A114" s="979"/>
      <c r="B114" s="980"/>
      <c r="C114" s="817" t="s">
        <v>459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423</v>
      </c>
      <c r="AB114" s="845"/>
      <c r="AC114" s="845"/>
      <c r="AD114" s="845"/>
      <c r="AE114" s="846"/>
      <c r="AF114" s="847" t="s">
        <v>423</v>
      </c>
      <c r="AG114" s="845"/>
      <c r="AH114" s="845"/>
      <c r="AI114" s="845"/>
      <c r="AJ114" s="846"/>
      <c r="AK114" s="847" t="s">
        <v>234</v>
      </c>
      <c r="AL114" s="845"/>
      <c r="AM114" s="845"/>
      <c r="AN114" s="845"/>
      <c r="AO114" s="846"/>
      <c r="AP114" s="889" t="s">
        <v>423</v>
      </c>
      <c r="AQ114" s="890"/>
      <c r="AR114" s="890"/>
      <c r="AS114" s="890"/>
      <c r="AT114" s="891"/>
      <c r="AU114" s="997"/>
      <c r="AV114" s="998"/>
      <c r="AW114" s="998"/>
      <c r="AX114" s="998"/>
      <c r="AY114" s="998"/>
      <c r="AZ114" s="880" t="s">
        <v>460</v>
      </c>
      <c r="BA114" s="817"/>
      <c r="BB114" s="817"/>
      <c r="BC114" s="817"/>
      <c r="BD114" s="817"/>
      <c r="BE114" s="817"/>
      <c r="BF114" s="817"/>
      <c r="BG114" s="817"/>
      <c r="BH114" s="817"/>
      <c r="BI114" s="817"/>
      <c r="BJ114" s="817"/>
      <c r="BK114" s="817"/>
      <c r="BL114" s="817"/>
      <c r="BM114" s="817"/>
      <c r="BN114" s="817"/>
      <c r="BO114" s="817"/>
      <c r="BP114" s="818"/>
      <c r="BQ114" s="881">
        <v>42650209</v>
      </c>
      <c r="BR114" s="882"/>
      <c r="BS114" s="882"/>
      <c r="BT114" s="882"/>
      <c r="BU114" s="882"/>
      <c r="BV114" s="882">
        <v>41835789</v>
      </c>
      <c r="BW114" s="882"/>
      <c r="BX114" s="882"/>
      <c r="BY114" s="882"/>
      <c r="BZ114" s="882"/>
      <c r="CA114" s="882">
        <v>42113782</v>
      </c>
      <c r="CB114" s="882"/>
      <c r="CC114" s="882"/>
      <c r="CD114" s="882"/>
      <c r="CE114" s="882"/>
      <c r="CF114" s="940">
        <v>25.1</v>
      </c>
      <c r="CG114" s="941"/>
      <c r="CH114" s="941"/>
      <c r="CI114" s="941"/>
      <c r="CJ114" s="941"/>
      <c r="CK114" s="992"/>
      <c r="CL114" s="886"/>
      <c r="CM114" s="880" t="s">
        <v>461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448</v>
      </c>
      <c r="DH114" s="845"/>
      <c r="DI114" s="845"/>
      <c r="DJ114" s="845"/>
      <c r="DK114" s="846"/>
      <c r="DL114" s="847" t="s">
        <v>447</v>
      </c>
      <c r="DM114" s="845"/>
      <c r="DN114" s="845"/>
      <c r="DO114" s="845"/>
      <c r="DP114" s="846"/>
      <c r="DQ114" s="847" t="s">
        <v>423</v>
      </c>
      <c r="DR114" s="845"/>
      <c r="DS114" s="845"/>
      <c r="DT114" s="845"/>
      <c r="DU114" s="846"/>
      <c r="DV114" s="889" t="s">
        <v>234</v>
      </c>
      <c r="DW114" s="890"/>
      <c r="DX114" s="890"/>
      <c r="DY114" s="890"/>
      <c r="DZ114" s="891"/>
    </row>
    <row r="115" spans="1:130" s="233" customFormat="1" ht="26.25" customHeight="1" x14ac:dyDescent="0.2">
      <c r="A115" s="979"/>
      <c r="B115" s="980"/>
      <c r="C115" s="817" t="s">
        <v>462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971651</v>
      </c>
      <c r="AB115" s="984"/>
      <c r="AC115" s="984"/>
      <c r="AD115" s="984"/>
      <c r="AE115" s="985"/>
      <c r="AF115" s="986">
        <v>968826</v>
      </c>
      <c r="AG115" s="984"/>
      <c r="AH115" s="984"/>
      <c r="AI115" s="984"/>
      <c r="AJ115" s="985"/>
      <c r="AK115" s="986">
        <v>902667</v>
      </c>
      <c r="AL115" s="984"/>
      <c r="AM115" s="984"/>
      <c r="AN115" s="984"/>
      <c r="AO115" s="985"/>
      <c r="AP115" s="987">
        <v>0.5</v>
      </c>
      <c r="AQ115" s="988"/>
      <c r="AR115" s="988"/>
      <c r="AS115" s="988"/>
      <c r="AT115" s="989"/>
      <c r="AU115" s="997"/>
      <c r="AV115" s="998"/>
      <c r="AW115" s="998"/>
      <c r="AX115" s="998"/>
      <c r="AY115" s="998"/>
      <c r="AZ115" s="880" t="s">
        <v>463</v>
      </c>
      <c r="BA115" s="817"/>
      <c r="BB115" s="817"/>
      <c r="BC115" s="817"/>
      <c r="BD115" s="817"/>
      <c r="BE115" s="817"/>
      <c r="BF115" s="817"/>
      <c r="BG115" s="817"/>
      <c r="BH115" s="817"/>
      <c r="BI115" s="817"/>
      <c r="BJ115" s="817"/>
      <c r="BK115" s="817"/>
      <c r="BL115" s="817"/>
      <c r="BM115" s="817"/>
      <c r="BN115" s="817"/>
      <c r="BO115" s="817"/>
      <c r="BP115" s="818"/>
      <c r="BQ115" s="881">
        <v>2344916</v>
      </c>
      <c r="BR115" s="882"/>
      <c r="BS115" s="882"/>
      <c r="BT115" s="882"/>
      <c r="BU115" s="882"/>
      <c r="BV115" s="882">
        <v>1063145</v>
      </c>
      <c r="BW115" s="882"/>
      <c r="BX115" s="882"/>
      <c r="BY115" s="882"/>
      <c r="BZ115" s="882"/>
      <c r="CA115" s="882">
        <v>405111</v>
      </c>
      <c r="CB115" s="882"/>
      <c r="CC115" s="882"/>
      <c r="CD115" s="882"/>
      <c r="CE115" s="882"/>
      <c r="CF115" s="940">
        <v>0.2</v>
      </c>
      <c r="CG115" s="941"/>
      <c r="CH115" s="941"/>
      <c r="CI115" s="941"/>
      <c r="CJ115" s="941"/>
      <c r="CK115" s="992"/>
      <c r="CL115" s="886"/>
      <c r="CM115" s="880" t="s">
        <v>464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1844240</v>
      </c>
      <c r="DH115" s="845"/>
      <c r="DI115" s="845"/>
      <c r="DJ115" s="845"/>
      <c r="DK115" s="846"/>
      <c r="DL115" s="847">
        <v>1219000</v>
      </c>
      <c r="DM115" s="845"/>
      <c r="DN115" s="845"/>
      <c r="DO115" s="845"/>
      <c r="DP115" s="846"/>
      <c r="DQ115" s="847" t="s">
        <v>423</v>
      </c>
      <c r="DR115" s="845"/>
      <c r="DS115" s="845"/>
      <c r="DT115" s="845"/>
      <c r="DU115" s="846"/>
      <c r="DV115" s="889" t="s">
        <v>423</v>
      </c>
      <c r="DW115" s="890"/>
      <c r="DX115" s="890"/>
      <c r="DY115" s="890"/>
      <c r="DZ115" s="891"/>
    </row>
    <row r="116" spans="1:130" s="233" customFormat="1" ht="26.25" customHeight="1" x14ac:dyDescent="0.2">
      <c r="A116" s="981"/>
      <c r="B116" s="982"/>
      <c r="C116" s="904" t="s">
        <v>465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448</v>
      </c>
      <c r="AB116" s="845"/>
      <c r="AC116" s="845"/>
      <c r="AD116" s="845"/>
      <c r="AE116" s="846"/>
      <c r="AF116" s="847" t="s">
        <v>423</v>
      </c>
      <c r="AG116" s="845"/>
      <c r="AH116" s="845"/>
      <c r="AI116" s="845"/>
      <c r="AJ116" s="846"/>
      <c r="AK116" s="847" t="s">
        <v>234</v>
      </c>
      <c r="AL116" s="845"/>
      <c r="AM116" s="845"/>
      <c r="AN116" s="845"/>
      <c r="AO116" s="846"/>
      <c r="AP116" s="889" t="s">
        <v>423</v>
      </c>
      <c r="AQ116" s="890"/>
      <c r="AR116" s="890"/>
      <c r="AS116" s="890"/>
      <c r="AT116" s="891"/>
      <c r="AU116" s="997"/>
      <c r="AV116" s="998"/>
      <c r="AW116" s="998"/>
      <c r="AX116" s="998"/>
      <c r="AY116" s="998"/>
      <c r="AZ116" s="974" t="s">
        <v>466</v>
      </c>
      <c r="BA116" s="975"/>
      <c r="BB116" s="975"/>
      <c r="BC116" s="975"/>
      <c r="BD116" s="975"/>
      <c r="BE116" s="975"/>
      <c r="BF116" s="975"/>
      <c r="BG116" s="975"/>
      <c r="BH116" s="975"/>
      <c r="BI116" s="975"/>
      <c r="BJ116" s="975"/>
      <c r="BK116" s="975"/>
      <c r="BL116" s="975"/>
      <c r="BM116" s="975"/>
      <c r="BN116" s="975"/>
      <c r="BO116" s="975"/>
      <c r="BP116" s="976"/>
      <c r="BQ116" s="881" t="s">
        <v>423</v>
      </c>
      <c r="BR116" s="882"/>
      <c r="BS116" s="882"/>
      <c r="BT116" s="882"/>
      <c r="BU116" s="882"/>
      <c r="BV116" s="882" t="s">
        <v>448</v>
      </c>
      <c r="BW116" s="882"/>
      <c r="BX116" s="882"/>
      <c r="BY116" s="882"/>
      <c r="BZ116" s="882"/>
      <c r="CA116" s="882" t="s">
        <v>423</v>
      </c>
      <c r="CB116" s="882"/>
      <c r="CC116" s="882"/>
      <c r="CD116" s="882"/>
      <c r="CE116" s="882"/>
      <c r="CF116" s="940" t="s">
        <v>423</v>
      </c>
      <c r="CG116" s="941"/>
      <c r="CH116" s="941"/>
      <c r="CI116" s="941"/>
      <c r="CJ116" s="941"/>
      <c r="CK116" s="992"/>
      <c r="CL116" s="886"/>
      <c r="CM116" s="880" t="s">
        <v>467</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448</v>
      </c>
      <c r="DH116" s="845"/>
      <c r="DI116" s="845"/>
      <c r="DJ116" s="845"/>
      <c r="DK116" s="846"/>
      <c r="DL116" s="847" t="s">
        <v>448</v>
      </c>
      <c r="DM116" s="845"/>
      <c r="DN116" s="845"/>
      <c r="DO116" s="845"/>
      <c r="DP116" s="846"/>
      <c r="DQ116" s="847" t="s">
        <v>423</v>
      </c>
      <c r="DR116" s="845"/>
      <c r="DS116" s="845"/>
      <c r="DT116" s="845"/>
      <c r="DU116" s="846"/>
      <c r="DV116" s="889" t="s">
        <v>234</v>
      </c>
      <c r="DW116" s="890"/>
      <c r="DX116" s="890"/>
      <c r="DY116" s="890"/>
      <c r="DZ116" s="891"/>
    </row>
    <row r="117" spans="1:130" s="233" customFormat="1" ht="26.25" customHeight="1" x14ac:dyDescent="0.2">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468</v>
      </c>
      <c r="Z117" s="962"/>
      <c r="AA117" s="967">
        <v>30840436</v>
      </c>
      <c r="AB117" s="968"/>
      <c r="AC117" s="968"/>
      <c r="AD117" s="968"/>
      <c r="AE117" s="969"/>
      <c r="AF117" s="970">
        <v>31350677</v>
      </c>
      <c r="AG117" s="968"/>
      <c r="AH117" s="968"/>
      <c r="AI117" s="968"/>
      <c r="AJ117" s="969"/>
      <c r="AK117" s="970">
        <v>31142391</v>
      </c>
      <c r="AL117" s="968"/>
      <c r="AM117" s="968"/>
      <c r="AN117" s="968"/>
      <c r="AO117" s="969"/>
      <c r="AP117" s="971"/>
      <c r="AQ117" s="972"/>
      <c r="AR117" s="972"/>
      <c r="AS117" s="972"/>
      <c r="AT117" s="973"/>
      <c r="AU117" s="997"/>
      <c r="AV117" s="998"/>
      <c r="AW117" s="998"/>
      <c r="AX117" s="998"/>
      <c r="AY117" s="998"/>
      <c r="AZ117" s="928" t="s">
        <v>469</v>
      </c>
      <c r="BA117" s="929"/>
      <c r="BB117" s="929"/>
      <c r="BC117" s="929"/>
      <c r="BD117" s="929"/>
      <c r="BE117" s="929"/>
      <c r="BF117" s="929"/>
      <c r="BG117" s="929"/>
      <c r="BH117" s="929"/>
      <c r="BI117" s="929"/>
      <c r="BJ117" s="929"/>
      <c r="BK117" s="929"/>
      <c r="BL117" s="929"/>
      <c r="BM117" s="929"/>
      <c r="BN117" s="929"/>
      <c r="BO117" s="929"/>
      <c r="BP117" s="930"/>
      <c r="BQ117" s="881" t="s">
        <v>447</v>
      </c>
      <c r="BR117" s="882"/>
      <c r="BS117" s="882"/>
      <c r="BT117" s="882"/>
      <c r="BU117" s="882"/>
      <c r="BV117" s="882" t="s">
        <v>470</v>
      </c>
      <c r="BW117" s="882"/>
      <c r="BX117" s="882"/>
      <c r="BY117" s="882"/>
      <c r="BZ117" s="882"/>
      <c r="CA117" s="882" t="s">
        <v>234</v>
      </c>
      <c r="CB117" s="882"/>
      <c r="CC117" s="882"/>
      <c r="CD117" s="882"/>
      <c r="CE117" s="882"/>
      <c r="CF117" s="940" t="s">
        <v>471</v>
      </c>
      <c r="CG117" s="941"/>
      <c r="CH117" s="941"/>
      <c r="CI117" s="941"/>
      <c r="CJ117" s="941"/>
      <c r="CK117" s="992"/>
      <c r="CL117" s="886"/>
      <c r="CM117" s="880" t="s">
        <v>472</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471</v>
      </c>
      <c r="DH117" s="845"/>
      <c r="DI117" s="845"/>
      <c r="DJ117" s="845"/>
      <c r="DK117" s="846"/>
      <c r="DL117" s="847" t="s">
        <v>402</v>
      </c>
      <c r="DM117" s="845"/>
      <c r="DN117" s="845"/>
      <c r="DO117" s="845"/>
      <c r="DP117" s="846"/>
      <c r="DQ117" s="847" t="s">
        <v>234</v>
      </c>
      <c r="DR117" s="845"/>
      <c r="DS117" s="845"/>
      <c r="DT117" s="845"/>
      <c r="DU117" s="846"/>
      <c r="DV117" s="889" t="s">
        <v>471</v>
      </c>
      <c r="DW117" s="890"/>
      <c r="DX117" s="890"/>
      <c r="DY117" s="890"/>
      <c r="DZ117" s="891"/>
    </row>
    <row r="118" spans="1:130" s="233" customFormat="1" ht="26.25" customHeight="1" x14ac:dyDescent="0.2">
      <c r="A118" s="960" t="s">
        <v>442</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439</v>
      </c>
      <c r="AB118" s="961"/>
      <c r="AC118" s="961"/>
      <c r="AD118" s="961"/>
      <c r="AE118" s="962"/>
      <c r="AF118" s="963" t="s">
        <v>440</v>
      </c>
      <c r="AG118" s="961"/>
      <c r="AH118" s="961"/>
      <c r="AI118" s="961"/>
      <c r="AJ118" s="962"/>
      <c r="AK118" s="963" t="s">
        <v>309</v>
      </c>
      <c r="AL118" s="961"/>
      <c r="AM118" s="961"/>
      <c r="AN118" s="961"/>
      <c r="AO118" s="962"/>
      <c r="AP118" s="964" t="s">
        <v>441</v>
      </c>
      <c r="AQ118" s="965"/>
      <c r="AR118" s="965"/>
      <c r="AS118" s="965"/>
      <c r="AT118" s="966"/>
      <c r="AU118" s="997"/>
      <c r="AV118" s="998"/>
      <c r="AW118" s="998"/>
      <c r="AX118" s="998"/>
      <c r="AY118" s="998"/>
      <c r="AZ118" s="903" t="s">
        <v>473</v>
      </c>
      <c r="BA118" s="904"/>
      <c r="BB118" s="904"/>
      <c r="BC118" s="904"/>
      <c r="BD118" s="904"/>
      <c r="BE118" s="904"/>
      <c r="BF118" s="904"/>
      <c r="BG118" s="904"/>
      <c r="BH118" s="904"/>
      <c r="BI118" s="904"/>
      <c r="BJ118" s="904"/>
      <c r="BK118" s="904"/>
      <c r="BL118" s="904"/>
      <c r="BM118" s="904"/>
      <c r="BN118" s="904"/>
      <c r="BO118" s="904"/>
      <c r="BP118" s="905"/>
      <c r="BQ118" s="944" t="s">
        <v>234</v>
      </c>
      <c r="BR118" s="910"/>
      <c r="BS118" s="910"/>
      <c r="BT118" s="910"/>
      <c r="BU118" s="910"/>
      <c r="BV118" s="910" t="s">
        <v>234</v>
      </c>
      <c r="BW118" s="910"/>
      <c r="BX118" s="910"/>
      <c r="BY118" s="910"/>
      <c r="BZ118" s="910"/>
      <c r="CA118" s="910" t="s">
        <v>471</v>
      </c>
      <c r="CB118" s="910"/>
      <c r="CC118" s="910"/>
      <c r="CD118" s="910"/>
      <c r="CE118" s="910"/>
      <c r="CF118" s="940" t="s">
        <v>402</v>
      </c>
      <c r="CG118" s="941"/>
      <c r="CH118" s="941"/>
      <c r="CI118" s="941"/>
      <c r="CJ118" s="941"/>
      <c r="CK118" s="992"/>
      <c r="CL118" s="886"/>
      <c r="CM118" s="880" t="s">
        <v>474</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402</v>
      </c>
      <c r="DH118" s="845"/>
      <c r="DI118" s="845"/>
      <c r="DJ118" s="845"/>
      <c r="DK118" s="846"/>
      <c r="DL118" s="847" t="s">
        <v>234</v>
      </c>
      <c r="DM118" s="845"/>
      <c r="DN118" s="845"/>
      <c r="DO118" s="845"/>
      <c r="DP118" s="846"/>
      <c r="DQ118" s="847" t="s">
        <v>475</v>
      </c>
      <c r="DR118" s="845"/>
      <c r="DS118" s="845"/>
      <c r="DT118" s="845"/>
      <c r="DU118" s="846"/>
      <c r="DV118" s="889" t="s">
        <v>234</v>
      </c>
      <c r="DW118" s="890"/>
      <c r="DX118" s="890"/>
      <c r="DY118" s="890"/>
      <c r="DZ118" s="891"/>
    </row>
    <row r="119" spans="1:130" s="233" customFormat="1" ht="26.25" customHeight="1" x14ac:dyDescent="0.2">
      <c r="A119" s="883" t="s">
        <v>445</v>
      </c>
      <c r="B119" s="884"/>
      <c r="C119" s="925" t="s">
        <v>446</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447</v>
      </c>
      <c r="AB119" s="954"/>
      <c r="AC119" s="954"/>
      <c r="AD119" s="954"/>
      <c r="AE119" s="955"/>
      <c r="AF119" s="956" t="s">
        <v>475</v>
      </c>
      <c r="AG119" s="954"/>
      <c r="AH119" s="954"/>
      <c r="AI119" s="954"/>
      <c r="AJ119" s="955"/>
      <c r="AK119" s="956" t="s">
        <v>402</v>
      </c>
      <c r="AL119" s="954"/>
      <c r="AM119" s="954"/>
      <c r="AN119" s="954"/>
      <c r="AO119" s="955"/>
      <c r="AP119" s="957" t="s">
        <v>447</v>
      </c>
      <c r="AQ119" s="958"/>
      <c r="AR119" s="958"/>
      <c r="AS119" s="958"/>
      <c r="AT119" s="959"/>
      <c r="AU119" s="999"/>
      <c r="AV119" s="1000"/>
      <c r="AW119" s="1000"/>
      <c r="AX119" s="1000"/>
      <c r="AY119" s="1000"/>
      <c r="AZ119" s="254" t="s">
        <v>187</v>
      </c>
      <c r="BA119" s="254"/>
      <c r="BB119" s="254"/>
      <c r="BC119" s="254"/>
      <c r="BD119" s="254"/>
      <c r="BE119" s="254"/>
      <c r="BF119" s="254"/>
      <c r="BG119" s="254"/>
      <c r="BH119" s="254"/>
      <c r="BI119" s="254"/>
      <c r="BJ119" s="254"/>
      <c r="BK119" s="254"/>
      <c r="BL119" s="254"/>
      <c r="BM119" s="254"/>
      <c r="BN119" s="254"/>
      <c r="BO119" s="942" t="s">
        <v>476</v>
      </c>
      <c r="BP119" s="943"/>
      <c r="BQ119" s="944">
        <v>393520481</v>
      </c>
      <c r="BR119" s="910"/>
      <c r="BS119" s="910"/>
      <c r="BT119" s="910"/>
      <c r="BU119" s="910"/>
      <c r="BV119" s="910">
        <v>388744624</v>
      </c>
      <c r="BW119" s="910"/>
      <c r="BX119" s="910"/>
      <c r="BY119" s="910"/>
      <c r="BZ119" s="910"/>
      <c r="CA119" s="910">
        <v>386509838</v>
      </c>
      <c r="CB119" s="910"/>
      <c r="CC119" s="910"/>
      <c r="CD119" s="910"/>
      <c r="CE119" s="910"/>
      <c r="CF119" s="813"/>
      <c r="CG119" s="814"/>
      <c r="CH119" s="814"/>
      <c r="CI119" s="814"/>
      <c r="CJ119" s="899"/>
      <c r="CK119" s="993"/>
      <c r="CL119" s="888"/>
      <c r="CM119" s="903" t="s">
        <v>477</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16924901</v>
      </c>
      <c r="DH119" s="829"/>
      <c r="DI119" s="829"/>
      <c r="DJ119" s="829"/>
      <c r="DK119" s="830"/>
      <c r="DL119" s="831">
        <v>15971636</v>
      </c>
      <c r="DM119" s="829"/>
      <c r="DN119" s="829"/>
      <c r="DO119" s="829"/>
      <c r="DP119" s="830"/>
      <c r="DQ119" s="831">
        <v>15080551</v>
      </c>
      <c r="DR119" s="829"/>
      <c r="DS119" s="829"/>
      <c r="DT119" s="829"/>
      <c r="DU119" s="830"/>
      <c r="DV119" s="913">
        <v>9</v>
      </c>
      <c r="DW119" s="914"/>
      <c r="DX119" s="914"/>
      <c r="DY119" s="914"/>
      <c r="DZ119" s="915"/>
    </row>
    <row r="120" spans="1:130" s="233" customFormat="1" ht="26.25" customHeight="1" x14ac:dyDescent="0.2">
      <c r="A120" s="885"/>
      <c r="B120" s="886"/>
      <c r="C120" s="880" t="s">
        <v>451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402</v>
      </c>
      <c r="AB120" s="845"/>
      <c r="AC120" s="845"/>
      <c r="AD120" s="845"/>
      <c r="AE120" s="846"/>
      <c r="AF120" s="847" t="s">
        <v>234</v>
      </c>
      <c r="AG120" s="845"/>
      <c r="AH120" s="845"/>
      <c r="AI120" s="845"/>
      <c r="AJ120" s="846"/>
      <c r="AK120" s="847" t="s">
        <v>234</v>
      </c>
      <c r="AL120" s="845"/>
      <c r="AM120" s="845"/>
      <c r="AN120" s="845"/>
      <c r="AO120" s="846"/>
      <c r="AP120" s="889" t="s">
        <v>234</v>
      </c>
      <c r="AQ120" s="890"/>
      <c r="AR120" s="890"/>
      <c r="AS120" s="890"/>
      <c r="AT120" s="891"/>
      <c r="AU120" s="945" t="s">
        <v>478</v>
      </c>
      <c r="AV120" s="946"/>
      <c r="AW120" s="946"/>
      <c r="AX120" s="946"/>
      <c r="AY120" s="947"/>
      <c r="AZ120" s="925" t="s">
        <v>479</v>
      </c>
      <c r="BA120" s="873"/>
      <c r="BB120" s="873"/>
      <c r="BC120" s="873"/>
      <c r="BD120" s="873"/>
      <c r="BE120" s="873"/>
      <c r="BF120" s="873"/>
      <c r="BG120" s="873"/>
      <c r="BH120" s="873"/>
      <c r="BI120" s="873"/>
      <c r="BJ120" s="873"/>
      <c r="BK120" s="873"/>
      <c r="BL120" s="873"/>
      <c r="BM120" s="873"/>
      <c r="BN120" s="873"/>
      <c r="BO120" s="873"/>
      <c r="BP120" s="874"/>
      <c r="BQ120" s="926">
        <v>37421806</v>
      </c>
      <c r="BR120" s="907"/>
      <c r="BS120" s="907"/>
      <c r="BT120" s="907"/>
      <c r="BU120" s="907"/>
      <c r="BV120" s="907">
        <v>40440073</v>
      </c>
      <c r="BW120" s="907"/>
      <c r="BX120" s="907"/>
      <c r="BY120" s="907"/>
      <c r="BZ120" s="907"/>
      <c r="CA120" s="907">
        <v>49115409</v>
      </c>
      <c r="CB120" s="907"/>
      <c r="CC120" s="907"/>
      <c r="CD120" s="907"/>
      <c r="CE120" s="907"/>
      <c r="CF120" s="931">
        <v>29.2</v>
      </c>
      <c r="CG120" s="932"/>
      <c r="CH120" s="932"/>
      <c r="CI120" s="932"/>
      <c r="CJ120" s="932"/>
      <c r="CK120" s="933" t="s">
        <v>480</v>
      </c>
      <c r="CL120" s="917"/>
      <c r="CM120" s="917"/>
      <c r="CN120" s="917"/>
      <c r="CO120" s="918"/>
      <c r="CP120" s="937" t="s">
        <v>481</v>
      </c>
      <c r="CQ120" s="938"/>
      <c r="CR120" s="938"/>
      <c r="CS120" s="938"/>
      <c r="CT120" s="938"/>
      <c r="CU120" s="938"/>
      <c r="CV120" s="938"/>
      <c r="CW120" s="938"/>
      <c r="CX120" s="938"/>
      <c r="CY120" s="938"/>
      <c r="CZ120" s="938"/>
      <c r="DA120" s="938"/>
      <c r="DB120" s="938"/>
      <c r="DC120" s="938"/>
      <c r="DD120" s="938"/>
      <c r="DE120" s="938"/>
      <c r="DF120" s="939"/>
      <c r="DG120" s="926">
        <v>35573644</v>
      </c>
      <c r="DH120" s="907"/>
      <c r="DI120" s="907"/>
      <c r="DJ120" s="907"/>
      <c r="DK120" s="907"/>
      <c r="DL120" s="907">
        <v>34307716</v>
      </c>
      <c r="DM120" s="907"/>
      <c r="DN120" s="907"/>
      <c r="DO120" s="907"/>
      <c r="DP120" s="907"/>
      <c r="DQ120" s="907">
        <v>33699517</v>
      </c>
      <c r="DR120" s="907"/>
      <c r="DS120" s="907"/>
      <c r="DT120" s="907"/>
      <c r="DU120" s="907"/>
      <c r="DV120" s="908">
        <v>20.100000000000001</v>
      </c>
      <c r="DW120" s="908"/>
      <c r="DX120" s="908"/>
      <c r="DY120" s="908"/>
      <c r="DZ120" s="909"/>
    </row>
    <row r="121" spans="1:130" s="233" customFormat="1" ht="26.25" customHeight="1" x14ac:dyDescent="0.2">
      <c r="A121" s="885"/>
      <c r="B121" s="886"/>
      <c r="C121" s="928" t="s">
        <v>482</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402</v>
      </c>
      <c r="AB121" s="845"/>
      <c r="AC121" s="845"/>
      <c r="AD121" s="845"/>
      <c r="AE121" s="846"/>
      <c r="AF121" s="847" t="s">
        <v>234</v>
      </c>
      <c r="AG121" s="845"/>
      <c r="AH121" s="845"/>
      <c r="AI121" s="845"/>
      <c r="AJ121" s="846"/>
      <c r="AK121" s="847" t="s">
        <v>483</v>
      </c>
      <c r="AL121" s="845"/>
      <c r="AM121" s="845"/>
      <c r="AN121" s="845"/>
      <c r="AO121" s="846"/>
      <c r="AP121" s="889" t="s">
        <v>483</v>
      </c>
      <c r="AQ121" s="890"/>
      <c r="AR121" s="890"/>
      <c r="AS121" s="890"/>
      <c r="AT121" s="891"/>
      <c r="AU121" s="948"/>
      <c r="AV121" s="949"/>
      <c r="AW121" s="949"/>
      <c r="AX121" s="949"/>
      <c r="AY121" s="950"/>
      <c r="AZ121" s="880" t="s">
        <v>484</v>
      </c>
      <c r="BA121" s="817"/>
      <c r="BB121" s="817"/>
      <c r="BC121" s="817"/>
      <c r="BD121" s="817"/>
      <c r="BE121" s="817"/>
      <c r="BF121" s="817"/>
      <c r="BG121" s="817"/>
      <c r="BH121" s="817"/>
      <c r="BI121" s="817"/>
      <c r="BJ121" s="817"/>
      <c r="BK121" s="817"/>
      <c r="BL121" s="817"/>
      <c r="BM121" s="817"/>
      <c r="BN121" s="817"/>
      <c r="BO121" s="817"/>
      <c r="BP121" s="818"/>
      <c r="BQ121" s="881">
        <v>66554750</v>
      </c>
      <c r="BR121" s="882"/>
      <c r="BS121" s="882"/>
      <c r="BT121" s="882"/>
      <c r="BU121" s="882"/>
      <c r="BV121" s="882">
        <v>64533675</v>
      </c>
      <c r="BW121" s="882"/>
      <c r="BX121" s="882"/>
      <c r="BY121" s="882"/>
      <c r="BZ121" s="882"/>
      <c r="CA121" s="882">
        <v>61770316</v>
      </c>
      <c r="CB121" s="882"/>
      <c r="CC121" s="882"/>
      <c r="CD121" s="882"/>
      <c r="CE121" s="882"/>
      <c r="CF121" s="940">
        <v>36.799999999999997</v>
      </c>
      <c r="CG121" s="941"/>
      <c r="CH121" s="941"/>
      <c r="CI121" s="941"/>
      <c r="CJ121" s="941"/>
      <c r="CK121" s="934"/>
      <c r="CL121" s="920"/>
      <c r="CM121" s="920"/>
      <c r="CN121" s="920"/>
      <c r="CO121" s="921"/>
      <c r="CP121" s="900" t="s">
        <v>485</v>
      </c>
      <c r="CQ121" s="901"/>
      <c r="CR121" s="901"/>
      <c r="CS121" s="901"/>
      <c r="CT121" s="901"/>
      <c r="CU121" s="901"/>
      <c r="CV121" s="901"/>
      <c r="CW121" s="901"/>
      <c r="CX121" s="901"/>
      <c r="CY121" s="901"/>
      <c r="CZ121" s="901"/>
      <c r="DA121" s="901"/>
      <c r="DB121" s="901"/>
      <c r="DC121" s="901"/>
      <c r="DD121" s="901"/>
      <c r="DE121" s="901"/>
      <c r="DF121" s="902"/>
      <c r="DG121" s="881">
        <v>2713951</v>
      </c>
      <c r="DH121" s="882"/>
      <c r="DI121" s="882"/>
      <c r="DJ121" s="882"/>
      <c r="DK121" s="882"/>
      <c r="DL121" s="882">
        <v>2660234</v>
      </c>
      <c r="DM121" s="882"/>
      <c r="DN121" s="882"/>
      <c r="DO121" s="882"/>
      <c r="DP121" s="882"/>
      <c r="DQ121" s="882">
        <v>2218463</v>
      </c>
      <c r="DR121" s="882"/>
      <c r="DS121" s="882"/>
      <c r="DT121" s="882"/>
      <c r="DU121" s="882"/>
      <c r="DV121" s="859">
        <v>1.3</v>
      </c>
      <c r="DW121" s="859"/>
      <c r="DX121" s="859"/>
      <c r="DY121" s="859"/>
      <c r="DZ121" s="860"/>
    </row>
    <row r="122" spans="1:130" s="233" customFormat="1" ht="26.25" customHeight="1" x14ac:dyDescent="0.2">
      <c r="A122" s="885"/>
      <c r="B122" s="886"/>
      <c r="C122" s="880" t="s">
        <v>461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471</v>
      </c>
      <c r="AB122" s="845"/>
      <c r="AC122" s="845"/>
      <c r="AD122" s="845"/>
      <c r="AE122" s="846"/>
      <c r="AF122" s="847" t="s">
        <v>234</v>
      </c>
      <c r="AG122" s="845"/>
      <c r="AH122" s="845"/>
      <c r="AI122" s="845"/>
      <c r="AJ122" s="846"/>
      <c r="AK122" s="847" t="s">
        <v>402</v>
      </c>
      <c r="AL122" s="845"/>
      <c r="AM122" s="845"/>
      <c r="AN122" s="845"/>
      <c r="AO122" s="846"/>
      <c r="AP122" s="889" t="s">
        <v>423</v>
      </c>
      <c r="AQ122" s="890"/>
      <c r="AR122" s="890"/>
      <c r="AS122" s="890"/>
      <c r="AT122" s="891"/>
      <c r="AU122" s="948"/>
      <c r="AV122" s="949"/>
      <c r="AW122" s="949"/>
      <c r="AX122" s="949"/>
      <c r="AY122" s="950"/>
      <c r="AZ122" s="903" t="s">
        <v>486</v>
      </c>
      <c r="BA122" s="904"/>
      <c r="BB122" s="904"/>
      <c r="BC122" s="904"/>
      <c r="BD122" s="904"/>
      <c r="BE122" s="904"/>
      <c r="BF122" s="904"/>
      <c r="BG122" s="904"/>
      <c r="BH122" s="904"/>
      <c r="BI122" s="904"/>
      <c r="BJ122" s="904"/>
      <c r="BK122" s="904"/>
      <c r="BL122" s="904"/>
      <c r="BM122" s="904"/>
      <c r="BN122" s="904"/>
      <c r="BO122" s="904"/>
      <c r="BP122" s="905"/>
      <c r="BQ122" s="944">
        <v>241159402</v>
      </c>
      <c r="BR122" s="910"/>
      <c r="BS122" s="910"/>
      <c r="BT122" s="910"/>
      <c r="BU122" s="910"/>
      <c r="BV122" s="910">
        <v>246021399</v>
      </c>
      <c r="BW122" s="910"/>
      <c r="BX122" s="910"/>
      <c r="BY122" s="910"/>
      <c r="BZ122" s="910"/>
      <c r="CA122" s="910">
        <v>251678220</v>
      </c>
      <c r="CB122" s="910"/>
      <c r="CC122" s="910"/>
      <c r="CD122" s="910"/>
      <c r="CE122" s="910"/>
      <c r="CF122" s="911">
        <v>149.80000000000001</v>
      </c>
      <c r="CG122" s="912"/>
      <c r="CH122" s="912"/>
      <c r="CI122" s="912"/>
      <c r="CJ122" s="912"/>
      <c r="CK122" s="934"/>
      <c r="CL122" s="920"/>
      <c r="CM122" s="920"/>
      <c r="CN122" s="920"/>
      <c r="CO122" s="921"/>
      <c r="CP122" s="900" t="s">
        <v>487</v>
      </c>
      <c r="CQ122" s="901"/>
      <c r="CR122" s="901"/>
      <c r="CS122" s="901"/>
      <c r="CT122" s="901"/>
      <c r="CU122" s="901"/>
      <c r="CV122" s="901"/>
      <c r="CW122" s="901"/>
      <c r="CX122" s="901"/>
      <c r="CY122" s="901"/>
      <c r="CZ122" s="901"/>
      <c r="DA122" s="901"/>
      <c r="DB122" s="901"/>
      <c r="DC122" s="901"/>
      <c r="DD122" s="901"/>
      <c r="DE122" s="901"/>
      <c r="DF122" s="902"/>
      <c r="DG122" s="881" t="s">
        <v>471</v>
      </c>
      <c r="DH122" s="882"/>
      <c r="DI122" s="882"/>
      <c r="DJ122" s="882"/>
      <c r="DK122" s="882"/>
      <c r="DL122" s="882">
        <v>1265272</v>
      </c>
      <c r="DM122" s="882"/>
      <c r="DN122" s="882"/>
      <c r="DO122" s="882"/>
      <c r="DP122" s="882"/>
      <c r="DQ122" s="882">
        <v>1345870</v>
      </c>
      <c r="DR122" s="882"/>
      <c r="DS122" s="882"/>
      <c r="DT122" s="882"/>
      <c r="DU122" s="882"/>
      <c r="DV122" s="859">
        <v>0.8</v>
      </c>
      <c r="DW122" s="859"/>
      <c r="DX122" s="859"/>
      <c r="DY122" s="859"/>
      <c r="DZ122" s="860"/>
    </row>
    <row r="123" spans="1:130" s="233" customFormat="1" ht="26.25" customHeight="1" x14ac:dyDescent="0.2">
      <c r="A123" s="885"/>
      <c r="B123" s="886"/>
      <c r="C123" s="880" t="s">
        <v>467</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447</v>
      </c>
      <c r="AB123" s="845"/>
      <c r="AC123" s="845"/>
      <c r="AD123" s="845"/>
      <c r="AE123" s="846"/>
      <c r="AF123" s="847" t="s">
        <v>402</v>
      </c>
      <c r="AG123" s="845"/>
      <c r="AH123" s="845"/>
      <c r="AI123" s="845"/>
      <c r="AJ123" s="846"/>
      <c r="AK123" s="847" t="s">
        <v>423</v>
      </c>
      <c r="AL123" s="845"/>
      <c r="AM123" s="845"/>
      <c r="AN123" s="845"/>
      <c r="AO123" s="846"/>
      <c r="AP123" s="889" t="s">
        <v>234</v>
      </c>
      <c r="AQ123" s="890"/>
      <c r="AR123" s="890"/>
      <c r="AS123" s="890"/>
      <c r="AT123" s="891"/>
      <c r="AU123" s="951"/>
      <c r="AV123" s="952"/>
      <c r="AW123" s="952"/>
      <c r="AX123" s="952"/>
      <c r="AY123" s="952"/>
      <c r="AZ123" s="254" t="s">
        <v>187</v>
      </c>
      <c r="BA123" s="254"/>
      <c r="BB123" s="254"/>
      <c r="BC123" s="254"/>
      <c r="BD123" s="254"/>
      <c r="BE123" s="254"/>
      <c r="BF123" s="254"/>
      <c r="BG123" s="254"/>
      <c r="BH123" s="254"/>
      <c r="BI123" s="254"/>
      <c r="BJ123" s="254"/>
      <c r="BK123" s="254"/>
      <c r="BL123" s="254"/>
      <c r="BM123" s="254"/>
      <c r="BN123" s="254"/>
      <c r="BO123" s="942" t="s">
        <v>488</v>
      </c>
      <c r="BP123" s="943"/>
      <c r="BQ123" s="897">
        <v>345135958</v>
      </c>
      <c r="BR123" s="898"/>
      <c r="BS123" s="898"/>
      <c r="BT123" s="898"/>
      <c r="BU123" s="898"/>
      <c r="BV123" s="898">
        <v>350995147</v>
      </c>
      <c r="BW123" s="898"/>
      <c r="BX123" s="898"/>
      <c r="BY123" s="898"/>
      <c r="BZ123" s="898"/>
      <c r="CA123" s="898">
        <v>362563945</v>
      </c>
      <c r="CB123" s="898"/>
      <c r="CC123" s="898"/>
      <c r="CD123" s="898"/>
      <c r="CE123" s="898"/>
      <c r="CF123" s="813"/>
      <c r="CG123" s="814"/>
      <c r="CH123" s="814"/>
      <c r="CI123" s="814"/>
      <c r="CJ123" s="899"/>
      <c r="CK123" s="934"/>
      <c r="CL123" s="920"/>
      <c r="CM123" s="920"/>
      <c r="CN123" s="920"/>
      <c r="CO123" s="921"/>
      <c r="CP123" s="900" t="s">
        <v>489</v>
      </c>
      <c r="CQ123" s="901"/>
      <c r="CR123" s="901"/>
      <c r="CS123" s="901"/>
      <c r="CT123" s="901"/>
      <c r="CU123" s="901"/>
      <c r="CV123" s="901"/>
      <c r="CW123" s="901"/>
      <c r="CX123" s="901"/>
      <c r="CY123" s="901"/>
      <c r="CZ123" s="901"/>
      <c r="DA123" s="901"/>
      <c r="DB123" s="901"/>
      <c r="DC123" s="901"/>
      <c r="DD123" s="901"/>
      <c r="DE123" s="901"/>
      <c r="DF123" s="902"/>
      <c r="DG123" s="844">
        <v>32629</v>
      </c>
      <c r="DH123" s="845"/>
      <c r="DI123" s="845"/>
      <c r="DJ123" s="845"/>
      <c r="DK123" s="846"/>
      <c r="DL123" s="847">
        <v>17890</v>
      </c>
      <c r="DM123" s="845"/>
      <c r="DN123" s="845"/>
      <c r="DO123" s="845"/>
      <c r="DP123" s="846"/>
      <c r="DQ123" s="847">
        <v>16033</v>
      </c>
      <c r="DR123" s="845"/>
      <c r="DS123" s="845"/>
      <c r="DT123" s="845"/>
      <c r="DU123" s="846"/>
      <c r="DV123" s="889">
        <v>0</v>
      </c>
      <c r="DW123" s="890"/>
      <c r="DX123" s="890"/>
      <c r="DY123" s="890"/>
      <c r="DZ123" s="891"/>
    </row>
    <row r="124" spans="1:130" s="233" customFormat="1" ht="26.25" customHeight="1" thickBot="1" x14ac:dyDescent="0.25">
      <c r="A124" s="885"/>
      <c r="B124" s="886"/>
      <c r="C124" s="880" t="s">
        <v>472</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447</v>
      </c>
      <c r="AB124" s="845"/>
      <c r="AC124" s="845"/>
      <c r="AD124" s="845"/>
      <c r="AE124" s="846"/>
      <c r="AF124" s="847" t="s">
        <v>234</v>
      </c>
      <c r="AG124" s="845"/>
      <c r="AH124" s="845"/>
      <c r="AI124" s="845"/>
      <c r="AJ124" s="846"/>
      <c r="AK124" s="847" t="s">
        <v>234</v>
      </c>
      <c r="AL124" s="845"/>
      <c r="AM124" s="845"/>
      <c r="AN124" s="845"/>
      <c r="AO124" s="846"/>
      <c r="AP124" s="889" t="s">
        <v>234</v>
      </c>
      <c r="AQ124" s="890"/>
      <c r="AR124" s="890"/>
      <c r="AS124" s="890"/>
      <c r="AT124" s="891"/>
      <c r="AU124" s="892" t="s">
        <v>490</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31.3</v>
      </c>
      <c r="BR124" s="896"/>
      <c r="BS124" s="896"/>
      <c r="BT124" s="896"/>
      <c r="BU124" s="896"/>
      <c r="BV124" s="896">
        <v>23.9</v>
      </c>
      <c r="BW124" s="896"/>
      <c r="BX124" s="896"/>
      <c r="BY124" s="896"/>
      <c r="BZ124" s="896"/>
      <c r="CA124" s="896">
        <v>14.2</v>
      </c>
      <c r="CB124" s="896"/>
      <c r="CC124" s="896"/>
      <c r="CD124" s="896"/>
      <c r="CE124" s="896"/>
      <c r="CF124" s="791"/>
      <c r="CG124" s="792"/>
      <c r="CH124" s="792"/>
      <c r="CI124" s="792"/>
      <c r="CJ124" s="927"/>
      <c r="CK124" s="935"/>
      <c r="CL124" s="935"/>
      <c r="CM124" s="935"/>
      <c r="CN124" s="935"/>
      <c r="CO124" s="936"/>
      <c r="CP124" s="900" t="s">
        <v>491</v>
      </c>
      <c r="CQ124" s="901"/>
      <c r="CR124" s="901"/>
      <c r="CS124" s="901"/>
      <c r="CT124" s="901"/>
      <c r="CU124" s="901"/>
      <c r="CV124" s="901"/>
      <c r="CW124" s="901"/>
      <c r="CX124" s="901"/>
      <c r="CY124" s="901"/>
      <c r="CZ124" s="901"/>
      <c r="DA124" s="901"/>
      <c r="DB124" s="901"/>
      <c r="DC124" s="901"/>
      <c r="DD124" s="901"/>
      <c r="DE124" s="901"/>
      <c r="DF124" s="902"/>
      <c r="DG124" s="828">
        <v>1185812</v>
      </c>
      <c r="DH124" s="829"/>
      <c r="DI124" s="829"/>
      <c r="DJ124" s="829"/>
      <c r="DK124" s="830"/>
      <c r="DL124" s="831" t="s">
        <v>234</v>
      </c>
      <c r="DM124" s="829"/>
      <c r="DN124" s="829"/>
      <c r="DO124" s="829"/>
      <c r="DP124" s="830"/>
      <c r="DQ124" s="831" t="s">
        <v>471</v>
      </c>
      <c r="DR124" s="829"/>
      <c r="DS124" s="829"/>
      <c r="DT124" s="829"/>
      <c r="DU124" s="830"/>
      <c r="DV124" s="913" t="s">
        <v>234</v>
      </c>
      <c r="DW124" s="914"/>
      <c r="DX124" s="914"/>
      <c r="DY124" s="914"/>
      <c r="DZ124" s="915"/>
    </row>
    <row r="125" spans="1:130" s="233" customFormat="1" ht="26.25" customHeight="1" x14ac:dyDescent="0.2">
      <c r="A125" s="885"/>
      <c r="B125" s="886"/>
      <c r="C125" s="880" t="s">
        <v>474</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475</v>
      </c>
      <c r="AB125" s="845"/>
      <c r="AC125" s="845"/>
      <c r="AD125" s="845"/>
      <c r="AE125" s="846"/>
      <c r="AF125" s="847" t="s">
        <v>402</v>
      </c>
      <c r="AG125" s="845"/>
      <c r="AH125" s="845"/>
      <c r="AI125" s="845"/>
      <c r="AJ125" s="846"/>
      <c r="AK125" s="847" t="s">
        <v>447</v>
      </c>
      <c r="AL125" s="845"/>
      <c r="AM125" s="845"/>
      <c r="AN125" s="845"/>
      <c r="AO125" s="846"/>
      <c r="AP125" s="889" t="s">
        <v>402</v>
      </c>
      <c r="AQ125" s="890"/>
      <c r="AR125" s="890"/>
      <c r="AS125" s="890"/>
      <c r="AT125" s="8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6" t="s">
        <v>492</v>
      </c>
      <c r="CL125" s="917"/>
      <c r="CM125" s="917"/>
      <c r="CN125" s="917"/>
      <c r="CO125" s="918"/>
      <c r="CP125" s="925" t="s">
        <v>493</v>
      </c>
      <c r="CQ125" s="873"/>
      <c r="CR125" s="873"/>
      <c r="CS125" s="873"/>
      <c r="CT125" s="873"/>
      <c r="CU125" s="873"/>
      <c r="CV125" s="873"/>
      <c r="CW125" s="873"/>
      <c r="CX125" s="873"/>
      <c r="CY125" s="873"/>
      <c r="CZ125" s="873"/>
      <c r="DA125" s="873"/>
      <c r="DB125" s="873"/>
      <c r="DC125" s="873"/>
      <c r="DD125" s="873"/>
      <c r="DE125" s="873"/>
      <c r="DF125" s="874"/>
      <c r="DG125" s="926" t="s">
        <v>402</v>
      </c>
      <c r="DH125" s="907"/>
      <c r="DI125" s="907"/>
      <c r="DJ125" s="907"/>
      <c r="DK125" s="907"/>
      <c r="DL125" s="907" t="s">
        <v>447</v>
      </c>
      <c r="DM125" s="907"/>
      <c r="DN125" s="907"/>
      <c r="DO125" s="907"/>
      <c r="DP125" s="907"/>
      <c r="DQ125" s="907" t="s">
        <v>234</v>
      </c>
      <c r="DR125" s="907"/>
      <c r="DS125" s="907"/>
      <c r="DT125" s="907"/>
      <c r="DU125" s="907"/>
      <c r="DV125" s="908" t="s">
        <v>470</v>
      </c>
      <c r="DW125" s="908"/>
      <c r="DX125" s="908"/>
      <c r="DY125" s="908"/>
      <c r="DZ125" s="909"/>
    </row>
    <row r="126" spans="1:130" s="233" customFormat="1" ht="26.25" customHeight="1" thickBot="1" x14ac:dyDescent="0.25">
      <c r="A126" s="885"/>
      <c r="B126" s="886"/>
      <c r="C126" s="880" t="s">
        <v>477</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971651</v>
      </c>
      <c r="AB126" s="845"/>
      <c r="AC126" s="845"/>
      <c r="AD126" s="845"/>
      <c r="AE126" s="846"/>
      <c r="AF126" s="847">
        <v>968826</v>
      </c>
      <c r="AG126" s="845"/>
      <c r="AH126" s="845"/>
      <c r="AI126" s="845"/>
      <c r="AJ126" s="846"/>
      <c r="AK126" s="847">
        <v>902667</v>
      </c>
      <c r="AL126" s="845"/>
      <c r="AM126" s="845"/>
      <c r="AN126" s="845"/>
      <c r="AO126" s="846"/>
      <c r="AP126" s="889">
        <v>0.5</v>
      </c>
      <c r="AQ126" s="890"/>
      <c r="AR126" s="890"/>
      <c r="AS126" s="890"/>
      <c r="AT126" s="8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9"/>
      <c r="CL126" s="920"/>
      <c r="CM126" s="920"/>
      <c r="CN126" s="920"/>
      <c r="CO126" s="921"/>
      <c r="CP126" s="880" t="s">
        <v>494</v>
      </c>
      <c r="CQ126" s="817"/>
      <c r="CR126" s="817"/>
      <c r="CS126" s="817"/>
      <c r="CT126" s="817"/>
      <c r="CU126" s="817"/>
      <c r="CV126" s="817"/>
      <c r="CW126" s="817"/>
      <c r="CX126" s="817"/>
      <c r="CY126" s="817"/>
      <c r="CZ126" s="817"/>
      <c r="DA126" s="817"/>
      <c r="DB126" s="817"/>
      <c r="DC126" s="817"/>
      <c r="DD126" s="817"/>
      <c r="DE126" s="817"/>
      <c r="DF126" s="818"/>
      <c r="DG126" s="881">
        <v>1829578</v>
      </c>
      <c r="DH126" s="882"/>
      <c r="DI126" s="882"/>
      <c r="DJ126" s="882"/>
      <c r="DK126" s="882"/>
      <c r="DL126" s="882">
        <v>602921</v>
      </c>
      <c r="DM126" s="882"/>
      <c r="DN126" s="882"/>
      <c r="DO126" s="882"/>
      <c r="DP126" s="882"/>
      <c r="DQ126" s="882" t="s">
        <v>402</v>
      </c>
      <c r="DR126" s="882"/>
      <c r="DS126" s="882"/>
      <c r="DT126" s="882"/>
      <c r="DU126" s="882"/>
      <c r="DV126" s="859" t="s">
        <v>234</v>
      </c>
      <c r="DW126" s="859"/>
      <c r="DX126" s="859"/>
      <c r="DY126" s="859"/>
      <c r="DZ126" s="860"/>
    </row>
    <row r="127" spans="1:130" s="233" customFormat="1" ht="26.25" customHeight="1" x14ac:dyDescent="0.2">
      <c r="A127" s="887"/>
      <c r="B127" s="888"/>
      <c r="C127" s="903" t="s">
        <v>495</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234</v>
      </c>
      <c r="AB127" s="845"/>
      <c r="AC127" s="845"/>
      <c r="AD127" s="845"/>
      <c r="AE127" s="846"/>
      <c r="AF127" s="847" t="s">
        <v>234</v>
      </c>
      <c r="AG127" s="845"/>
      <c r="AH127" s="845"/>
      <c r="AI127" s="845"/>
      <c r="AJ127" s="846"/>
      <c r="AK127" s="847" t="s">
        <v>475</v>
      </c>
      <c r="AL127" s="845"/>
      <c r="AM127" s="845"/>
      <c r="AN127" s="845"/>
      <c r="AO127" s="846"/>
      <c r="AP127" s="889" t="s">
        <v>234</v>
      </c>
      <c r="AQ127" s="890"/>
      <c r="AR127" s="890"/>
      <c r="AS127" s="890"/>
      <c r="AT127" s="891"/>
      <c r="AU127" s="235"/>
      <c r="AV127" s="235"/>
      <c r="AW127" s="235"/>
      <c r="AX127" s="906" t="s">
        <v>496</v>
      </c>
      <c r="AY127" s="877"/>
      <c r="AZ127" s="877"/>
      <c r="BA127" s="877"/>
      <c r="BB127" s="877"/>
      <c r="BC127" s="877"/>
      <c r="BD127" s="877"/>
      <c r="BE127" s="878"/>
      <c r="BF127" s="876" t="s">
        <v>497</v>
      </c>
      <c r="BG127" s="877"/>
      <c r="BH127" s="877"/>
      <c r="BI127" s="877"/>
      <c r="BJ127" s="877"/>
      <c r="BK127" s="877"/>
      <c r="BL127" s="878"/>
      <c r="BM127" s="876" t="s">
        <v>498</v>
      </c>
      <c r="BN127" s="877"/>
      <c r="BO127" s="877"/>
      <c r="BP127" s="877"/>
      <c r="BQ127" s="877"/>
      <c r="BR127" s="877"/>
      <c r="BS127" s="878"/>
      <c r="BT127" s="876" t="s">
        <v>499</v>
      </c>
      <c r="BU127" s="877"/>
      <c r="BV127" s="877"/>
      <c r="BW127" s="877"/>
      <c r="BX127" s="877"/>
      <c r="BY127" s="877"/>
      <c r="BZ127" s="879"/>
      <c r="CA127" s="235"/>
      <c r="CB127" s="235"/>
      <c r="CC127" s="235"/>
      <c r="CD127" s="258"/>
      <c r="CE127" s="258"/>
      <c r="CF127" s="258"/>
      <c r="CG127" s="235"/>
      <c r="CH127" s="235"/>
      <c r="CI127" s="235"/>
      <c r="CJ127" s="257"/>
      <c r="CK127" s="919"/>
      <c r="CL127" s="920"/>
      <c r="CM127" s="920"/>
      <c r="CN127" s="920"/>
      <c r="CO127" s="921"/>
      <c r="CP127" s="880" t="s">
        <v>500</v>
      </c>
      <c r="CQ127" s="817"/>
      <c r="CR127" s="817"/>
      <c r="CS127" s="817"/>
      <c r="CT127" s="817"/>
      <c r="CU127" s="817"/>
      <c r="CV127" s="817"/>
      <c r="CW127" s="817"/>
      <c r="CX127" s="817"/>
      <c r="CY127" s="817"/>
      <c r="CZ127" s="817"/>
      <c r="DA127" s="817"/>
      <c r="DB127" s="817"/>
      <c r="DC127" s="817"/>
      <c r="DD127" s="817"/>
      <c r="DE127" s="817"/>
      <c r="DF127" s="818"/>
      <c r="DG127" s="881" t="s">
        <v>470</v>
      </c>
      <c r="DH127" s="882"/>
      <c r="DI127" s="882"/>
      <c r="DJ127" s="882"/>
      <c r="DK127" s="882"/>
      <c r="DL127" s="882" t="s">
        <v>447</v>
      </c>
      <c r="DM127" s="882"/>
      <c r="DN127" s="882"/>
      <c r="DO127" s="882"/>
      <c r="DP127" s="882"/>
      <c r="DQ127" s="882" t="s">
        <v>447</v>
      </c>
      <c r="DR127" s="882"/>
      <c r="DS127" s="882"/>
      <c r="DT127" s="882"/>
      <c r="DU127" s="882"/>
      <c r="DV127" s="859" t="s">
        <v>234</v>
      </c>
      <c r="DW127" s="859"/>
      <c r="DX127" s="859"/>
      <c r="DY127" s="859"/>
      <c r="DZ127" s="860"/>
    </row>
    <row r="128" spans="1:130" s="233" customFormat="1" ht="26.25" customHeight="1" thickBot="1" x14ac:dyDescent="0.25">
      <c r="A128" s="861" t="s">
        <v>501</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502</v>
      </c>
      <c r="X128" s="863"/>
      <c r="Y128" s="863"/>
      <c r="Z128" s="864"/>
      <c r="AA128" s="865">
        <v>8505982</v>
      </c>
      <c r="AB128" s="866"/>
      <c r="AC128" s="866"/>
      <c r="AD128" s="866"/>
      <c r="AE128" s="867"/>
      <c r="AF128" s="868">
        <v>9116039</v>
      </c>
      <c r="AG128" s="866"/>
      <c r="AH128" s="866"/>
      <c r="AI128" s="866"/>
      <c r="AJ128" s="867"/>
      <c r="AK128" s="868">
        <v>8922489</v>
      </c>
      <c r="AL128" s="866"/>
      <c r="AM128" s="866"/>
      <c r="AN128" s="866"/>
      <c r="AO128" s="867"/>
      <c r="AP128" s="869"/>
      <c r="AQ128" s="870"/>
      <c r="AR128" s="870"/>
      <c r="AS128" s="870"/>
      <c r="AT128" s="871"/>
      <c r="AU128" s="235"/>
      <c r="AV128" s="235"/>
      <c r="AW128" s="235"/>
      <c r="AX128" s="872" t="s">
        <v>503</v>
      </c>
      <c r="AY128" s="873"/>
      <c r="AZ128" s="873"/>
      <c r="BA128" s="873"/>
      <c r="BB128" s="873"/>
      <c r="BC128" s="873"/>
      <c r="BD128" s="873"/>
      <c r="BE128" s="874"/>
      <c r="BF128" s="851" t="s">
        <v>402</v>
      </c>
      <c r="BG128" s="852"/>
      <c r="BH128" s="852"/>
      <c r="BI128" s="852"/>
      <c r="BJ128" s="852"/>
      <c r="BK128" s="852"/>
      <c r="BL128" s="875"/>
      <c r="BM128" s="851">
        <v>11.25</v>
      </c>
      <c r="BN128" s="852"/>
      <c r="BO128" s="852"/>
      <c r="BP128" s="852"/>
      <c r="BQ128" s="852"/>
      <c r="BR128" s="852"/>
      <c r="BS128" s="875"/>
      <c r="BT128" s="851">
        <v>20</v>
      </c>
      <c r="BU128" s="852"/>
      <c r="BV128" s="852"/>
      <c r="BW128" s="852"/>
      <c r="BX128" s="852"/>
      <c r="BY128" s="852"/>
      <c r="BZ128" s="853"/>
      <c r="CA128" s="258"/>
      <c r="CB128" s="258"/>
      <c r="CC128" s="258"/>
      <c r="CD128" s="258"/>
      <c r="CE128" s="258"/>
      <c r="CF128" s="258"/>
      <c r="CG128" s="235"/>
      <c r="CH128" s="235"/>
      <c r="CI128" s="235"/>
      <c r="CJ128" s="257"/>
      <c r="CK128" s="922"/>
      <c r="CL128" s="923"/>
      <c r="CM128" s="923"/>
      <c r="CN128" s="923"/>
      <c r="CO128" s="924"/>
      <c r="CP128" s="854" t="s">
        <v>504</v>
      </c>
      <c r="CQ128" s="795"/>
      <c r="CR128" s="795"/>
      <c r="CS128" s="795"/>
      <c r="CT128" s="795"/>
      <c r="CU128" s="795"/>
      <c r="CV128" s="795"/>
      <c r="CW128" s="795"/>
      <c r="CX128" s="795"/>
      <c r="CY128" s="795"/>
      <c r="CZ128" s="795"/>
      <c r="DA128" s="795"/>
      <c r="DB128" s="795"/>
      <c r="DC128" s="795"/>
      <c r="DD128" s="795"/>
      <c r="DE128" s="795"/>
      <c r="DF128" s="796"/>
      <c r="DG128" s="855">
        <v>515338</v>
      </c>
      <c r="DH128" s="856"/>
      <c r="DI128" s="856"/>
      <c r="DJ128" s="856"/>
      <c r="DK128" s="856"/>
      <c r="DL128" s="856">
        <v>460224</v>
      </c>
      <c r="DM128" s="856"/>
      <c r="DN128" s="856"/>
      <c r="DO128" s="856"/>
      <c r="DP128" s="856"/>
      <c r="DQ128" s="856">
        <v>405111</v>
      </c>
      <c r="DR128" s="856"/>
      <c r="DS128" s="856"/>
      <c r="DT128" s="856"/>
      <c r="DU128" s="856"/>
      <c r="DV128" s="857">
        <v>0.2</v>
      </c>
      <c r="DW128" s="857"/>
      <c r="DX128" s="857"/>
      <c r="DY128" s="857"/>
      <c r="DZ128" s="858"/>
    </row>
    <row r="129" spans="1:131" s="233" customFormat="1" ht="26.25" customHeight="1" x14ac:dyDescent="0.2">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505</v>
      </c>
      <c r="X129" s="842"/>
      <c r="Y129" s="842"/>
      <c r="Z129" s="843"/>
      <c r="AA129" s="844">
        <v>172010103</v>
      </c>
      <c r="AB129" s="845"/>
      <c r="AC129" s="845"/>
      <c r="AD129" s="845"/>
      <c r="AE129" s="846"/>
      <c r="AF129" s="847">
        <v>175892022</v>
      </c>
      <c r="AG129" s="845"/>
      <c r="AH129" s="845"/>
      <c r="AI129" s="845"/>
      <c r="AJ129" s="846"/>
      <c r="AK129" s="847">
        <v>185703850</v>
      </c>
      <c r="AL129" s="845"/>
      <c r="AM129" s="845"/>
      <c r="AN129" s="845"/>
      <c r="AO129" s="846"/>
      <c r="AP129" s="848"/>
      <c r="AQ129" s="849"/>
      <c r="AR129" s="849"/>
      <c r="AS129" s="849"/>
      <c r="AT129" s="850"/>
      <c r="AU129" s="236"/>
      <c r="AV129" s="236"/>
      <c r="AW129" s="236"/>
      <c r="AX129" s="816" t="s">
        <v>506</v>
      </c>
      <c r="AY129" s="817"/>
      <c r="AZ129" s="817"/>
      <c r="BA129" s="817"/>
      <c r="BB129" s="817"/>
      <c r="BC129" s="817"/>
      <c r="BD129" s="817"/>
      <c r="BE129" s="818"/>
      <c r="BF129" s="835" t="s">
        <v>470</v>
      </c>
      <c r="BG129" s="836"/>
      <c r="BH129" s="836"/>
      <c r="BI129" s="836"/>
      <c r="BJ129" s="836"/>
      <c r="BK129" s="836"/>
      <c r="BL129" s="837"/>
      <c r="BM129" s="835">
        <v>16.25</v>
      </c>
      <c r="BN129" s="836"/>
      <c r="BO129" s="836"/>
      <c r="BP129" s="836"/>
      <c r="BQ129" s="836"/>
      <c r="BR129" s="836"/>
      <c r="BS129" s="837"/>
      <c r="BT129" s="835">
        <v>30</v>
      </c>
      <c r="BU129" s="836"/>
      <c r="BV129" s="836"/>
      <c r="BW129" s="836"/>
      <c r="BX129" s="836"/>
      <c r="BY129" s="836"/>
      <c r="BZ129" s="83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9" t="s">
        <v>507</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508</v>
      </c>
      <c r="X130" s="842"/>
      <c r="Y130" s="842"/>
      <c r="Z130" s="843"/>
      <c r="AA130" s="844">
        <v>17834485</v>
      </c>
      <c r="AB130" s="845"/>
      <c r="AC130" s="845"/>
      <c r="AD130" s="845"/>
      <c r="AE130" s="846"/>
      <c r="AF130" s="847">
        <v>18012856</v>
      </c>
      <c r="AG130" s="845"/>
      <c r="AH130" s="845"/>
      <c r="AI130" s="845"/>
      <c r="AJ130" s="846"/>
      <c r="AK130" s="847">
        <v>17650953</v>
      </c>
      <c r="AL130" s="845"/>
      <c r="AM130" s="845"/>
      <c r="AN130" s="845"/>
      <c r="AO130" s="846"/>
      <c r="AP130" s="848"/>
      <c r="AQ130" s="849"/>
      <c r="AR130" s="849"/>
      <c r="AS130" s="849"/>
      <c r="AT130" s="850"/>
      <c r="AU130" s="236"/>
      <c r="AV130" s="236"/>
      <c r="AW130" s="236"/>
      <c r="AX130" s="816" t="s">
        <v>509</v>
      </c>
      <c r="AY130" s="817"/>
      <c r="AZ130" s="817"/>
      <c r="BA130" s="817"/>
      <c r="BB130" s="817"/>
      <c r="BC130" s="817"/>
      <c r="BD130" s="817"/>
      <c r="BE130" s="818"/>
      <c r="BF130" s="819">
        <v>2.7</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510</v>
      </c>
      <c r="X131" s="826"/>
      <c r="Y131" s="826"/>
      <c r="Z131" s="827"/>
      <c r="AA131" s="828">
        <v>154175618</v>
      </c>
      <c r="AB131" s="829"/>
      <c r="AC131" s="829"/>
      <c r="AD131" s="829"/>
      <c r="AE131" s="830"/>
      <c r="AF131" s="831">
        <v>157879166</v>
      </c>
      <c r="AG131" s="829"/>
      <c r="AH131" s="829"/>
      <c r="AI131" s="829"/>
      <c r="AJ131" s="830"/>
      <c r="AK131" s="831">
        <v>168052897</v>
      </c>
      <c r="AL131" s="829"/>
      <c r="AM131" s="829"/>
      <c r="AN131" s="829"/>
      <c r="AO131" s="830"/>
      <c r="AP131" s="832"/>
      <c r="AQ131" s="833"/>
      <c r="AR131" s="833"/>
      <c r="AS131" s="833"/>
      <c r="AT131" s="834"/>
      <c r="AU131" s="236"/>
      <c r="AV131" s="236"/>
      <c r="AW131" s="236"/>
      <c r="AX131" s="794" t="s">
        <v>511</v>
      </c>
      <c r="AY131" s="795"/>
      <c r="AZ131" s="795"/>
      <c r="BA131" s="795"/>
      <c r="BB131" s="795"/>
      <c r="BC131" s="795"/>
      <c r="BD131" s="795"/>
      <c r="BE131" s="796"/>
      <c r="BF131" s="797">
        <v>14.2</v>
      </c>
      <c r="BG131" s="798"/>
      <c r="BH131" s="798"/>
      <c r="BI131" s="798"/>
      <c r="BJ131" s="798"/>
      <c r="BK131" s="798"/>
      <c r="BL131" s="799"/>
      <c r="BM131" s="797">
        <v>400</v>
      </c>
      <c r="BN131" s="798"/>
      <c r="BO131" s="798"/>
      <c r="BP131" s="798"/>
      <c r="BQ131" s="798"/>
      <c r="BR131" s="798"/>
      <c r="BS131" s="799"/>
      <c r="BT131" s="800"/>
      <c r="BU131" s="801"/>
      <c r="BV131" s="801"/>
      <c r="BW131" s="801"/>
      <c r="BX131" s="801"/>
      <c r="BY131" s="801"/>
      <c r="BZ131" s="80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3" t="s">
        <v>512</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513</v>
      </c>
      <c r="W132" s="807"/>
      <c r="X132" s="807"/>
      <c r="Y132" s="807"/>
      <c r="Z132" s="808"/>
      <c r="AA132" s="809">
        <v>2.9187293410000001</v>
      </c>
      <c r="AB132" s="810"/>
      <c r="AC132" s="810"/>
      <c r="AD132" s="810"/>
      <c r="AE132" s="811"/>
      <c r="AF132" s="812">
        <v>2.6740591810000001</v>
      </c>
      <c r="AG132" s="810"/>
      <c r="AH132" s="810"/>
      <c r="AI132" s="810"/>
      <c r="AJ132" s="811"/>
      <c r="AK132" s="812">
        <v>2.7187564640000002</v>
      </c>
      <c r="AL132" s="810"/>
      <c r="AM132" s="810"/>
      <c r="AN132" s="810"/>
      <c r="AO132" s="811"/>
      <c r="AP132" s="813"/>
      <c r="AQ132" s="814"/>
      <c r="AR132" s="814"/>
      <c r="AS132" s="814"/>
      <c r="AT132" s="81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514</v>
      </c>
      <c r="W133" s="786"/>
      <c r="X133" s="786"/>
      <c r="Y133" s="786"/>
      <c r="Z133" s="787"/>
      <c r="AA133" s="788">
        <v>2.7</v>
      </c>
      <c r="AB133" s="789"/>
      <c r="AC133" s="789"/>
      <c r="AD133" s="789"/>
      <c r="AE133" s="790"/>
      <c r="AF133" s="788">
        <v>2.6</v>
      </c>
      <c r="AG133" s="789"/>
      <c r="AH133" s="789"/>
      <c r="AI133" s="789"/>
      <c r="AJ133" s="790"/>
      <c r="AK133" s="788">
        <v>2.7</v>
      </c>
      <c r="AL133" s="789"/>
      <c r="AM133" s="789"/>
      <c r="AN133" s="789"/>
      <c r="AO133" s="790"/>
      <c r="AP133" s="791"/>
      <c r="AQ133" s="792"/>
      <c r="AR133" s="792"/>
      <c r="AS133" s="792"/>
      <c r="AT133" s="79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4Y8zNYUq8Zti/rwZp9g/HcSbNCJUye9jqJFmm9h0XWS9dNg7rhxd6GXRVH8I7sy7h/mi+JRyBX/ac4wXPIJKvg==" saltValue="2QopJRZ205jB1J9ZUzXVeg==" spinCount="100000" sheet="1" objects="1" scenarios="1" formatRows="0"/>
  <customSheetViews>
    <customSheetView guid="{B5D8A632-8532-45D0-B1E8-4C81C7241214}" scale="70" fitToPage="1" hiddenRows="1" hiddenColumns="1">
      <selection activeCell="Q7" sqref="Q7:U7"/>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515</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dataConsolidate/>
  <customSheetViews>
    <customSheetView guid="{B5D8A632-8532-45D0-B1E8-4C81C7241214}" scale="60" showPageBreaks="1" showGridLines="0" fitToPage="1" hiddenRows="1" hiddenColumns="1" view="pageBreakPreview" topLeftCell="A2">
      <pageMargins left="0" right="0" top="0" bottom="0" header="0" footer="0"/>
      <printOptions horizontalCentered="1" verticalCentered="1"/>
      <pageSetup paperSize="9" scale="44" orientation="landscape"/>
      <headerFooter alignWithMargins="0">
        <oddFooter>&amp;C&amp;P / &amp;N</oddFooter>
      </headerFooter>
    </customSheetView>
  </customSheetViews>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hrfPHsqu+042PtKzWUg/r9hXnGSr6sd1Dt4Igbp/v9PMiTR5Vwzpmc5Ww+KLsd5wT0+Dnhj7aXWmli+OhWLhQ==" saltValue="Xc3wlDDvmkr9Lh6Yy5m+Ig==" spinCount="100000" sheet="1" objects="1" scenarios="1"/>
  <dataConsolidate/>
  <customSheetViews>
    <customSheetView guid="{B5D8A632-8532-45D0-B1E8-4C81C7241214}" scale="60" showGridLines="0" fitToPage="1" hiddenRows="1" hiddenColumns="1">
      <pageMargins left="0" right="0" top="0" bottom="0" header="0" footer="0"/>
      <printOptions horizontalCentered="1" verticalCentered="1"/>
      <pageSetup paperSize="9" scale="46" orientation="landscape" horizontalDpi="300" verticalDpi="300"/>
      <headerFooter alignWithMargins="0">
        <oddFooter>&amp;C&amp;P/&amp;N</oddFooter>
      </headerFooter>
    </customSheetView>
  </customSheetViews>
  <phoneticPr fontId="2"/>
  <printOptions horizontalCentered="1" verticalCentered="1"/>
  <pageMargins left="0" right="0" top="0" bottom="0" header="0" footer="0"/>
  <pageSetup paperSize="8" scale="6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3" t="s">
        <v>518</v>
      </c>
      <c r="AP7" s="275"/>
      <c r="AQ7" s="276" t="s">
        <v>519</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4"/>
      <c r="AP8" s="281" t="s">
        <v>520</v>
      </c>
      <c r="AQ8" s="282" t="s">
        <v>521</v>
      </c>
      <c r="AR8" s="283" t="s">
        <v>522</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5" t="s">
        <v>523</v>
      </c>
      <c r="AL9" s="1196"/>
      <c r="AM9" s="1196"/>
      <c r="AN9" s="1197"/>
      <c r="AO9" s="284">
        <v>71489723</v>
      </c>
      <c r="AP9" s="284">
        <v>99414</v>
      </c>
      <c r="AQ9" s="285">
        <v>105428</v>
      </c>
      <c r="AR9" s="286">
        <v>-5.7</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5" t="s">
        <v>524</v>
      </c>
      <c r="AL10" s="1196"/>
      <c r="AM10" s="1196"/>
      <c r="AN10" s="1197"/>
      <c r="AO10" s="287">
        <v>151</v>
      </c>
      <c r="AP10" s="287">
        <v>0</v>
      </c>
      <c r="AQ10" s="288">
        <v>108</v>
      </c>
      <c r="AR10" s="289">
        <v>-100</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5" t="s">
        <v>525</v>
      </c>
      <c r="AL11" s="1196"/>
      <c r="AM11" s="1196"/>
      <c r="AN11" s="1197"/>
      <c r="AO11" s="287">
        <v>134647</v>
      </c>
      <c r="AP11" s="287">
        <v>187</v>
      </c>
      <c r="AQ11" s="288">
        <v>1092</v>
      </c>
      <c r="AR11" s="289">
        <v>-82.9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5" t="s">
        <v>526</v>
      </c>
      <c r="AL12" s="1196"/>
      <c r="AM12" s="1196"/>
      <c r="AN12" s="1197"/>
      <c r="AO12" s="287" t="s">
        <v>527</v>
      </c>
      <c r="AP12" s="287" t="s">
        <v>527</v>
      </c>
      <c r="AQ12" s="288">
        <v>5</v>
      </c>
      <c r="AR12" s="289" t="s">
        <v>527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5" t="s">
        <v>528</v>
      </c>
      <c r="AL13" s="1196"/>
      <c r="AM13" s="1196"/>
      <c r="AN13" s="1197"/>
      <c r="AO13" s="287">
        <v>918416</v>
      </c>
      <c r="AP13" s="287">
        <v>1277</v>
      </c>
      <c r="AQ13" s="288">
        <v>1959</v>
      </c>
      <c r="AR13" s="289">
        <v>-34.799999999999997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5" t="s">
        <v>529</v>
      </c>
      <c r="AL14" s="1196"/>
      <c r="AM14" s="1196"/>
      <c r="AN14" s="1197"/>
      <c r="AO14" s="287">
        <v>295708</v>
      </c>
      <c r="AP14" s="287">
        <v>411</v>
      </c>
      <c r="AQ14" s="288">
        <v>1267</v>
      </c>
      <c r="AR14" s="289">
        <v>-67.599999999999994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8" t="s">
        <v>530</v>
      </c>
      <c r="AL15" s="1199"/>
      <c r="AM15" s="1199"/>
      <c r="AN15" s="1200"/>
      <c r="AO15" s="287">
        <v>-3271854</v>
      </c>
      <c r="AP15" s="287">
        <v>-4550</v>
      </c>
      <c r="AQ15" s="288">
        <v>-7422</v>
      </c>
      <c r="AR15" s="289">
        <v>-38.700000000000003</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8" t="s">
        <v>187</v>
      </c>
      <c r="AL16" s="1199"/>
      <c r="AM16" s="1199"/>
      <c r="AN16" s="1200"/>
      <c r="AO16" s="287">
        <v>69566791</v>
      </c>
      <c r="AP16" s="287">
        <v>96740</v>
      </c>
      <c r="AQ16" s="288">
        <v>102438</v>
      </c>
      <c r="AR16" s="289">
        <v>-5.6</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531</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532</v>
      </c>
      <c r="AP20" s="296" t="s">
        <v>533</v>
      </c>
      <c r="AQ20" s="297" t="s">
        <v>534</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1" t="s">
        <v>535</v>
      </c>
      <c r="AL21" s="1202"/>
      <c r="AM21" s="1202"/>
      <c r="AN21" s="1203"/>
      <c r="AO21" s="300">
        <v>10.74</v>
      </c>
      <c r="AP21" s="301">
        <v>11.31</v>
      </c>
      <c r="AQ21" s="302">
        <v>-0.56999999999999995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1" t="s">
        <v>536</v>
      </c>
      <c r="AL22" s="1202"/>
      <c r="AM22" s="1202"/>
      <c r="AN22" s="1203"/>
      <c r="AO22" s="305">
        <v>99</v>
      </c>
      <c r="AP22" s="306">
        <v>99.7</v>
      </c>
      <c r="AQ22" s="307">
        <v>-0.7</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4" t="s">
        <v>537</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70"/>
    </row>
    <row r="27" spans="1:46" ht="13.2" x14ac:dyDescent="0.2">
      <c r="A27" s="312"/>
      <c r="AO27" s="265"/>
      <c r="AP27" s="265"/>
      <c r="AQ27" s="265"/>
      <c r="AR27" s="265"/>
      <c r="AS27" s="265"/>
      <c r="AT27" s="265"/>
    </row>
    <row r="28" spans="1:46" ht="16.2" x14ac:dyDescent="0.2">
      <c r="A28" s="266" t="s">
        <v>538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3" t="s">
        <v>518</v>
      </c>
      <c r="AP30" s="275"/>
      <c r="AQ30" s="276" t="s">
        <v>519</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4"/>
      <c r="AP31" s="281" t="s">
        <v>520</v>
      </c>
      <c r="AQ31" s="282" t="s">
        <v>521</v>
      </c>
      <c r="AR31" s="283" t="s">
        <v>522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5" t="s">
        <v>540</v>
      </c>
      <c r="AL32" s="1186"/>
      <c r="AM32" s="1186"/>
      <c r="AN32" s="1187"/>
      <c r="AO32" s="315">
        <v>22802339</v>
      </c>
      <c r="AP32" s="315">
        <v>31709</v>
      </c>
      <c r="AQ32" s="316">
        <v>31345</v>
      </c>
      <c r="AR32" s="317">
        <v>1.2</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5" t="s">
        <v>541</v>
      </c>
      <c r="AL33" s="1186"/>
      <c r="AM33" s="1186"/>
      <c r="AN33" s="1187"/>
      <c r="AO33" s="315" t="s">
        <v>527</v>
      </c>
      <c r="AP33" s="315" t="s">
        <v>527</v>
      </c>
      <c r="AQ33" s="316">
        <v>2339</v>
      </c>
      <c r="AR33" s="317" t="s">
        <v>527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5" t="s">
        <v>542</v>
      </c>
      <c r="AL34" s="1186"/>
      <c r="AM34" s="1186"/>
      <c r="AN34" s="1187"/>
      <c r="AO34" s="315">
        <v>3611110</v>
      </c>
      <c r="AP34" s="315">
        <v>5022</v>
      </c>
      <c r="AQ34" s="316">
        <v>20945</v>
      </c>
      <c r="AR34" s="317">
        <v>-76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5" t="s">
        <v>543</v>
      </c>
      <c r="AL35" s="1186"/>
      <c r="AM35" s="1186"/>
      <c r="AN35" s="1187"/>
      <c r="AO35" s="315">
        <v>3826275</v>
      </c>
      <c r="AP35" s="315">
        <v>5321</v>
      </c>
      <c r="AQ35" s="316">
        <v>9788</v>
      </c>
      <c r="AR35" s="317">
        <v>-45.6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5" t="s">
        <v>544</v>
      </c>
      <c r="AL36" s="1186"/>
      <c r="AM36" s="1186"/>
      <c r="AN36" s="1187"/>
      <c r="AO36" s="315" t="s">
        <v>527</v>
      </c>
      <c r="AP36" s="315" t="s">
        <v>527</v>
      </c>
      <c r="AQ36" s="316">
        <v>145</v>
      </c>
      <c r="AR36" s="317" t="s">
        <v>527</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5" t="s">
        <v>545</v>
      </c>
      <c r="AL37" s="1186"/>
      <c r="AM37" s="1186"/>
      <c r="AN37" s="1187"/>
      <c r="AO37" s="315">
        <v>902667</v>
      </c>
      <c r="AP37" s="315">
        <v>1255</v>
      </c>
      <c r="AQ37" s="316">
        <v>1430</v>
      </c>
      <c r="AR37" s="317">
        <v>-12.2</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8" t="s">
        <v>546</v>
      </c>
      <c r="AL38" s="1189"/>
      <c r="AM38" s="1189"/>
      <c r="AN38" s="1190"/>
      <c r="AO38" s="318" t="s">
        <v>527</v>
      </c>
      <c r="AP38" s="318" t="s">
        <v>527</v>
      </c>
      <c r="AQ38" s="319">
        <v>1</v>
      </c>
      <c r="AR38" s="307" t="s">
        <v>527</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8" t="s">
        <v>547</v>
      </c>
      <c r="AL39" s="1189"/>
      <c r="AM39" s="1189"/>
      <c r="AN39" s="1190"/>
      <c r="AO39" s="315">
        <v>-8922489</v>
      </c>
      <c r="AP39" s="315">
        <v>-12408</v>
      </c>
      <c r="AQ39" s="316">
        <v>-16549</v>
      </c>
      <c r="AR39" s="317">
        <v>-25</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5" t="s">
        <v>548</v>
      </c>
      <c r="AL40" s="1186"/>
      <c r="AM40" s="1186"/>
      <c r="AN40" s="1187"/>
      <c r="AO40" s="315">
        <v>-17650953</v>
      </c>
      <c r="AP40" s="315">
        <v>-24545</v>
      </c>
      <c r="AQ40" s="316">
        <v>-31989</v>
      </c>
      <c r="AR40" s="317">
        <v>-23.3</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1" t="s">
        <v>301</v>
      </c>
      <c r="AL41" s="1192"/>
      <c r="AM41" s="1192"/>
      <c r="AN41" s="1193"/>
      <c r="AO41" s="315">
        <v>4568949</v>
      </c>
      <c r="AP41" s="315">
        <v>6354</v>
      </c>
      <c r="AQ41" s="316">
        <v>17454</v>
      </c>
      <c r="AR41" s="317">
        <v>-63.6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549</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8" t="s">
        <v>518</v>
      </c>
      <c r="AN49" s="1180" t="s">
        <v>552</v>
      </c>
      <c r="AO49" s="1181"/>
      <c r="AP49" s="1181"/>
      <c r="AQ49" s="1181"/>
      <c r="AR49" s="1182"/>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9"/>
      <c r="AN50" s="331" t="s">
        <v>553</v>
      </c>
      <c r="AO50" s="332" t="s">
        <v>554</v>
      </c>
      <c r="AP50" s="333" t="s">
        <v>555</v>
      </c>
      <c r="AQ50" s="334" t="s">
        <v>556</v>
      </c>
      <c r="AR50" s="335" t="s">
        <v>557</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558</v>
      </c>
      <c r="AL51" s="328"/>
      <c r="AM51" s="336">
        <v>19268274</v>
      </c>
      <c r="AN51" s="337">
        <v>26829</v>
      </c>
      <c r="AO51" s="338">
        <v>11.2</v>
      </c>
      <c r="AP51" s="339">
        <v>52897</v>
      </c>
      <c r="AQ51" s="340">
        <v>2.2999999999999998</v>
      </c>
      <c r="AR51" s="341">
        <v>8.9</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559</v>
      </c>
      <c r="AM52" s="344">
        <v>10690321</v>
      </c>
      <c r="AN52" s="345">
        <v>14885</v>
      </c>
      <c r="AO52" s="346">
        <v>13.9</v>
      </c>
      <c r="AP52" s="347">
        <v>27013</v>
      </c>
      <c r="AQ52" s="348">
        <v>1.3</v>
      </c>
      <c r="AR52" s="349">
        <v>12.6</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560</v>
      </c>
      <c r="AL53" s="328"/>
      <c r="AM53" s="336">
        <v>22769747</v>
      </c>
      <c r="AN53" s="337">
        <v>31697</v>
      </c>
      <c r="AO53" s="338">
        <v>18.100000000000001</v>
      </c>
      <c r="AP53" s="339">
        <v>54945</v>
      </c>
      <c r="AQ53" s="340">
        <v>3.9</v>
      </c>
      <c r="AR53" s="341">
        <v>14.2</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559</v>
      </c>
      <c r="AM54" s="344">
        <v>12753851</v>
      </c>
      <c r="AN54" s="345">
        <v>17754</v>
      </c>
      <c r="AO54" s="346">
        <v>19.3</v>
      </c>
      <c r="AP54" s="347">
        <v>29293</v>
      </c>
      <c r="AQ54" s="348">
        <v>8.4</v>
      </c>
      <c r="AR54" s="349">
        <v>10.9</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561</v>
      </c>
      <c r="AL55" s="328"/>
      <c r="AM55" s="336">
        <v>21985736</v>
      </c>
      <c r="AN55" s="337">
        <v>30608</v>
      </c>
      <c r="AO55" s="338">
        <v>-3.4</v>
      </c>
      <c r="AP55" s="339">
        <v>57132</v>
      </c>
      <c r="AQ55" s="340">
        <v>4</v>
      </c>
      <c r="AR55" s="341">
        <v>-7.4</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559</v>
      </c>
      <c r="AM56" s="344">
        <v>9684194</v>
      </c>
      <c r="AN56" s="345">
        <v>13482</v>
      </c>
      <c r="AO56" s="346">
        <v>-24.1</v>
      </c>
      <c r="AP56" s="347">
        <v>30126</v>
      </c>
      <c r="AQ56" s="348">
        <v>2.8</v>
      </c>
      <c r="AR56" s="349">
        <v>-26.9</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562</v>
      </c>
      <c r="AL57" s="328"/>
      <c r="AM57" s="336">
        <v>21212388</v>
      </c>
      <c r="AN57" s="337">
        <v>29519</v>
      </c>
      <c r="AO57" s="338">
        <v>-3.6</v>
      </c>
      <c r="AP57" s="339">
        <v>58766</v>
      </c>
      <c r="AQ57" s="340">
        <v>2.9</v>
      </c>
      <c r="AR57" s="341">
        <v>-6.5</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559</v>
      </c>
      <c r="AM58" s="344">
        <v>10445644</v>
      </c>
      <c r="AN58" s="345">
        <v>14536</v>
      </c>
      <c r="AO58" s="346">
        <v>7.8</v>
      </c>
      <c r="AP58" s="347">
        <v>29363</v>
      </c>
      <c r="AQ58" s="348">
        <v>-2.5</v>
      </c>
      <c r="AR58" s="349">
        <v>10.3</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563</v>
      </c>
      <c r="AL59" s="328"/>
      <c r="AM59" s="336">
        <v>17497153</v>
      </c>
      <c r="AN59" s="337">
        <v>24332</v>
      </c>
      <c r="AO59" s="338">
        <v>-17.600000000000001</v>
      </c>
      <c r="AP59" s="339">
        <v>62482</v>
      </c>
      <c r="AQ59" s="340">
        <v>6.3</v>
      </c>
      <c r="AR59" s="341">
        <v>-23.9</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559</v>
      </c>
      <c r="AM60" s="344">
        <v>11214665</v>
      </c>
      <c r="AN60" s="345">
        <v>15595</v>
      </c>
      <c r="AO60" s="346">
        <v>7.3</v>
      </c>
      <c r="AP60" s="347">
        <v>34626</v>
      </c>
      <c r="AQ60" s="348">
        <v>17.899999999999999</v>
      </c>
      <c r="AR60" s="349">
        <v>-10.6</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564</v>
      </c>
      <c r="AL61" s="350"/>
      <c r="AM61" s="351">
        <v>20546660</v>
      </c>
      <c r="AN61" s="352">
        <v>28597</v>
      </c>
      <c r="AO61" s="353">
        <v>0.9</v>
      </c>
      <c r="AP61" s="354">
        <v>57244</v>
      </c>
      <c r="AQ61" s="355">
        <v>3.9</v>
      </c>
      <c r="AR61" s="341">
        <v>-3</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559</v>
      </c>
      <c r="AM62" s="344">
        <v>10957735</v>
      </c>
      <c r="AN62" s="345">
        <v>15250</v>
      </c>
      <c r="AO62" s="346">
        <v>4.8</v>
      </c>
      <c r="AP62" s="347">
        <v>30084</v>
      </c>
      <c r="AQ62" s="348">
        <v>5.6</v>
      </c>
      <c r="AR62" s="349">
        <v>-0.8</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11Rze5UrwXKyKXPHmQM9u7N7PYkC5vD1kduud5xfMloVdftU0a1nPWZxM6RC+G7qcbKGgOkXxtbpaYfpeZ35g==" saltValue="i1xAkuBM9qpuYEDNtL3M8Q==" spinCount="100000" sheet="1" objects="1" scenarios="1"/>
  <customSheetViews>
    <customSheetView guid="{B5D8A632-8532-45D0-B1E8-4C81C7241214}" showPageBreaks="1" showGridLines="0" fitToPage="1" hiddenRows="1" hiddenColumns="1" view="pageBreakPreview">
      <selection activeCell="AP14" sqref="AP14"/>
      <pageMargins left="0.39370078740157483" right="0.19685039370078741" top="0.39370078740157483" bottom="0.31496062992125984" header="0.51181102362204722" footer="0"/>
      <printOptions horizontalCentered="1"/>
      <pageSetup paperSize="9" scale="61" orientation="landscape"/>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204" t="s">
        <v>3</v>
      </c>
      <c r="D47" s="1204"/>
      <c r="E47" s="1205"/>
      <c r="F47" s="11">
        <v>3.7</v>
      </c>
      <c r="G47" s="12">
        <v>4.3099999999999996</v>
      </c>
      <c r="H47" s="12">
        <v>3.95</v>
      </c>
      <c r="I47" s="12">
        <v>6.21</v>
      </c>
      <c r="J47" s="13">
        <v>8.6300000000000008</v>
      </c>
    </row>
    <row r="48" spans="2:10" ht="57.75" customHeight="1" x14ac:dyDescent="0.2">
      <c r="B48" s="14"/>
      <c r="C48" s="1206" t="s">
        <v>4</v>
      </c>
      <c r="D48" s="1206"/>
      <c r="E48" s="1207"/>
      <c r="F48" s="15">
        <v>4.66</v>
      </c>
      <c r="G48" s="16">
        <v>4.79</v>
      </c>
      <c r="H48" s="16">
        <v>5.29</v>
      </c>
      <c r="I48" s="16">
        <v>5.74</v>
      </c>
      <c r="J48" s="17">
        <v>13.25</v>
      </c>
    </row>
    <row r="49" spans="2:10" ht="57.75" customHeight="1" thickBot="1" x14ac:dyDescent="0.25">
      <c r="B49" s="18"/>
      <c r="C49" s="1208" t="s">
        <v>5</v>
      </c>
      <c r="D49" s="1208"/>
      <c r="E49" s="1209"/>
      <c r="F49" s="19" t="s">
        <v>573</v>
      </c>
      <c r="G49" s="20" t="s">
        <v>574</v>
      </c>
      <c r="H49" s="20" t="s">
        <v>575</v>
      </c>
      <c r="I49" s="20">
        <v>0.35</v>
      </c>
      <c r="J49" s="21">
        <v>7.82</v>
      </c>
    </row>
    <row r="50" spans="2:10" ht="13.2" x14ac:dyDescent="0.2"/>
  </sheetData>
  <sheetProtection algorithmName="SHA-512" hashValue="xpgGjER7hrUKWQiWQytJK3jRLfCL/wkm3dz6Cs3Vl3YPohKIbOUZELNIFJxqJM7Ur9qropytVKhokBpdpUxDnw==" saltValue="l2Y286FO+2Cy27xLaRZ+aQ==" spinCount="100000" sheet="1" objects="1" scenarios="1"/>
  <customSheetViews>
    <customSheetView guid="{B5D8A632-8532-45D0-B1E8-4C81C7241214}" showGridLines="0" fitToPage="1" hiddenRows="1" hiddenColumns="1">
      <pageMargins left="0" right="0" top="0.19685039370078741" bottom="0" header="0" footer="0"/>
      <printOptions horizontalCentered="1"/>
      <pageSetup paperSize="9" scale="64" orientation="landscape" horizontalDpi="300" verticalDpi="300"/>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566</v>
      </c>
    </row>
    <row r="120" spans="125:125" ht="13.5" hidden="1" customHeight="1" x14ac:dyDescent="0.2"/>
    <row r="121" spans="125:125" ht="13.5" hidden="1" customHeight="1" x14ac:dyDescent="0.2">
      <c r="DU121" s="262"/>
    </row>
  </sheetData>
  <sheetProtection algorithmName="SHA-512" hashValue="ywxtr46MVtevbA8asuRRzQn/XzoXlgklKW4EoarHVWuU8ksCXufI/aDJtGuHYFHt2jJCaZ1w/77ionsi6sDIsw==" saltValue="tYO65uIGEEO1Z1wYucBrrQ==" spinCount="100000" sheet="1" objects="1" scenarios="1"/>
  <dataConsolidate/>
  <customSheetViews>
    <customSheetView guid="{B5D8A632-8532-45D0-B1E8-4C81C7241214}" showGridLines="0" fitToPage="1" hiddenRows="1" hiddenColumns="1">
      <pageMargins left="0" right="0" top="0.19685039370078741" bottom="0" header="0.39370078740157483" footer="0"/>
      <printOptions horizontalCentered="1" verticalCentered="1"/>
      <pageSetup paperSize="9" scale="38" orientation="landscape" horizontalDpi="300" verticalDpi="300"/>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567</v>
      </c>
    </row>
  </sheetData>
  <sheetProtection algorithmName="SHA-512" hashValue="IHanQjQprz/WY7/ahiFOAinLc9SGlYNb4VV1ZmiU5OmS9xUIMW/XGCTHWZe48JbP0nV9Uia2SkcJloDgsowGWA==" saltValue="OjO6ihPNQjQZv28F02hLug==" spinCount="100000" sheet="1" objects="1" scenarios="1"/>
  <dataConsolidate/>
  <customSheetViews>
    <customSheetView guid="{B5D8A632-8532-45D0-B1E8-4C81C7241214}" showGridLines="0" fitToPage="1" hiddenRows="1" hiddenColumns="1">
      <pageMargins left="0" right="0" top="0.19685039370078741" bottom="0" header="0.39370078740157483" footer="0"/>
      <printOptions horizontalCentered="1" verticalCentered="1"/>
      <pageSetup paperSize="9" scale="40" orientation="landscape" horizontalDpi="300" verticalDpi="300"/>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性質別歳出決算分析表（住民一人当たりのコスト）</vt:lpstr>
      <vt:lpstr>目的別歳出決算分析表（住民一人当たりのコスト）</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2023-03-07T09:05:55Z</cp:lastPrinted>
  <dcterms:created xsi:type="dcterms:W3CDTF">2023-02-20T04:52:21Z</dcterms:created>
  <dcterms:modified xsi:type="dcterms:W3CDTF">2023-10-05T02:43:30Z</dcterms:modified>
  <cp:category/>
</cp:coreProperties>
</file>